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16" yWindow="65416" windowWidth="20730" windowHeight="11160" firstSheet="32" activeTab="37"/>
  </bookViews>
  <sheets>
    <sheet name="formato_202001_h02_f2" sheetId="1" r:id="rId1"/>
    <sheet name="formato_202001_h02_f2a" sheetId="2" r:id="rId2"/>
    <sheet name="formato_201902_h02_f2b" sheetId="3" r:id="rId3"/>
    <sheet name="formato_202001_h02_f2c" sheetId="4" r:id="rId4"/>
    <sheet name="formato_202001_h02_f3" sheetId="5" r:id="rId5"/>
    <sheet name="formato_202001_h02_f3a" sheetId="6" r:id="rId6"/>
    <sheet name="formato_202001_h02_f4" sheetId="7" r:id="rId7"/>
    <sheet name="formato_202001_h02_f5" sheetId="8" r:id="rId8"/>
    <sheet name="formato_202001_h02_f5a" sheetId="9" r:id="rId9"/>
    <sheet name="formato_202001_h02_f6" sheetId="10" r:id="rId10"/>
    <sheet name="formato_202001_h02_f6a" sheetId="11" r:id="rId11"/>
    <sheet name="formato_202001_h02_f8" sheetId="12" r:id="rId12"/>
    <sheet name="formato_201701_h02_f8a" sheetId="13" r:id="rId13"/>
    <sheet name="formato_202001_h02_f11" sheetId="14" r:id="rId14"/>
    <sheet name="formato_201902_h02_f11a" sheetId="15" r:id="rId15"/>
    <sheet name="formato_201902_h02_f11a1" sheetId="16" r:id="rId16"/>
    <sheet name="formato_202001_h02_f11b" sheetId="17" r:id="rId17"/>
    <sheet name="formato_202001_h02_f11c" sheetId="18" r:id="rId18"/>
    <sheet name="formato_202001_h02_f11d" sheetId="19" r:id="rId19"/>
    <sheet name="formato_202001_h02_f11e_1" sheetId="20" r:id="rId20"/>
    <sheet name="formato_202001_h02_f12" sheetId="21" r:id="rId21"/>
    <sheet name="formato_201902_h02_f12a" sheetId="22" r:id="rId22"/>
    <sheet name="formato_202001_h02_f14" sheetId="23" r:id="rId23"/>
    <sheet name="formato_202001_h02_f16" sheetId="24" r:id="rId24"/>
    <sheet name="formato_202001_h02_f17" sheetId="25" r:id="rId25"/>
    <sheet name="formato_202001_h02_f17a" sheetId="26" r:id="rId26"/>
    <sheet name="formato_202001_h02_f17b" sheetId="27" r:id="rId27"/>
    <sheet name="formato_201901_h02_f18" sheetId="28" r:id="rId28"/>
    <sheet name="formato_201901_h02_f19" sheetId="29" r:id="rId29"/>
    <sheet name="formato_202001_h02_f20" sheetId="30" r:id="rId30"/>
    <sheet name="formato_202001_h02_f21" sheetId="31" r:id="rId31"/>
    <sheet name="formato_202001_h02_f22" sheetId="32" r:id="rId32"/>
    <sheet name="formato_202001_h02_f24a1" sheetId="33" r:id="rId33"/>
    <sheet name="formato_202001_h02_f31" sheetId="34" r:id="rId34"/>
    <sheet name="formato_202001_h02_f33" sheetId="35" r:id="rId35"/>
    <sheet name="formato_201702_h02_f34" sheetId="36" r:id="rId36"/>
    <sheet name="formato_202001_h02_f37" sheetId="37" r:id="rId37"/>
    <sheet name="formato_202001_h02_f38" sheetId="38" r:id="rId38"/>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<sst xmlns="http://schemas.openxmlformats.org/spreadsheetml/2006/main" count="15215" uniqueCount="4984">
  <si>
    <t>(S) Código Contable</t>
  </si>
  <si>
    <t>(C) Nombre De La Cuenta</t>
  </si>
  <si>
    <t>(D) Saldo Anterior</t>
  </si>
  <si>
    <t>(D) Débito</t>
  </si>
  <si>
    <t>(D) Crédito</t>
  </si>
  <si>
    <t>(D) Saldo Corriente</t>
  </si>
  <si>
    <t>(D) Saldo No Corriente</t>
  </si>
  <si>
    <t>CUENTA DE AHORRO BANCARIA</t>
  </si>
  <si>
    <t>Banco GNB Sudameris Cta.43300400032</t>
  </si>
  <si>
    <t>Banco GNB Sudamer Cta.43300501274-8</t>
  </si>
  <si>
    <t>Banco GNB Sudamer Cta.43300400034-8</t>
  </si>
  <si>
    <t>Banco GNB Sudameri No.43300400033-0</t>
  </si>
  <si>
    <t>Banco GNB Sudameris No433004000678</t>
  </si>
  <si>
    <t>Banco GNB Sudameris 90550879710</t>
  </si>
  <si>
    <t>Banco GNB Sudameris Cta.90550882170</t>
  </si>
  <si>
    <t>Banco GNB Sudameris Cta.No.90550897920</t>
  </si>
  <si>
    <t>Banco Davivienda</t>
  </si>
  <si>
    <t>Banco GNB Sudameris Cta.90550927780</t>
  </si>
  <si>
    <t>Banco de Bogota</t>
  </si>
  <si>
    <t>Fiduciaria Bogota</t>
  </si>
  <si>
    <t>138490</t>
  </si>
  <si>
    <t>Otras Cuentas Por Cobrar</t>
  </si>
  <si>
    <t>13849001</t>
  </si>
  <si>
    <t>Otras Cuentas por Cobrar</t>
  </si>
  <si>
    <t>13849002</t>
  </si>
  <si>
    <t>Otras Cuentas por Cobrar Incapacidades</t>
  </si>
  <si>
    <t>162507</t>
  </si>
  <si>
    <t xml:space="preserve">PROPIEDADES, PLANTA Y EQUIPO EN TRÁNSITO </t>
  </si>
  <si>
    <t>165522</t>
  </si>
  <si>
    <t>EQUIPO DE AYUDA AUDIOVISUAL</t>
  </si>
  <si>
    <t>16552201</t>
  </si>
  <si>
    <t>EQUIPO DE AUDIOVISUAL</t>
  </si>
  <si>
    <t>165590</t>
  </si>
  <si>
    <t>OTROS MAQUINARIA Y EQUIPO</t>
  </si>
  <si>
    <t>16559001</t>
  </si>
  <si>
    <t>16559021</t>
  </si>
  <si>
    <t>TENEZA CON AGARRE AMIGABLE PARA SERPIENTE</t>
  </si>
  <si>
    <t>16559022</t>
  </si>
  <si>
    <t>NASAS EXTENSIBLES PARA FAUNA SILVESTRE</t>
  </si>
  <si>
    <t>16559026</t>
  </si>
  <si>
    <t>RIFLE TRANQUILIZANTE</t>
  </si>
  <si>
    <t>16559027</t>
  </si>
  <si>
    <t xml:space="preserve">TRAMPAS PLEGLABLES </t>
  </si>
  <si>
    <t>16559034</t>
  </si>
  <si>
    <t>MESA DE ACERO INOXIDABLE PARA CONSULTA</t>
  </si>
  <si>
    <t>16559040</t>
  </si>
  <si>
    <t>COMPUTADOR PORTATIL</t>
  </si>
  <si>
    <t>16559041</t>
  </si>
  <si>
    <t>IMPRESORA LASER COPIA ESCANEA</t>
  </si>
  <si>
    <t>16559043</t>
  </si>
  <si>
    <t>REFRIGEDOR CONGELADOR DE 87L</t>
  </si>
  <si>
    <t>16559048</t>
  </si>
  <si>
    <t>LECTOR DE MICROCHIP BASTON</t>
  </si>
  <si>
    <t>16559049</t>
  </si>
  <si>
    <t>JAULA DE MANEJO DE 1" EN PVC DE 1.7*1.8:1,3M</t>
  </si>
  <si>
    <t>16559050</t>
  </si>
  <si>
    <t>JAULA FOSA PARA RECTILES DE 2,1M * 2m*3M</t>
  </si>
  <si>
    <t>16559051</t>
  </si>
  <si>
    <t>BATERIA PARA JAULA DE 5 COMPORTAMIENTO</t>
  </si>
  <si>
    <t>16559052</t>
  </si>
  <si>
    <t>TERRARIOS PARA SERPIENTE DE 0.8*0.8*0.4</t>
  </si>
  <si>
    <t>166501</t>
  </si>
  <si>
    <t>MUEBLES Y ENSERES</t>
  </si>
  <si>
    <t>16650101</t>
  </si>
  <si>
    <t>Muebles y Enseres</t>
  </si>
  <si>
    <t>166502</t>
  </si>
  <si>
    <t>EQUIPO Y MAQUINAS DE OFICINA</t>
  </si>
  <si>
    <t>16650201</t>
  </si>
  <si>
    <t>Equipo y Máquina de Oficina</t>
  </si>
  <si>
    <t>166590</t>
  </si>
  <si>
    <t>OTROS MUEBLES,ENSERES,EQUIPOS OFIC.</t>
  </si>
  <si>
    <t>16659001</t>
  </si>
  <si>
    <t>OTROS MUEBLES,ENSERES,EQUIPOS OFIC</t>
  </si>
  <si>
    <t>167001</t>
  </si>
  <si>
    <t>EQUIPO DE COMUNICACION</t>
  </si>
  <si>
    <t>16700101</t>
  </si>
  <si>
    <t>Equipo de Comunicación</t>
  </si>
  <si>
    <t>167002</t>
  </si>
  <si>
    <t>EQUIPO DE COMPUTACION</t>
  </si>
  <si>
    <t>16700201</t>
  </si>
  <si>
    <t>EQUIPOS DE COMPUTACIOM</t>
  </si>
  <si>
    <t>16700202</t>
  </si>
  <si>
    <t>IMPRESORAS</t>
  </si>
  <si>
    <t>16700203</t>
  </si>
  <si>
    <t>UPS</t>
  </si>
  <si>
    <t>167090</t>
  </si>
  <si>
    <t>OTROS EQUIPOS DE COMUNICACION Y COMPUTACION</t>
  </si>
  <si>
    <t>16709001</t>
  </si>
  <si>
    <t>OTROS EQUIPOS DE COMPUTACION Y COMUNICACION</t>
  </si>
  <si>
    <t>167502</t>
  </si>
  <si>
    <t>Equipo Terrestre</t>
  </si>
  <si>
    <t>16750201</t>
  </si>
  <si>
    <t>EQUIPO DE TRANSPORTE TERRESTE</t>
  </si>
  <si>
    <t>167504</t>
  </si>
  <si>
    <t>Marítimo y Fluvial</t>
  </si>
  <si>
    <t>16750401</t>
  </si>
  <si>
    <t>MARITIMA Y FLUVIAL</t>
  </si>
  <si>
    <t>168504</t>
  </si>
  <si>
    <t>MAQUINARIA Y EQUIPO</t>
  </si>
  <si>
    <t>16850401</t>
  </si>
  <si>
    <t xml:space="preserve">MAQUINARIA Y EQUIPOS </t>
  </si>
  <si>
    <t>168506</t>
  </si>
  <si>
    <t>MUEBLES,ENSERES Y EQUIPOS DE OFIC.</t>
  </si>
  <si>
    <t>16850601</t>
  </si>
  <si>
    <t>Muebles, Enseres y Equipos de Ofic.</t>
  </si>
  <si>
    <t>168507</t>
  </si>
  <si>
    <t>EQUIPO DE COMUNICACION Y COMPUTACION</t>
  </si>
  <si>
    <t>16850701</t>
  </si>
  <si>
    <t>168508</t>
  </si>
  <si>
    <t>EQUIPO DE TRANSP, TRACCION Y ELEVAC</t>
  </si>
  <si>
    <t>16850801</t>
  </si>
  <si>
    <t>EQUIPO DE TRANSPORTE,TRACCION Y ELEVACION</t>
  </si>
  <si>
    <t>16850818</t>
  </si>
  <si>
    <t>Equipo de Transporte-BOTE</t>
  </si>
  <si>
    <t>197007</t>
  </si>
  <si>
    <t>Licencias</t>
  </si>
  <si>
    <t>19700701</t>
  </si>
  <si>
    <t>Licencias Windows XP</t>
  </si>
  <si>
    <t>197008</t>
  </si>
  <si>
    <t>Software</t>
  </si>
  <si>
    <t>19700801</t>
  </si>
  <si>
    <t>software</t>
  </si>
  <si>
    <t>197507</t>
  </si>
  <si>
    <t>19750701</t>
  </si>
  <si>
    <t>19750702</t>
  </si>
  <si>
    <t>Licencias Office</t>
  </si>
  <si>
    <t>197508</t>
  </si>
  <si>
    <t>19750801</t>
  </si>
  <si>
    <t>Software Administrativo</t>
  </si>
  <si>
    <t>19750803</t>
  </si>
  <si>
    <t>Software Ambiental</t>
  </si>
  <si>
    <t>240101</t>
  </si>
  <si>
    <t>Bienes y Servicios</t>
  </si>
  <si>
    <t>24010101</t>
  </si>
  <si>
    <t>Bienes y Servicio</t>
  </si>
  <si>
    <t>240102</t>
  </si>
  <si>
    <t>PROYECTOS DE INVERSION</t>
  </si>
  <si>
    <t>24010201</t>
  </si>
  <si>
    <t>Construc.Adec.Parques Y Arborización</t>
  </si>
  <si>
    <t>24010203</t>
  </si>
  <si>
    <t>Operacion y Mantenimiento de la Bocana y Darsena</t>
  </si>
  <si>
    <t>24010205</t>
  </si>
  <si>
    <t>Educacion y Cultura Ambiental</t>
  </si>
  <si>
    <t>24010211</t>
  </si>
  <si>
    <t>Fortalecimiento Institucional</t>
  </si>
  <si>
    <t>24010212</t>
  </si>
  <si>
    <t>Control, Vigilancia y Seguimiento Ambiental</t>
  </si>
  <si>
    <t>24010217</t>
  </si>
  <si>
    <t>Mitigacion Ambiental</t>
  </si>
  <si>
    <t>24010218</t>
  </si>
  <si>
    <t>Interventoria Proyectos De Regalias</t>
  </si>
  <si>
    <t>24010219</t>
  </si>
  <si>
    <t>Parque Distrital Ciénaga de la Virgen</t>
  </si>
  <si>
    <t>24010225</t>
  </si>
  <si>
    <t>Sistema Integrado de Monitoreo Ambiental</t>
  </si>
  <si>
    <t>24010227</t>
  </si>
  <si>
    <t>Vegetacion,Biodiversidad Y Servicios Ecosistemicos</t>
  </si>
  <si>
    <t>24010228</t>
  </si>
  <si>
    <t>NEGOCIOS VERDES, PRODUCCIÓN Y CONSUMO SOSTENIBLE</t>
  </si>
  <si>
    <t>240722</t>
  </si>
  <si>
    <t xml:space="preserve">Estampillas </t>
  </si>
  <si>
    <t>24072201</t>
  </si>
  <si>
    <t>Estampillas años dorado</t>
  </si>
  <si>
    <t>24072202</t>
  </si>
  <si>
    <t>Estampillas Universidad de Cartagena</t>
  </si>
  <si>
    <t>24072203</t>
  </si>
  <si>
    <t>Estampillas Hospital universitario</t>
  </si>
  <si>
    <t>240790</t>
  </si>
  <si>
    <t xml:space="preserve">Otros Recaudo a Favor de Terceros </t>
  </si>
  <si>
    <t>24079001</t>
  </si>
  <si>
    <t>Sobretasa Deportiva Ider</t>
  </si>
  <si>
    <t>242401</t>
  </si>
  <si>
    <t>Aportes a Fondos de Pensionales</t>
  </si>
  <si>
    <t>242402</t>
  </si>
  <si>
    <t>Aportes en Seguridad Social en Salud</t>
  </si>
  <si>
    <t>242407</t>
  </si>
  <si>
    <t>Libranzas</t>
  </si>
  <si>
    <t>242411</t>
  </si>
  <si>
    <t>Embargos Judiciales</t>
  </si>
  <si>
    <t>242412</t>
  </si>
  <si>
    <t>Seguros</t>
  </si>
  <si>
    <t>242490</t>
  </si>
  <si>
    <t>Otros Descuentos de Nomina</t>
  </si>
  <si>
    <t>243601</t>
  </si>
  <si>
    <t>SALARIOS Y PAGOS LABORALES</t>
  </si>
  <si>
    <t>24360101</t>
  </si>
  <si>
    <t>Salarios y Pagos Laborales</t>
  </si>
  <si>
    <t>243603</t>
  </si>
  <si>
    <t>HONORARIOS</t>
  </si>
  <si>
    <t>24360301</t>
  </si>
  <si>
    <t>Honorarios Persona Natural</t>
  </si>
  <si>
    <t>24360302</t>
  </si>
  <si>
    <t>Honorarios Persona Juridica</t>
  </si>
  <si>
    <t>24360303</t>
  </si>
  <si>
    <t>Honorarios Persona Natural 11%</t>
  </si>
  <si>
    <t>243605</t>
  </si>
  <si>
    <t>SERVICIOS</t>
  </si>
  <si>
    <t>24360502</t>
  </si>
  <si>
    <t>Servicios 4%</t>
  </si>
  <si>
    <t>243606</t>
  </si>
  <si>
    <t>ARRENDAMIENTOS</t>
  </si>
  <si>
    <t>24360601</t>
  </si>
  <si>
    <t>Arrendamientos</t>
  </si>
  <si>
    <t>243608</t>
  </si>
  <si>
    <t>COMPRAS</t>
  </si>
  <si>
    <t>24360802</t>
  </si>
  <si>
    <t>compras de 2.5%</t>
  </si>
  <si>
    <t>24360803</t>
  </si>
  <si>
    <t>Compra de Combustible</t>
  </si>
  <si>
    <t>243615</t>
  </si>
  <si>
    <t>RETENCION A EMPLEADOS ART 383 ET</t>
  </si>
  <si>
    <t>24361501</t>
  </si>
  <si>
    <t>A empleados articulo 383 ET</t>
  </si>
  <si>
    <t>243625</t>
  </si>
  <si>
    <t>IMPUESTOS A LAS VENTAS RETENIDOS</t>
  </si>
  <si>
    <t>24362501</t>
  </si>
  <si>
    <t>Rete Iva -15%</t>
  </si>
  <si>
    <t>243690</t>
  </si>
  <si>
    <t>Otras retenciones</t>
  </si>
  <si>
    <t>24369001</t>
  </si>
  <si>
    <t>Otras Retenciones ICA Por Servicio</t>
  </si>
  <si>
    <t>24369002</t>
  </si>
  <si>
    <t>Retenciones ICAx Compra</t>
  </si>
  <si>
    <t>24369003</t>
  </si>
  <si>
    <t>Otras Retenciones "RETEFUENTE"</t>
  </si>
  <si>
    <t>24369007</t>
  </si>
  <si>
    <t>Impuesto Solidario Covid-19</t>
  </si>
  <si>
    <t>249050</t>
  </si>
  <si>
    <t>Aporte ICBF y Sena</t>
  </si>
  <si>
    <t>249051</t>
  </si>
  <si>
    <t>Servicios Publicos</t>
  </si>
  <si>
    <t>249054</t>
  </si>
  <si>
    <t>Servicio de Consultoria y Honorarios</t>
  </si>
  <si>
    <t>249055</t>
  </si>
  <si>
    <t>Remuneracion Servicios Tecnicos</t>
  </si>
  <si>
    <t>249058</t>
  </si>
  <si>
    <t>Arrendamientos Operativos</t>
  </si>
  <si>
    <t>249090</t>
  </si>
  <si>
    <t>Otras Cuentas Por Pagar</t>
  </si>
  <si>
    <t>251101</t>
  </si>
  <si>
    <t>Nomina Por Pagar</t>
  </si>
  <si>
    <t>251102</t>
  </si>
  <si>
    <t>Cesantias</t>
  </si>
  <si>
    <t>251103</t>
  </si>
  <si>
    <t>Interes Sobre Cesantias</t>
  </si>
  <si>
    <t>251104</t>
  </si>
  <si>
    <t>Vacaciones</t>
  </si>
  <si>
    <t>251105</t>
  </si>
  <si>
    <t>Primas de Vacaciones</t>
  </si>
  <si>
    <t>251106</t>
  </si>
  <si>
    <t>Prima de Servicios</t>
  </si>
  <si>
    <t>251107</t>
  </si>
  <si>
    <t>Prima de Navidad</t>
  </si>
  <si>
    <t>251109</t>
  </si>
  <si>
    <t>Bonificaciones</t>
  </si>
  <si>
    <t>251111</t>
  </si>
  <si>
    <t>Aportes a Riesgos Laborales</t>
  </si>
  <si>
    <t>251122</t>
  </si>
  <si>
    <t>Aportes a Fondos Pensionales - Empleador</t>
  </si>
  <si>
    <t>251123</t>
  </si>
  <si>
    <t>Aporte a Seguridad Social en Salud - Empleador</t>
  </si>
  <si>
    <t>251124</t>
  </si>
  <si>
    <t xml:space="preserve">Aporte a Caja de Compensación Familiar </t>
  </si>
  <si>
    <t>291090</t>
  </si>
  <si>
    <t>Otros Ingresos Recibidos por Anticipado</t>
  </si>
  <si>
    <t>310506</t>
  </si>
  <si>
    <t>Capital Fiscal</t>
  </si>
  <si>
    <t>310901</t>
  </si>
  <si>
    <t>Excedente Acumulado</t>
  </si>
  <si>
    <t>411001</t>
  </si>
  <si>
    <t>Tasas</t>
  </si>
  <si>
    <t>41100102</t>
  </si>
  <si>
    <t>Retributiva</t>
  </si>
  <si>
    <t>411090</t>
  </si>
  <si>
    <t>OTRAS CONTRIBUCIONES, TASAS E INTERESES NO TRIBUTARIOS</t>
  </si>
  <si>
    <t>41109002</t>
  </si>
  <si>
    <t>CONTROL Y SEGUIMIENTO</t>
  </si>
  <si>
    <t>4110900201</t>
  </si>
  <si>
    <t>Evaluación Planes de manejo</t>
  </si>
  <si>
    <t>4110900202</t>
  </si>
  <si>
    <t>Control y Seguimiento por Licencias</t>
  </si>
  <si>
    <t>4110900204</t>
  </si>
  <si>
    <t>Permisos (Talas,Podas)</t>
  </si>
  <si>
    <t>4110900205</t>
  </si>
  <si>
    <t>Vertimientos</t>
  </si>
  <si>
    <t>4110900206</t>
  </si>
  <si>
    <t>Emisiones Atmosfericas</t>
  </si>
  <si>
    <t>4110900207</t>
  </si>
  <si>
    <t>Manejo de Materiales y Elementos de Construccion</t>
  </si>
  <si>
    <t>4110900208</t>
  </si>
  <si>
    <t xml:space="preserve">Pin Generador y Transportador de Residuos de Demolición </t>
  </si>
  <si>
    <t>4110900209</t>
  </si>
  <si>
    <t>Salvoconducto</t>
  </si>
  <si>
    <t>4110900211</t>
  </si>
  <si>
    <t>Viabilidades eventos</t>
  </si>
  <si>
    <t>4110900212</t>
  </si>
  <si>
    <t>Viabilidad para Publicidad</t>
  </si>
  <si>
    <t>442803</t>
  </si>
  <si>
    <t>Transferencias Gastos Funcionamient</t>
  </si>
  <si>
    <t>44280301</t>
  </si>
  <si>
    <t>Ingresos Corrientes Libre Destinac.</t>
  </si>
  <si>
    <t>442890</t>
  </si>
  <si>
    <t>Otras Transferencias</t>
  </si>
  <si>
    <t>44289001</t>
  </si>
  <si>
    <t>Ley 99 De 1993</t>
  </si>
  <si>
    <t>44289002</t>
  </si>
  <si>
    <t>Sobretasa Al Peaje</t>
  </si>
  <si>
    <t>480201</t>
  </si>
  <si>
    <t xml:space="preserve">Intereses Sobre Depósitos en Instituciones Financieras </t>
  </si>
  <si>
    <t>480826</t>
  </si>
  <si>
    <t>Recuperaciones</t>
  </si>
  <si>
    <t>510101</t>
  </si>
  <si>
    <t>SUELDO DEL PERSONAL</t>
  </si>
  <si>
    <t>51010101</t>
  </si>
  <si>
    <t>Sueldo del Personal</t>
  </si>
  <si>
    <t>510105</t>
  </si>
  <si>
    <t>GASTOS DE REPRESENTACIÓN</t>
  </si>
  <si>
    <t>51010501</t>
  </si>
  <si>
    <t>Gastos de Representación</t>
  </si>
  <si>
    <t>510119</t>
  </si>
  <si>
    <t xml:space="preserve">BONIFICACION </t>
  </si>
  <si>
    <t>51011901</t>
  </si>
  <si>
    <t>Bonificacion por Servicios Prestados</t>
  </si>
  <si>
    <t>510302</t>
  </si>
  <si>
    <t>APORTES CAJAS COMPESANCION FAMILIAR</t>
  </si>
  <si>
    <t>51030201</t>
  </si>
  <si>
    <t>Aportes Caja Compensación Familiar</t>
  </si>
  <si>
    <t>510303</t>
  </si>
  <si>
    <t>COTIZACIONES SEGURIDAD SOC.SALUD</t>
  </si>
  <si>
    <t>51030301</t>
  </si>
  <si>
    <t>Aportes Salud-EPS</t>
  </si>
  <si>
    <t>510305</t>
  </si>
  <si>
    <t>COTIZACION A RIESGOS PROFESIONALES</t>
  </si>
  <si>
    <t>51030501</t>
  </si>
  <si>
    <t>Administradora de riesgos laborales-ARL</t>
  </si>
  <si>
    <t>510307</t>
  </si>
  <si>
    <t>COTIZACION ENTIDAD ADMINIST.RG.A.I.</t>
  </si>
  <si>
    <t>51030701</t>
  </si>
  <si>
    <t>Aporte a fondos Pensiónales</t>
  </si>
  <si>
    <t>510401</t>
  </si>
  <si>
    <t>APORATES AL    I.C.B.F.</t>
  </si>
  <si>
    <t>51040101</t>
  </si>
  <si>
    <t>Instit.Colombiano Bienestar Fliar</t>
  </si>
  <si>
    <t>510402</t>
  </si>
  <si>
    <t>APORTES AL SENA</t>
  </si>
  <si>
    <t>51040201</t>
  </si>
  <si>
    <t>Aportes al Sena</t>
  </si>
  <si>
    <t>510701</t>
  </si>
  <si>
    <t>510702</t>
  </si>
  <si>
    <t>510703</t>
  </si>
  <si>
    <t xml:space="preserve">Interés de las Cesantias </t>
  </si>
  <si>
    <t>510704</t>
  </si>
  <si>
    <t>Prima de Vacaciones</t>
  </si>
  <si>
    <t>510705</t>
  </si>
  <si>
    <t>510706</t>
  </si>
  <si>
    <t xml:space="preserve">Prima de servicios </t>
  </si>
  <si>
    <t>510707</t>
  </si>
  <si>
    <t xml:space="preserve">Bonificacion Especial por Recreación </t>
  </si>
  <si>
    <t>510795</t>
  </si>
  <si>
    <t>Otras Prestaciones Sociales</t>
  </si>
  <si>
    <t>510801</t>
  </si>
  <si>
    <t>Remuneración Servicios Tecnicos</t>
  </si>
  <si>
    <t>510803</t>
  </si>
  <si>
    <t>Capacitación,Bienestar Social y Estudio</t>
  </si>
  <si>
    <t>510890</t>
  </si>
  <si>
    <t>Otros Gastos De Personal Diversos</t>
  </si>
  <si>
    <t>511114</t>
  </si>
  <si>
    <t>MATERIALES Y SUMINISTROS</t>
  </si>
  <si>
    <t>51111401</t>
  </si>
  <si>
    <t>Materiales y Suministros</t>
  </si>
  <si>
    <t>511115</t>
  </si>
  <si>
    <t>MANTENIMIENTO</t>
  </si>
  <si>
    <t>51111501</t>
  </si>
  <si>
    <t>Mantenimiento</t>
  </si>
  <si>
    <t>511117</t>
  </si>
  <si>
    <t>SERVICIOS PUBLICOS</t>
  </si>
  <si>
    <t>51111701</t>
  </si>
  <si>
    <t>Servícios Públicos</t>
  </si>
  <si>
    <t>511118</t>
  </si>
  <si>
    <t>51111802</t>
  </si>
  <si>
    <t>Oficina Administrativa</t>
  </si>
  <si>
    <t>511119</t>
  </si>
  <si>
    <t>VIATICOS Y GASTOS DE VIAJES</t>
  </si>
  <si>
    <t>51111901</t>
  </si>
  <si>
    <t>Viaticos  y  Gastos de Viajes</t>
  </si>
  <si>
    <t>511123</t>
  </si>
  <si>
    <t>COMUNICACIONES Y TRANSPORTE</t>
  </si>
  <si>
    <t>51112301</t>
  </si>
  <si>
    <t>Comunicaciones y Transportes</t>
  </si>
  <si>
    <t>511190</t>
  </si>
  <si>
    <t>OTROS GASTOS GENERALES</t>
  </si>
  <si>
    <t>51119006</t>
  </si>
  <si>
    <t>Otros Gastos</t>
  </si>
  <si>
    <t>512011</t>
  </si>
  <si>
    <t>IMPUESTO SOBRTE VEHICULOS AUTOMOTOR</t>
  </si>
  <si>
    <t>51201101</t>
  </si>
  <si>
    <t>Impuestos Vehiculos</t>
  </si>
  <si>
    <t>536007</t>
  </si>
  <si>
    <t>Equipos de Comunicación y Computación</t>
  </si>
  <si>
    <t>536008</t>
  </si>
  <si>
    <t>Equipo de Transporte Traccion y Elevacion</t>
  </si>
  <si>
    <t>550805</t>
  </si>
  <si>
    <t>EDUCACIÓN Y CULTURA AMBIENTAL</t>
  </si>
  <si>
    <t>55080501</t>
  </si>
  <si>
    <t xml:space="preserve">Educacion y Cultura Ambiental </t>
  </si>
  <si>
    <t>550890</t>
  </si>
  <si>
    <t>Otros Gastos En Medio Ambiente</t>
  </si>
  <si>
    <t>55089001</t>
  </si>
  <si>
    <t>55089004</t>
  </si>
  <si>
    <t>55089010</t>
  </si>
  <si>
    <t>55089013</t>
  </si>
  <si>
    <t>55089014</t>
  </si>
  <si>
    <t>NEGOCIOS VERDE, PRODUCCION Y CONSUMO SOSTENIBLE</t>
  </si>
  <si>
    <t>580490</t>
  </si>
  <si>
    <t>Otros Gastos Financieros</t>
  </si>
  <si>
    <t>831507</t>
  </si>
  <si>
    <t>Equipo Comunicación y computación</t>
  </si>
  <si>
    <t>831510</t>
  </si>
  <si>
    <t>Propiedad, Planta y Equpo</t>
  </si>
  <si>
    <t>831590</t>
  </si>
  <si>
    <t>Otros Activos Totalmente Depreciados</t>
  </si>
  <si>
    <t>836101</t>
  </si>
  <si>
    <t>En Proceso Interna</t>
  </si>
  <si>
    <t>839090</t>
  </si>
  <si>
    <t>OTRAS CUENTAS DEUDORAS DE CONTROL</t>
  </si>
  <si>
    <t>891506</t>
  </si>
  <si>
    <t>ACTIVOS TOTALMENTE DEPRECIADOS</t>
  </si>
  <si>
    <t>89150601</t>
  </si>
  <si>
    <t>Equipo Comunicación y Computación</t>
  </si>
  <si>
    <t>89150602</t>
  </si>
  <si>
    <t>Equipo de Ayuda Audiovisual</t>
  </si>
  <si>
    <t>89150603</t>
  </si>
  <si>
    <t>89150605</t>
  </si>
  <si>
    <t>Intangibles</t>
  </si>
  <si>
    <t>891521</t>
  </si>
  <si>
    <t>RESPONSABILIDADES</t>
  </si>
  <si>
    <t>89152101</t>
  </si>
  <si>
    <t>Responsabilidades</t>
  </si>
  <si>
    <t>891590</t>
  </si>
  <si>
    <t>912002</t>
  </si>
  <si>
    <t>LABORALES</t>
  </si>
  <si>
    <t>91200201</t>
  </si>
  <si>
    <t>Salarios</t>
  </si>
  <si>
    <t>912004</t>
  </si>
  <si>
    <t>ADMINISTRATIVOS</t>
  </si>
  <si>
    <t>91200401</t>
  </si>
  <si>
    <t>Proceso Administrativo Accion Popular</t>
  </si>
  <si>
    <t>990505</t>
  </si>
  <si>
    <t>LITIGIOS Y MECANISMOS ALTERNATIVOSDE SOLUCIONES DE CONFLICTOS</t>
  </si>
  <si>
    <t>99050501</t>
  </si>
  <si>
    <t>Salario</t>
  </si>
  <si>
    <t>(N) Número De Resolución Caja Menor</t>
  </si>
  <si>
    <t>(D) Total Ingresos</t>
  </si>
  <si>
    <t>(D) Total Gastos</t>
  </si>
  <si>
    <t>(D) Saldo Efectivo Caja</t>
  </si>
  <si>
    <t>(D) Saldo Libro Bancos</t>
  </si>
  <si>
    <t>0016</t>
  </si>
  <si>
    <t>(C) No. Resolución Caja Menor</t>
  </si>
  <si>
    <t>(D) Númeración Inicial</t>
  </si>
  <si>
    <t>(D) Númeración Final</t>
  </si>
  <si>
    <t>(C) Tipo Comprobante</t>
  </si>
  <si>
    <t>(C) Observaciones</t>
  </si>
  <si>
    <t>INGRESO</t>
  </si>
  <si>
    <t>ND</t>
  </si>
  <si>
    <t>EGRESO</t>
  </si>
  <si>
    <t>(C) Nombre Del Rubro De Gasto</t>
  </si>
  <si>
    <t>(D) Total Gasto</t>
  </si>
  <si>
    <t>(D) Deducciones Y Retenciones</t>
  </si>
  <si>
    <t>(D) Valor Ejecutado</t>
  </si>
  <si>
    <t>(D) Total Pagado</t>
  </si>
  <si>
    <t>MATERIALES Y SUMINISTRO</t>
  </si>
  <si>
    <t>COMUNICACION Y TRANSPORTE</t>
  </si>
  <si>
    <t>OTROS</t>
  </si>
  <si>
    <t>(C) Banco O Entidad Financiera</t>
  </si>
  <si>
    <t>(C) Cuenta No.</t>
  </si>
  <si>
    <t>(C) Destinación De La Cuenta</t>
  </si>
  <si>
    <t>(D) Ingresos</t>
  </si>
  <si>
    <t>(D) Saldo Libro De Contabilidad</t>
  </si>
  <si>
    <t>(D) Saldo Extracto Bancario</t>
  </si>
  <si>
    <t>(D) Saldo Libro Tesorería</t>
  </si>
  <si>
    <t>Banco GNB SUDAMERIS</t>
  </si>
  <si>
    <t>433004000322</t>
  </si>
  <si>
    <t>Ingresos Corrientes de Libre Destinación</t>
  </si>
  <si>
    <t>433005012748</t>
  </si>
  <si>
    <t>Ley 99/93 Transferencias del Sector Eléctrico</t>
  </si>
  <si>
    <t>433004000348</t>
  </si>
  <si>
    <t>Regalías Directas</t>
  </si>
  <si>
    <t>433004000330</t>
  </si>
  <si>
    <t>Multas, Sanciones, Permisos, Licencias y Otros</t>
  </si>
  <si>
    <t>433004000678</t>
  </si>
  <si>
    <t>Tasa Retributiva</t>
  </si>
  <si>
    <t>057800137903</t>
  </si>
  <si>
    <t>Sobretasa Ambiental al Peaje</t>
  </si>
  <si>
    <t>90550879710</t>
  </si>
  <si>
    <t>Rendimientos Financieros</t>
  </si>
  <si>
    <t>90550927780</t>
  </si>
  <si>
    <t>Contraprestaciones Portuarias</t>
  </si>
  <si>
    <t>90550882170</t>
  </si>
  <si>
    <t>Rendimientos Financieros Regalias Directas</t>
  </si>
  <si>
    <t>90550897920</t>
  </si>
  <si>
    <t>SGP - Proposito General</t>
  </si>
  <si>
    <t>Banco Bogota</t>
  </si>
  <si>
    <t>Convenio bco Bogota</t>
  </si>
  <si>
    <t>fiduciaria Banco Bogota</t>
  </si>
  <si>
    <t>convenio Fiduciaria</t>
  </si>
  <si>
    <t>(C) Banco</t>
  </si>
  <si>
    <t>(C) Número De Cuenta</t>
  </si>
  <si>
    <t>(C) Denominación</t>
  </si>
  <si>
    <t>(C) Fuente De Financiación</t>
  </si>
  <si>
    <t>(D) Saldo Inicial A 01 De Enero</t>
  </si>
  <si>
    <t>(D) Egresos</t>
  </si>
  <si>
    <t>(D) Notas Débito</t>
  </si>
  <si>
    <t>(D) Notas Credito</t>
  </si>
  <si>
    <t>(D) Saldo A 31 De Diciembre Según Libros</t>
  </si>
  <si>
    <t>(D) Saldo A 31 De Diciembre Según Extractos Bancarios.</t>
  </si>
  <si>
    <t>Banco GNB Sudameris</t>
  </si>
  <si>
    <t>1-Cuenta de Ahorro</t>
  </si>
  <si>
    <t>BANCO GNB SGP</t>
  </si>
  <si>
    <t>(C) Entidad Aseguradora</t>
  </si>
  <si>
    <t>(C) Póliza No.</t>
  </si>
  <si>
    <t>(F) Viogencia Inicial De La Póliza</t>
  </si>
  <si>
    <t>(F) Vigencia Final De La Póliza</t>
  </si>
  <si>
    <t>(C) Interés O Riesgo Asegurado</t>
  </si>
  <si>
    <t>(C) Tomador</t>
  </si>
  <si>
    <t>(C) Dependencia</t>
  </si>
  <si>
    <t>(C) Cargo</t>
  </si>
  <si>
    <t>(C) Asegurado</t>
  </si>
  <si>
    <t>(C) Tipo De Amparo</t>
  </si>
  <si>
    <t>(D) Valor Asegurado</t>
  </si>
  <si>
    <t>La Previsora S.A</t>
  </si>
  <si>
    <t>Unico</t>
  </si>
  <si>
    <t>Establecimiento Publico Ambiental</t>
  </si>
  <si>
    <t>Subdirección Administrativa y Financiera</t>
  </si>
  <si>
    <t>Director General</t>
  </si>
  <si>
    <t>EPA</t>
  </si>
  <si>
    <t>Poliza Multiriesgo</t>
  </si>
  <si>
    <t>Seguros del estado S.A.S</t>
  </si>
  <si>
    <t>75-02-101006302</t>
  </si>
  <si>
    <t>Empleados Publicos</t>
  </si>
  <si>
    <t>75-42-101003598</t>
  </si>
  <si>
    <t xml:space="preserve">Seguro de </t>
  </si>
  <si>
    <t>75-23-101000546</t>
  </si>
  <si>
    <t>Seguro Automoviles</t>
  </si>
  <si>
    <t>Aseguradora Solidaria de Colombia</t>
  </si>
  <si>
    <t>440-83-994000000025</t>
  </si>
  <si>
    <t>Polizas para riesgo de navegación</t>
  </si>
  <si>
    <t>(D) Saldo Inicial</t>
  </si>
  <si>
    <t>(D) Entradas</t>
  </si>
  <si>
    <t>(D) Salidas</t>
  </si>
  <si>
    <t>(F) Fecha Adquisicion O Baja</t>
  </si>
  <si>
    <t>(C) Concepto</t>
  </si>
  <si>
    <t>(D) Valor</t>
  </si>
  <si>
    <t>(C) Detalle</t>
  </si>
  <si>
    <t>(S) Codigo Contable</t>
  </si>
  <si>
    <t>ADQUISICION</t>
  </si>
  <si>
    <t>Lts de  Alcohol</t>
  </si>
  <si>
    <t xml:space="preserve">CARETAS PLASTICAS  </t>
  </si>
  <si>
    <t xml:space="preserve"> tapabocas con 3 niveles de proteccion </t>
  </si>
  <si>
    <t xml:space="preserve">  TRAJES ANTIFLUIDOS </t>
  </si>
  <si>
    <t>pares de guantes</t>
  </si>
  <si>
    <t>JABON LIQUIDO</t>
  </si>
  <si>
    <t>TOALLAS DE PAPEL</t>
  </si>
  <si>
    <t>(N) Nro.</t>
  </si>
  <si>
    <t>(N) Nro De Bienes Y Servicios</t>
  </si>
  <si>
    <t>(C) Unidad De Medida</t>
  </si>
  <si>
    <t>(C) Descripción Del Bien O Servcio</t>
  </si>
  <si>
    <t>(D) Precio Unitario Del Bien O Servicio</t>
  </si>
  <si>
    <t>(D) Valor Total Promedio De Unidad Bien O Servicio</t>
  </si>
  <si>
    <t>(C) Nombre Rubro Presupuestal</t>
  </si>
  <si>
    <t>(C) Modalidad De Adquisicion</t>
  </si>
  <si>
    <t>(F) Periodo De Adquisicion</t>
  </si>
  <si>
    <t>Contratos de prestacón servicios de apoyo a la gestión Servicios Tecnicos</t>
  </si>
  <si>
    <t>REMUNERACION SERVICIOS TECNICOS</t>
  </si>
  <si>
    <t>f4</t>
  </si>
  <si>
    <t>Prestación servicios de apoyo a la gestiónservicios de consultoria y honorarios</t>
  </si>
  <si>
    <t>SERVICIOS DE CONSULTORIA Y HONORARIOS</t>
  </si>
  <si>
    <t>Servicios de asesoramiento fiscal</t>
  </si>
  <si>
    <t>REVISORIA FISCAL</t>
  </si>
  <si>
    <t>Combustibles Aditivos para combustibles, Lubricantes y Materiales Anticorrosivos</t>
  </si>
  <si>
    <t>COMBUSTIBLES Y LUBRICANTES</t>
  </si>
  <si>
    <t>UNIDADES</t>
  </si>
  <si>
    <t>PC small form factor, Windows 10 Pro 64, procesador Intel® Core™ i57500 con tarjeta gráfica Intel HD 630 (3,4 GHz, hasta 3,8 GHz, con Intel Turbo Boost, 6 MB de caché 4 núcleos), Memoria SDRAM de 4 GB DDR42400 (1 x 4 GB), Disco duro SATA de 7200 rpm 500 GB 3,5 pulgada, Pantalla 54,6 cm (21,5) garantía y servicio durante 3 año (333) que incluye piezas, mano de obra y reparación a domicilio.</t>
  </si>
  <si>
    <t>COMPRA DE EQUIPOS</t>
  </si>
  <si>
    <t>f1</t>
  </si>
  <si>
    <t>Impresora multifuncional Samsung Smart MultiXpress M5370LX Mono Multifunción (53 ppm)</t>
  </si>
  <si>
    <t>43211903 </t>
  </si>
  <si>
    <t>monitor v24b Monitores de pantalla táctil (touch)</t>
  </si>
  <si>
    <t>f3</t>
  </si>
  <si>
    <t>Procesador Intel Xeon E52609v4 8Core</t>
  </si>
  <si>
    <t>WORKSTATIONS</t>
  </si>
  <si>
    <t>Dotacion  personal de trabajo</t>
  </si>
  <si>
    <t>DOTACION DE UNIFORMES</t>
  </si>
  <si>
    <t>Resmas de Papel Ecològico (Carta)</t>
  </si>
  <si>
    <t>Resmas de Papel Ecològico (Oficio)</t>
  </si>
  <si>
    <t>Lápiz de escritura mina negra</t>
  </si>
  <si>
    <t>CD DVDR</t>
  </si>
  <si>
    <t>Boligrafo Negro</t>
  </si>
  <si>
    <t>CD R</t>
  </si>
  <si>
    <t>Gancho legajador plástico x 20</t>
  </si>
  <si>
    <t>CINTA DE ENMASCARAR 12mmX40mts, 1/2"</t>
  </si>
  <si>
    <t>CINTA  ADHESIVA PARA EMPAQUE 48X100</t>
  </si>
  <si>
    <t>Marcador Borrable</t>
  </si>
  <si>
    <t>Marcador Resaltador</t>
  </si>
  <si>
    <t>Marcador Permante</t>
  </si>
  <si>
    <t>CINTA ADHESIVA TRANSPARENTE 24X40</t>
  </si>
  <si>
    <t>Tijera de acero inoxidable</t>
  </si>
  <si>
    <t>Legajador AZ</t>
  </si>
  <si>
    <t>Notas autoadhesivas estándar/ taco/ bloque/ cubo de minimo 100 hojas</t>
  </si>
  <si>
    <t>Tabla planillera</t>
  </si>
  <si>
    <t>Cajas para archivo central referencia x200</t>
  </si>
  <si>
    <t>Caja para archivo referencia x300</t>
  </si>
  <si>
    <t>Folder celuguia con porta guía plástica en posición horizontal</t>
  </si>
  <si>
    <t>Libro De actas</t>
  </si>
  <si>
    <t>sobres de Manila</t>
  </si>
  <si>
    <t>Guía en cartulina oficio Paquete X 5</t>
  </si>
  <si>
    <t xml:space="preserve">Jabón para loza </t>
  </si>
  <si>
    <t>Jabón de dispensador para manos</t>
  </si>
  <si>
    <t>Limpiador multiusos</t>
  </si>
  <si>
    <t>Líquido para limpiar vidrios</t>
  </si>
  <si>
    <t>Limpiador para pisos</t>
  </si>
  <si>
    <t>Limpiones</t>
  </si>
  <si>
    <t xml:space="preserve">Esponjilla </t>
  </si>
  <si>
    <t>Escobas</t>
  </si>
  <si>
    <t>Trapero</t>
  </si>
  <si>
    <t>Cepillo para sanitario (churrusco)</t>
  </si>
  <si>
    <t>Bolsas plástica</t>
  </si>
  <si>
    <t>Guantes</t>
  </si>
  <si>
    <t>Papel higiénico</t>
  </si>
  <si>
    <t>Vasos Ecológicos</t>
  </si>
  <si>
    <t>Recogedor de basura</t>
  </si>
  <si>
    <t>Destapador para sanitario (chupa)</t>
  </si>
  <si>
    <t>Carro exprimidor de trapero</t>
  </si>
  <si>
    <t>Dispensador de jabón líquido</t>
  </si>
  <si>
    <t>Hipoclorito</t>
  </si>
  <si>
    <t>Balde Plastico</t>
  </si>
  <si>
    <t xml:space="preserve">Aromática </t>
  </si>
  <si>
    <t xml:space="preserve"> Tonner HP LaserJet Professional P1606dn</t>
  </si>
  <si>
    <t xml:space="preserve">Tonner HP LaserJet 400 MFP M425 </t>
  </si>
  <si>
    <t>Tonner HP LaserJet M2727nf MFP Q7553A</t>
  </si>
  <si>
    <t>Tonner Samsung SLM5370LX</t>
  </si>
  <si>
    <t>Kit Tinta 4 Colores Epson T664</t>
  </si>
  <si>
    <t>Unidad de Imagen) Drum Samsung Mlt R358 MLTR358S</t>
  </si>
  <si>
    <t>Cinta Epson Lx 300</t>
  </si>
  <si>
    <t>Kit de Mantenimiento de Impresora Samsung M53070LX</t>
  </si>
  <si>
    <t>Kit de mantenimiento Impresora LasertJet Pro 400 MPF</t>
  </si>
  <si>
    <t>ambientador en spray x 400cc</t>
  </si>
  <si>
    <t>Borrador de tablero acrílico</t>
  </si>
  <si>
    <t>Canecas de basura para oficina</t>
  </si>
  <si>
    <t>Exacto grande</t>
  </si>
  <si>
    <t>Exacto pequeño</t>
  </si>
  <si>
    <t>Folder guía (marbete) cartón carta</t>
  </si>
  <si>
    <t>Folder guía (marbete) cartón oficio</t>
  </si>
  <si>
    <t>Folder guía (marbete) plástico oficio</t>
  </si>
  <si>
    <t>Servilleta de mesa x caja</t>
  </si>
  <si>
    <t>CARPETA DE PRESENTACION CARTA BLACA</t>
  </si>
  <si>
    <t>BANDAS DE CAUCHO</t>
  </si>
  <si>
    <t xml:space="preserve">GUANTE ETERNA DOMESTICO AMARRILLO </t>
  </si>
  <si>
    <t>TAPABOCAS DESECHABLES BLANCO CAJA  x 100</t>
  </si>
  <si>
    <t>GUANTE SENCILLO CARNAZA CORTO  GRIS PAR</t>
  </si>
  <si>
    <t>Carpetas AZ oficio plasificado</t>
  </si>
  <si>
    <t>guante latex t / 8 amarilla</t>
  </si>
  <si>
    <t xml:space="preserve">Jabon accion lavaloza crema 900 grs </t>
  </si>
  <si>
    <t>Vasos</t>
  </si>
  <si>
    <t xml:space="preserve">Arrendamiento de instalaciones comerciales </t>
  </si>
  <si>
    <t>ARRIENDOS Y ADMINISTRACION</t>
  </si>
  <si>
    <t>SERVICIOS DE APOYO LOGISTICO PARA LA REALIZACION DE EVENTO Y/O JORNADA LUDICA,DE RECREACION,MOTIVACION E INTEGRACION DE LOS SERVIDORES PUBLICOS QUE LABORAN EN EL EPA Y SU NUCLEO FAMILIAR BIENESTAR SOCIAL</t>
  </si>
  <si>
    <t>BIENESTAR SOCIAL</t>
  </si>
  <si>
    <t>Servicio de formacion de recurso humano para el sector publico</t>
  </si>
  <si>
    <t>CAPACITACION</t>
  </si>
  <si>
    <t>Servicios de telefonía móvil</t>
  </si>
  <si>
    <t>81112100</t>
  </si>
  <si>
    <t>Servicios de Internet</t>
  </si>
  <si>
    <t>83111500</t>
  </si>
  <si>
    <t>Comunicaciones telefónicas locales y de larga distancia</t>
  </si>
  <si>
    <t>Servicio de hosting Servicios relacionados con el internet</t>
  </si>
  <si>
    <t>Adquisición de formatos impresos y con salida gráfica que contengan las características técnicas de seguridad y personalizadas</t>
  </si>
  <si>
    <t>IMPRESOS Y PUBLICACIONES</t>
  </si>
  <si>
    <t>Servicio de mantenimiento y reparación de equipos eléctricos</t>
  </si>
  <si>
    <t>MANTENIMIENTO Y REPARACIONES</t>
  </si>
  <si>
    <t>Mantenimiento General de Equipos de Oficina</t>
  </si>
  <si>
    <t>mantenimiento de Impresoras</t>
  </si>
  <si>
    <t>Mantenimiento preventivo y correctivo de los Aires acondicionados</t>
  </si>
  <si>
    <t>Mantenimiento preventivo y correctivo de motocicletas de propiedad del epa del epa cartagena</t>
  </si>
  <si>
    <t>Mantenimiento preventivo y correctivo de Vehiculo de propiedad del epa del epa cartagena</t>
  </si>
  <si>
    <t xml:space="preserve">PÓLIZA DE SEGUROS PARA AMPARAR BIENES PATRIMONIALES </t>
  </si>
  <si>
    <t>SEGUROS</t>
  </si>
  <si>
    <t>SERVICIO DE VIGILANCIA PRIVADA PARA EL ESTABLECIMIENTO PUBLICO AMBIENTAL EPA CARTAGENA</t>
  </si>
  <si>
    <t>SERVICIO DE VIGILANCIA Y SEGURIDAD</t>
  </si>
  <si>
    <t>90121502</t>
  </si>
  <si>
    <t>Viaticos y Tiquetes aereos</t>
  </si>
  <si>
    <t>VIATICOS Y GASTOS DE TRANSPORTE</t>
  </si>
  <si>
    <t>Servicios de Auditorias</t>
  </si>
  <si>
    <t>CUOTA DE AUDITAJE CONTRALORIA DISTRITAL</t>
  </si>
  <si>
    <t>Servicios temporales ambientales en salud y seguridad</t>
  </si>
  <si>
    <t>SEGURIDAD Y SALUD EN EL TRABAJO</t>
  </si>
  <si>
    <t>Servicio contratcion de personal SIMA</t>
  </si>
  <si>
    <t>SISTEMA INTEGRADO DE MONITOREO AMBIENTAL</t>
  </si>
  <si>
    <t>Implementar 1 sistema integrado de monitoreo ambiental urbano</t>
  </si>
  <si>
    <t>Elaborar 1 informe anual sobre el estado de los recursos naturales y del ambiente urbano</t>
  </si>
  <si>
    <t>Diseñar, conformar y operar el Observatorio ambiental distrital  Servicio de cumplimiento de presentación de informes sobre emisiones</t>
  </si>
  <si>
    <t>Inventario de Gases efecto invemadero "GEI" para el Distrito</t>
  </si>
  <si>
    <t>Servicioo contratcion de personal CVSA</t>
  </si>
  <si>
    <t>CONTROL, VIGILANCIA Y SEGUIMIENTO AMBIENTAL</t>
  </si>
  <si>
    <t>Servicioo contratcion de personal EA</t>
  </si>
  <si>
    <t>EDUCACION Y CULTURA AMBIENTAL</t>
  </si>
  <si>
    <t>Realizar 1 relimpia anual (en Ciénaga de la Virgen)</t>
  </si>
  <si>
    <t>PARQIUE DISTRITAL CIENEGA DE LA VIRGEN</t>
  </si>
  <si>
    <t>f5</t>
  </si>
  <si>
    <t>Servicioo contratcion de personal PDCV</t>
  </si>
  <si>
    <t>Jornada de Limpieza de Raices de Manglar MGR</t>
  </si>
  <si>
    <t>Servicioo contratcion de personal MGRA</t>
  </si>
  <si>
    <t>MITIGACION Y GESTION DEL RIESGO AMBIENTAL</t>
  </si>
  <si>
    <t>Adoptar el Plan Maestro de Silvicultura urbana.</t>
  </si>
  <si>
    <t>Servicioo contratcion de personal VBSE</t>
  </si>
  <si>
    <t>VEGETACION VIODIVERSIDAD Y SERVICIOS ECOSISTEMICOS</t>
  </si>
  <si>
    <t>Servicioo contratcion de personal NVPCS</t>
  </si>
  <si>
    <t>NEGOCIOS VERDES PRODUCION Y SERVICIOS ECOSISTEMICOS</t>
  </si>
  <si>
    <t>Ejecutar el establecimiento de dos  líneas de negocios verdes</t>
  </si>
  <si>
    <t>Servicioo contratcion de personal OMBD</t>
  </si>
  <si>
    <t xml:space="preserve">OPERACIÓN Y MANTENIMIENTO DE LA BOCANA </t>
  </si>
  <si>
    <t>Realizar 4 relimpias en Bocana de</t>
  </si>
  <si>
    <t>Realizar 1 actividad anual de mantenimiento del sistema Bocana</t>
  </si>
  <si>
    <t>Servicioo contratcion de personal FI</t>
  </si>
  <si>
    <t>FORTALECIMIENTO INSTITUCIONAL</t>
  </si>
  <si>
    <t xml:space="preserve">Optimizacion de los Sistemas de Informacion Institucional (VITAL, SIG, SIGOB)  </t>
  </si>
  <si>
    <t xml:space="preserve">Memorias Ram DDR3 4 Gb </t>
  </si>
  <si>
    <t>Memorias Ram DDR4 de 8 (kingston) Para Servidor HPE ProLiant ML150 Gen9</t>
  </si>
  <si>
    <t>Impresora Matriz de Punto epson Carro pequeño</t>
  </si>
  <si>
    <t xml:space="preserve">computador de escritorio All in One Intel® Core™ i5 de 9a </t>
  </si>
  <si>
    <t xml:space="preserve">Licencia Office estándar 2019 open no level goberment latam </t>
  </si>
  <si>
    <t xml:space="preserve">Portatil Core i5 de 9a </t>
  </si>
  <si>
    <t>• ArcGIS for Desktop Standard Concurrent Primary Mainten ArcGIS for Desktop Standard Concurrent econdary Mainten •  ArcGIS Spatial Analyst for Desktop Concurrent Primary Mainten • ArcGIS 3D Analyst for Desktop Concurrent Primary Mainten • ArcGIS for Server Workgroup Standard Up 2 Cores Mainten</t>
  </si>
  <si>
    <t>fuente real thermaltake 600w</t>
  </si>
  <si>
    <t>Certificado ssl</t>
  </si>
  <si>
    <t>Plugin Worpress para Graficas interactivas</t>
  </si>
  <si>
    <t>Plugin Worpress para Geo Refereciacion</t>
  </si>
  <si>
    <t>Plugin Worpress para Backup</t>
  </si>
  <si>
    <t>MTS</t>
  </si>
  <si>
    <t>Cable HDMI 10 mts</t>
  </si>
  <si>
    <t>Disco Duro Portable de 2 Tb</t>
  </si>
  <si>
    <t>Kit De Herramientas De Instalación De Red profesional</t>
  </si>
  <si>
    <t>Video Beam Tecnologia RGB led, HD Ready (1280x720), 3D Optimizado, 3W + 3W Stereo, HDMI – MHL, Wireless screen share, USB superlector (Movie, Music, Photo</t>
  </si>
  <si>
    <t>Combo Teclados y Mause Usb</t>
  </si>
  <si>
    <t>Discos Duro Sata 1 Tb</t>
  </si>
  <si>
    <t>Firewall (Full UTM), para tráfico de 100 equipos</t>
  </si>
  <si>
    <t>Scanner dúplex con alimentador automático para la digitalización de hojas oficio, carta, A4 y legal, Fujitsu FI7160</t>
  </si>
  <si>
    <t>Sistema de Almacenamiento Tipo NAS , Minimo 8 TB, Conexión Gigabyte Ethernet</t>
  </si>
  <si>
    <t>Servidor dedicado en Nube</t>
  </si>
  <si>
    <t>Sillas ergonomicças</t>
  </si>
  <si>
    <t>Mouse Pad ergonomicos</t>
  </si>
  <si>
    <t>Estantes metalicos con puertas</t>
  </si>
  <si>
    <t>(N) Número</t>
  </si>
  <si>
    <t>(C) Descripción Del Bien O Servicio Adquiriodo</t>
  </si>
  <si>
    <t>(N) Número De Bienes O Servicios Adquiridos</t>
  </si>
  <si>
    <t>(D) Valor Unitario De Medida Del Bien O Servicio</t>
  </si>
  <si>
    <t>(D) Valor Total De Bienes O Servicios Adquiridos O Prestados</t>
  </si>
  <si>
    <t>(C) Modalidad De Adquisición Realizado</t>
  </si>
  <si>
    <t>(F) Periodo Adquisición</t>
  </si>
  <si>
    <t>ARRENDAMIENTO DE DOS LOCALES COMERCIALES Y 3 OFICINAS CUYAS DESCRIPCIONES SE SEÑALARAN EN EL RESPECTIVO CONTRATO, PARA EL FUNCIONAMIENTO DEL ESTABLECIMIENTO PUBLICO AMBIENTAL DE CARTAGENA UBICADO EN EL BARRIO MANGA CLLE 28 NO.2705 EDIFICIO SEAPORT CENTRO EMPRESARIAL PLAZO3MESES</t>
  </si>
  <si>
    <t>MENSUALIDAD</t>
  </si>
  <si>
    <t>Arriendos y Administracion</t>
  </si>
  <si>
    <t>PRESTACION DE SERVICIOS DE APOYO A LA GESTION PARA DESARROLLAR ACTIVIDADES DE APOYO AL MANTENIMIENTO DE LAS OFICINAS DEL ESTABLECIMIENTO PUBLICO AMBIENTAL DE CARTAGENA PLAZO3 MESES</t>
  </si>
  <si>
    <t>Remuneracion servicios tecnicos</t>
  </si>
  <si>
    <t>PRESTACION DE SERVICIOS DE APOYO A LA GESTION EN LA SUBDIRECCION ADMINISTRATIVA Y FINANCIERA PLAZO3 MESES</t>
  </si>
  <si>
    <t>PRESTACION DE SERVICIOS DE PROFESIONALES EN LA SUBDIRECCION ADMINISTRATIVA Y FINANCIERA DEL ESTABLECIMIENTO PUBLICO AMBIENTAL DE CARTAGENA PLAZO3 MESES</t>
  </si>
  <si>
    <t>Servicios de Consultoria y Honorarios</t>
  </si>
  <si>
    <t>PRESTACION DE SERVICIOS DE APOYO A LA GESTION EN LA SUBDIRECCION ADMINISTRATIVA Y FINANCIERA DEL ESTABLECIMIENTO PUBLICO AMBIENTAL DE CARTAGENA PLAZO3 MESES</t>
  </si>
  <si>
    <t>PRESTACION DE SERVICIOS DE APOYO A LA GESTION EN LA SUBDIRECCION ADMINISTRATIVA Y FINANCIERA PLAZO3MESES</t>
  </si>
  <si>
    <t>PRESTACION DE SERVICIOS DE PROFESIONALES EN LA SUBDIRECCION ADMINISTRATIVA Y FINANCIERA PLAZO3 MESES</t>
  </si>
  <si>
    <t>PRESTACION DE SERVICIOS PROFESIONALES EN LA SUBDIRECCION ADMINISTRATIVA Y FINANCIERA PLAZO3 MESES</t>
  </si>
  <si>
    <t>PRESTACION DE SERVICIOS DE APOYO A LA GESTION EN LA SUBDIRECCION ADMINISTRATIVA Y FINANCIERA DEL ESTABLECIMIENTO PUBLICO AMBIENTAL EPA CARTAGENA PLAZO3 MESES</t>
  </si>
  <si>
    <t>PRESTACION DE SERVICIOS DE APOYO A LA GESTION EN LA OFICINA ASESORA JURIDICA DEL ESTABLECIMIENTO PUBLICO AMBIENTAL DE CARTAGENA PLAZO3 MESES</t>
  </si>
  <si>
    <t>PRESTACION DE SERVICIOS DE APOYO A LA GESTION PARA EL TRASLADO Y MOVILIDAD DE LOS FUNCIONARIOS Y MATERIAL LOGISTICOS EN EL ESTABLECIMIENTO PUBLICO AMBIENTAL EPA CARTAGENA PLAZO3MESES</t>
  </si>
  <si>
    <t>PRESTACION DE SERVICIOS DE APOYO A LA GESTION EN LA OFICINA ASESORA DE CONTROL INTERNO PLAZO3 MESES</t>
  </si>
  <si>
    <t>PRESTACION DE SERVICIOS DE PROFESIONALES AL ESTABLECIMIENTO PUBLICO AMBIENTAL EPA CARTAGENA, PARA DESARROLLAR ACTIVIDADES EN LA SUBDIRECCION ADMINISTRATIVA Y FINANCIERA PLAZO3 MESES</t>
  </si>
  <si>
    <t>PRESTACION DE SERVICIOS DE APOYO A LA GESTION EN LA SUBDIRECCION TECNICA DE DESARROLLO SOSTENIBLE DEL ESTABLECIMIENTO PUBLICO AMBIENTAL DE CARTAGENA PLAZO3 MESES</t>
  </si>
  <si>
    <t>PRESTACION DE SERVICIOS PROFESIONALES EN LA OFICINA ASESORA DE CONTROL INTERNO DEL ESTABLECIMIENTO PUBLICO AMBIENTAL DE CARTAGENA PLAZO6 MESES</t>
  </si>
  <si>
    <t>PRESTACION DE SERVICIOS DE PROFESIONALES EN LA SUBDIRECCION ADMINISTRATIVA Y FINANCIERA DEL ESTABLECIMIENTO PUBLICO AMBIENTAL EPA CARTAGENA PLAZO3 MESES</t>
  </si>
  <si>
    <t>PRESTACION DE SERVICIOS DE APOYO A LA GESTION PARA DESARROLLAR ACTIVIDADES EN LA SUBDIRECCION DE INVESTIGACIONES Y EDUCACION AMBIENTAL PLAZO3 MESES</t>
  </si>
  <si>
    <t>PRESTACION DE SERVICIOS DE APOYO A LA GESTION EN LA OFICINA ASESORA JURIDICA DEL ESTABLECIMIENTO PUBLICO AMBIENTAL EPA CARTAGENA PLAZO3 MESES</t>
  </si>
  <si>
    <t>PRESTACION DE SERVICIOS DE APOYO A LA GESTION PARA EL TRASLADO Y MOVILIDAD DE LOS FUNCIONARIOS Y MATERIAL LOGISTICOS EN EL ESTABLECIMIENTO PUBLICO AMBIENTAL DE CARTAGENA PLAZO3 MESES</t>
  </si>
  <si>
    <t>PRESTACION DE SERVICIOS PROFESIONALES CONSISTENTE EN ASESORIA JURIDICA INTEGRAL PARA EL FORTALECIMIENTO INSTITUCIONAL Y ASESORAMIENTO A LA DIRECCION GENERAL DEL ESTABLECIMIENTO PUBLICO AMBIENTAL DE CARTAGENA PLAZO6 MESES</t>
  </si>
  <si>
    <t>PRESTACION DE SERVICIOS PROFESIONALES CONSISTENTE EN ASESORIA INTEGRAL EN LA DIRECCION GENERAL DEL ESTABLECIMIENTO PUBLICO AMBIENTAL DE CARTAGENA PLAZO6 MESES</t>
  </si>
  <si>
    <t>PRESTACION DE SERVICIOS PROFESIONALES PARA ASESORAR JURIDICAMENTE AL ESTABLECIMIENTO PUBLICO AMBIENTAL DE CARTAGENA, EPA, EN LO CONCERNIENTE A LOS PROCESOS CONTRACTUALES ADELANTADOS POR LA ENTIDAD.PLAZO3 MESES</t>
  </si>
  <si>
    <t>PRESTACION DE SERVICIOS PROFESIONALES DE APOYO EN LA OFICINA ASESORA JURIDICA DEL ESTABLECIMIENTO PUBLICO AMBIENTAL DE CARTAGENA. PLAZO3 MESES</t>
  </si>
  <si>
    <t>PRESTACION DE SERVICIOS PROFESIONALES PARA APOYAR JURIDICAMENTE A LA OFICINA ASESORA JURIDICA DEL ESTABLECIMIENTO PUBLICO AMBIENTAL DE CARTAGENA. PLAZO3 MESES</t>
  </si>
  <si>
    <t>PRESTACION DE SERVICIOS PROFESIONALES EN LA SUBDIRECCION ADMINISTRATIVA Y FINANCIERA PLAZO3MESES</t>
  </si>
  <si>
    <t>PRESTACION DE SERVICIOS DE PROFESIONALES EN LA OFICINA ASESORA JURIDICA DEL ESTABLECIMIENTO PUBLICO AMBIENTAL EPA CARTAGENA PLAZO3 MESES</t>
  </si>
  <si>
    <t>PRESTACION DE SERVICIOS PROFESIONALES EN LA OFICINA ASESORA DE PLANEACION DEL ESTABLECIMIENTO PUBLICO AMBIENTAL DE CARTAGENA PLAZO2 MESES</t>
  </si>
  <si>
    <t>PRESTACION DE SERVICIOS PROFESIONALES DE REVISORIA FISCAL, BAJO LOS TERMINOS DE LEY Y ESTATUTOS DE LA ENTIDAD PLAZOHASTA EL 31 DE DICIEMBRE DE 2020</t>
  </si>
  <si>
    <t>Revisoria Fiscal</t>
  </si>
  <si>
    <t>PRESTACION DE SERVICIOS PROFESIONALES PARA ASESORAR JURIDICAMENTE AL ESTABLECIMIENTO PUBLICO AMBIENTAL DE CARTAGENA PLAZO3 MESES</t>
  </si>
  <si>
    <t>PRESTACION DE SERVICIOS PROFESIONALES EN LA SECRETARIA PRIVADA DEL ESTABLECIMIENTO PUBLICO AMBIENTAL DE CARTAGENA PLAZO3 MESES</t>
  </si>
  <si>
    <t>PRESTACION DE SERVICIOS PROFESIONALES PARA APOYAR JURIDICAMENTE A LA OFICINA ASESORA JURIDICA DEL ESTABLECIMIENTO PUBLICO AMBIENTAL DE CARTAGENA PLAZO3 MESES</t>
  </si>
  <si>
    <t>PRESTACION DE SERVICIOS DE APOYO A LA GESTION PARA EL DESARROLLO DE ACTIVIDADES DE INDOLE OPERATIVA EN LAS INSTALACIONES DEL PROYECTO BOCANA ESTABILIZADA DE MAREAS PLAZO2 MESES</t>
  </si>
  <si>
    <t>PRESTACION DE SERVICIOS PROFESIONALES EN LA SUBDIRECCION ADMINISTRATIVA Y FINANCIERA DEL ESTABLECIMIENTO PUBLICO AMBIENTAL DE CARTAGENA PLAZO3 MESES</t>
  </si>
  <si>
    <t>PRESTACION DE SERVICIOS PROFESIONALES CONSISTENTE EN ASESORIA TECNICA INTEGRAL PARA EL FORTALECIMIENTO INSTITUCIONAL Y ASESORAMIENTO A LA DIRECCION GENERAL DEL ESTABLECIMIENTO PUBLICO AMBIENTAL DE CARTAGENA PLAZO4 MESES</t>
  </si>
  <si>
    <t>PRESTACION DE SERVICIOS PROFESIONALES PARA APOYAR JURIDICAMENTE A LA SUBDIRECCION TECNICA DE DESARROLLO SOSTENIBLE DEL ESTABLECIMIENTO PUBLICO AMBIENTAL DE CARTAGENA PLAZO2 MESES</t>
  </si>
  <si>
    <t>PRESTACION DE SERVICIOS PROFESIONALES EN LA OFICINA ASESORA JURIDICA DEL ESTABLECIMIENTO PUBLICO AMBIENTAL DE CARTAGENA PLAZO3 MESES</t>
  </si>
  <si>
    <t>PRESTACION DE SERVICIOS PROFESIONALES PARA DESARROLLAR ACTIVIDADES EN LA SUBDIRECCION DE INVESTIGACIONES Y EDUCACION AMBIENTAL PLAZO3 MESES</t>
  </si>
  <si>
    <t>PRESTACION DE SERVICIOS PROFESIONALES EN LA SUBDIRECCION TECNICA DE DESARROLLO SOSTENIBLE PLAZO3 MESES</t>
  </si>
  <si>
    <t>PRESTACION DE SERVICIOS PROFESIONALES DE APOYO EN LA OFICINA ASESORA JURIDICA DEL ESTABLECIMIENTO PUBLICO AMBIENTAL DE CARTAGENA PLAZO3 MESES</t>
  </si>
  <si>
    <t>PRESTACION DE SERVICIOS PROFESIONALES COMO COMUNICADORA SOCIAL EN EL ESTABLECIMIENTO PUBLICO AMBIENTAL DE CARTAGENA PLAZO3 MESES</t>
  </si>
  <si>
    <t>PRESTACION DE SERVICIOS DE APOYO A LA GESTION EN EL ESTABLECIMIENTO PUBLICO AMBIENTAL DE CARTAGENA PLAZO3 MESES</t>
  </si>
  <si>
    <t>PRESTACION DE SERVICIOS DE APOYO PARA DESARROLLAR ACTIVIDADES DE APOYO AL MANTENIMIENTO DE LAS OFICINAS DEL ESTABLECIMIENTO PUBLICO AMBIENTAL DE CARTAGENA PLAZO3 MESES</t>
  </si>
  <si>
    <t>PRESTACION DE SERVICIOS PROFESIONALES PARA APOYAR JURIDICAMENTE A LA OFICINA ASESORA JURIDICA, EN ASUNTOS RELACIONADOS CON LA SUSTANCIACION DE PROCESOS ADMINISTRATIVOS SANCIONATORIOS, DENTRO DEL PROYECTO CONTROL, VIGILANCIA Y SEGUIMIENTO AMBIENTAL.PLAZO3 MESES</t>
  </si>
  <si>
    <t>PRESTACION DE SERVICIOS DE APOYO A LA GESTION PARA APOYAR EL ESTABLECIMIENTO, CONSERVACION Y RECUPERACION DE ESPECIES VEGETALES URBANAS EN EL MARCO DEL PROYECTO DE INVERSION VEGETACION, BIODIVERSIDAD Y SERVICIOS ECOSISTEMICOS PLAZO3 MESES</t>
  </si>
  <si>
    <t>Vegetacion, Biodiversidad y Servicios Ecosistemico</t>
  </si>
  <si>
    <t>PRESTACION DE SERVICIOS PROFESIONALES PARA APOYAR JURIDICAMENTE A LA OFICINA ASESORA JURIDICA, EN ASUNTOS RELACIONADOS CON LA SUSTANCIACION DE PROCESOS ADMINISTRATIVOS SANCIONATORIOS, DENTRO DEL PROYECTO CONTROL, VIGILANCIA Y SEGUIMIENTO AMBIENTAL. PLAZO3 MESES</t>
  </si>
  <si>
    <t>PRESTACION DE SERVICIOS PROFESIONALES PARA APOYAR EL PROYECTO SISTEMA INTEGRADO MONITOREO AMBIENTAL PLAZO3 MESES</t>
  </si>
  <si>
    <t>Sistema Integrado Monitoreo Ambiental</t>
  </si>
  <si>
    <t>PRESTACION DE SERVICIOS PROFESIONALES PARA APOYAR EL PROYECTO CONTROL, VIGILANCIA Y SEGUIMIENTO AMBIENTAL. PLAZO3 MESES</t>
  </si>
  <si>
    <t>ARRENDAMIENTOS DE DOS LOCALES COMERCIALES Y TRES OFICINAS CUYAS DESCRIPCIONES SE SEÑALARAN EN EL RESPECTIVO CONTRATO, PARA EL FUNCIONAMIENTO DEL ESTABLECIMIENTO PUBLICO AMBIENTAL DE CARTAGENA PLAZO6 MESES</t>
  </si>
  <si>
    <t>ADQUISICION DE POLIZAS DE SEGUROS DE AUTOMOVIL, A FAVOR DEL ESTABLECIMIENTO PUBLICO AMBIENTAL DE CARTAGENA EPA PARA AMPARAR SEGUROS DE TODO RIESGO Y SEGUROS OBLIGATORIOS DE ACCIDENTE DE TRANSITO PLAZOHASTA EL 31 DE DICIEMBRE DE 2020</t>
  </si>
  <si>
    <t>ADQUISICION DE POLIZAS DE SEGURO A FAVOR DEL ESTABLECIMIENTO PUBLICO AMBIENTAL DE CARTAGENAEPA, QUE AMPARE LOS DAÑOS MATERIALES, DE RESPONSABILIDAD CIVIL EXTRACONTRACTUAL Y DEL ACTUAR DE LOS SERVIDORES PUBLICOS, DE ACUERDO CON LAS ESPECIFICACIONES TECNICAS ESTABLECIDAS PLAZOHASTA EL 31 DE DICIEMBRE DE 2020</t>
  </si>
  <si>
    <t>PRESTACION DE SERVICIOS PROFESIONALES PARA APOYAR LA OFICINA ASESORA JURIDICA EN EL TRAMITE Y SUSTANCIACION DE DISTINTOS ASUNTOS, DENTRO DEL PROYECTO CONTROL, VIGILANCIA Y SEGUIMIENTO AMBIENTAL. PLAZO3 MESES</t>
  </si>
  <si>
    <t>PRESTACION DE SERVICIOS DE APOYO A LA GESTION PARA APOYAR EL ESTABLECIMIENTO, CONSERVACION Y RECUPERACION DE ESPECIES VEGETALES URBANAS EN EL MARCO DEL PROYECTO DE INVERSION VEGETACION, BIODIVERSIDAD Y SERVICIOS ECOSISTEMICOS.PLAZO3 MESES</t>
  </si>
  <si>
    <t>PRESTACION DE SERVICIOS PROFESIONALES PARA APOYAR JURIDICAMENTE A LA SUBDIRECCION TECNICA DE DESARROLLO SOSTENIBLE EN TEMATICA RELACIONADA CON EL PROYECTO DE INVERSION, DENOMINADO CONTROL, VIGILANCIA Y SEGUIMIENTO AMBIENTAL. PLAZO8 MESES</t>
  </si>
  <si>
    <t>PRESTACION DE SERVICIOS PROFESIONALES PARA APOYAR EL PROYECTO CONTROL, VIGILANCIA Y SEGUIMIENTO AMBIENTAL. PLAZO 3 MESES</t>
  </si>
  <si>
    <t>PRESTACION DE SERVICIOS DE APOYO A LA GESTION PARA DESARROLLAR ACTIVIDADES ENMARCADAS EN EL PROYECTO DE INVERSION, DENOMINADO CONTROL, VIGILANCIA Y SEGUIMIENTO AMBIENTAL.PLAZO3 MESES</t>
  </si>
  <si>
    <t>PRESTACION DE SERVICIOS PROFESIONALES PARA APOYAR EL PROYECTO CONTROL, VIGILANCIA Y SEGUIMIENTO AMBIENTAL PLAZO3 MESES</t>
  </si>
  <si>
    <t>PRESTACION DE SERVICIOS PROFESIONALES PARA APOYAR AL AREA DE LICENCIAS, PERMISOS, CONCESIONES U OTROS INSTRUMENTOS DE MANEJO AMBIENTAL, DENTRO DEL PROYECTO DE INVERSION, DENOMINADO CONTROL, VIGILANCIA Y SEGUIMIENTO AMBIENTAL. PLAZO3 MESES</t>
  </si>
  <si>
    <t>PRESTACION DE SERVICIOS PROFESIONALES PARA APOYAR EL PROYECTO DE INVERSION FORTALECIMIENTO INSTITUCIONAL CONTEMPLADO EN EL PLAN DE ACCION DEL EPA CARTAGENA PLAZO 2 MESES</t>
  </si>
  <si>
    <t>PRESTACION DE SERVICIOS PROFESIONALES PARA APOYAR EL PROYECTO DE INVERSION FORTALECIMIENTO INSTITUCIONAL CONTEMPLADO EN EL PLAN DE ACCION DEL EPA CARTAGENA PLAZO4 MESES</t>
  </si>
  <si>
    <t>PRESTACION DE SERVICIOS PROFESIONALES PARA APOYAR AL ESTABLECIMIENTO PUBLICO AMBIENTAL DE CARTAGENA EN ACTIVIDADES DESARROLLADAS EN EL MARCO DEL PROYECTO DE INVERSION NEGOCIOS VERDES Y CONSUMO SOSTENIBLE PLAZO 4 MESES</t>
  </si>
  <si>
    <t>Negocios Verdes, Produccion y Consumo Sostenible</t>
  </si>
  <si>
    <t>PRESTACION DE SERVICIOS PROFESIONALES EN LA SUBDIRECCION ADMINISTRATIVA Y FINANCIERA, EN ASUNTOS RELACIONADOS CON LA ELABORACION DE LA INFORMACION EXOGENA ANTE LA DIAN PLAZO 2 MESES</t>
  </si>
  <si>
    <t>PRESTACION DE SERVICIOS PROFESIONALES PARA APOYAR EL PROYECTO DE INVERSION, DENOMINADO CONTROL, VIGILANCIA Y SEGUIMIENTO AMBIENTAL PLAZO4 MESES</t>
  </si>
  <si>
    <t>PRESTACION DE SERVICIOS DE APOYO A LA GESTION EN LA SUBDIRECCION ADMINISTRATIVA Y FINANCIERA DEL ESTABLECIMIENTO PUBLICO AMBIENTAL DE CARTAGENA PLAZO 4 MESES</t>
  </si>
  <si>
    <t>PRESTACION DE SERVICIOS DE APOYO A LA GESTION EN LA DIRECCION GENERAL DEL ESTABLECIMIENTO PUBLICO AMBIENTAL DE CARTAGENA PLAZO3 MESES</t>
  </si>
  <si>
    <t>PRESTACION DE SERVICIOS DE APOYO A LA GESTION PARA DESARROLLAR ACTIVIDADES DE CONTROL Y VIGILANCIA A FAUNA EN EL MARCO DEL PROYECTO PROFESIONALES PARA APOYAR EL PROYECTO DE INVERSION, DENOMINADO CONTROL, VIGILANCIA Y SEGUIMIENTO AMBIENTAL.PLAZO 3 MESES</t>
  </si>
  <si>
    <t>PRESTACION DE SERVICIOS PROFESIONALES PARA DESARROLLAR ACTIVIDADES RELATIVAS AL PROYECTO DE INVERSION VEGETACION, BIODIVERSIDAD Y SERVICIOS ECOSISTEMICOS.PLAZO 3 MESES</t>
  </si>
  <si>
    <t>PRESTACION DE SERVICIOS PROFESIONALES PARA APOYAR TECNICAMENTE A LA SUBDIRECCION TECNICA DESARROLLO SOSTENIBLE EN LA TEMATICA RELACIONADA CON EL PROYECTO CONTROL ,VIGILANCIA Y SEGUIMIENTO AMBIENTAL PLAZO 4 MESES</t>
  </si>
  <si>
    <t>PRESTACION DE SERVICIOS PROFESIONALES PARA APOYAR LA COORDINACION DE ACTIVIDADES COMUNICACIONALES DEL ESTABLECIMIENTO PUBLICO AMBIENTAL DE CARTAGENA PLAZO3 MESES</t>
  </si>
  <si>
    <t>SUMINISTRO DE ELEMENTOS DE PROTECCION PERSONAL Y BIOSEGURIDAD PARA EL PERSONAL QUE DESARROLLA ACTIVIDADES ASISTENCIALES Y ADMINISTRATIVAS DE MANERA PRESENCIAL EN EL ESTABLECIMIENTO PUBLICO AMBIENTAL EPA CARTAGENA, EN EL MARCO DEL ESTADO DE EMERGENCIA SANITARIA OCASIONADA POR EL COVID 19, DE CONFORMIDAD CON LA PROPUESTA PRESENTADA</t>
  </si>
  <si>
    <t>PRESTACION DE SERVICIOS PROFESIONALES PARA DESARROLLAR ACTIVIDADES RELATIVAS AL PROYECTO DE INVERSION VEGETACION, BIODIVERSIDAD Y SERVICIOS ECOSISTEMICOS PLAZO3 MESES</t>
  </si>
  <si>
    <t>PRESTACION DE SERVICIOS PROFESIONALES PARA APOYAR EL PROYECTO CONTROL, VIGILANCIA Y SEGUIMIENTO AMBIENTAL.PLAZO 3 MESES</t>
  </si>
  <si>
    <t>PRESTACION DE SERVICIOS PROFESIONALES PARA APOYAR EL PROYECTO DE INVERSION, DENOMINADO CONTROL, VIGILANCIA Y SEGUIMIENTO AMBIENTAL PLAZO 3 MESES</t>
  </si>
  <si>
    <t>PRESTACION DE SERVICIOS PROFESIONALES PARA APOYAR EL PROYECTO DE INVERSION FORTALECIMIENTO INSTITUCIONAL CONTEMPLADO EN EL PLAN DE ACCION DEL EPA CARTAGENA PLAZO6 MESES</t>
  </si>
  <si>
    <t>PRESTACION DE SERVICIOS PROFESIONALES PARA APOYAR EL PROYECTO SISTEMA INTEGRADO DE MONITOREO AMBIENTAL PLAZO 3MESES</t>
  </si>
  <si>
    <t>PRESTACION DE SERVICIOS PROFESIONALES PARA APOYAR A LA SUBDIRECION TECNICA DE DESARROLLO SOSTENIBLE DEL ESTABLECIMIENTO PUBLICO AMBIENTAL DE CARTAGENA PLAZO6 MESES</t>
  </si>
  <si>
    <t>PRESTACION DE SERVICIOS PROFESIONALES EN LA SUBDIRECCION ADMINISTRATIVA Y FINANCIERA DEL ESTABLECIMIENTO PUBLICO AMBIENTAL DE CARTAGENA PLAZO6 MESES</t>
  </si>
  <si>
    <t>SUMINISTRO DE TRES SENSORESAMONIO,CLORURO Y NITRATO Y SOLUCIONES DE CALIBRACION PARA EL FUNCIONAMIENTO DE LA SONDA MULTIPARAMETRICA DE CALIDAD DE AGUA MARCA EUREKA WATERS PROBES, MANTA 35 SN MT12173142 DE PROPIEDAD DEL EPA CARTAGENA, DE ACUERDO CON LAS ESPECIFICACIONES TECNICAS ESTABLECIDAS POR LA ENTIDADU201D.PLAZO45 DIAS CALENDARIOS</t>
  </si>
  <si>
    <t>PRESTACION DE SERVICIOS PROFESIONALES PARA ASESORAR JURIDICAMENTE AL ESTABLECIMIENTO PUBLICO AMBIENTAL DE CARTAGENA EPA, EN LO CONCERNIENTE A LOS PROCESOS DE CONTRATACION Y TEMATICA DE JURISDICCION COACTIVA QUE ADELANTE LA ENTIDAD PLAZO6 MESES</t>
  </si>
  <si>
    <t>PRESTACION DE SERVICIOS DE APOYO A LA GESTION EN LA SUBDIRECCION ADMINISTRATIVA Y FINANCIERA DEL ESTABLECIMIENTO PUBLICO AMBIENTAL DE CARTAGENA PLAZO6 MESES</t>
  </si>
  <si>
    <t>PRESTACION DE SERVICIOS DE APOYO A LA GESTION PARA DESARROLLAR ACTIVIDADES DE APOYO AL MANTENIMIENTO DE LAS OFICINAS DEL ESTABLECIMIENTO PUBLICO AMBIENTAL DE CARTAGENA PLAZO6 MESES</t>
  </si>
  <si>
    <t>PRESTACION DE SERVICIOS DE APOYO A LA GESTION EN LA SUBDIRECCION ADMINISTRATIVA Y FINANCIERA DEL ESTABLECIMIENTO PUBLICO AMBIENTAL DE CARTAGENA PLAZO 6 MESES</t>
  </si>
  <si>
    <t>PRESTACION DE SERVICIOS PROFESIONALES EN LA SUBDIRECCION ADMINISTRATIVA Y FINANCIERA DEL ESTABLECIMIENTO PUBLICO AMBIENTAL DE CARTAGENA PLAZO 6 MESES</t>
  </si>
  <si>
    <t>PRESTACION DE SERVICIOS DE APOYO A LA GESTION PARA EL TRASLADO Y MOVILIDAD DE LOS FUNCIONARIOS Y MATERIAL LOGISTICOS EN EL ESTABLECIMIENTO PUBLICO AMBIENTAL DE CARTAGENA PLAZO6 MESES</t>
  </si>
  <si>
    <t>RESTACION DE SERVICIOS DE APOYO A LA GESTION ADMINISTRATIVA Y FINANCIERA DEL ESTABLECIMIENTO PUBLICO AMBIENTAL DE CARTAGENA PLAZO6 MESES</t>
  </si>
  <si>
    <t>PRESTACION DE SERVICIOS DE APOYO A LA GESTION EN EL ESTABLECIMIENTO PUBLICO AMBIENTAL EPA CARTAGENA PLAZO 4 MESES</t>
  </si>
  <si>
    <t>PRESTACION DE SERVICIOS PROFESIONALES EN EL ESTABLECIMIENTO PUBLICO AMBIENTAL PARA DESARROLLAR ACTIVIDADES DE COMUNICACIONES PLAZO4 MESES</t>
  </si>
  <si>
    <t>PRESTACION DE SERVICIOS PROFESIONALES PARA DESARROLLAR ACTIVIDADES EN EL MARCO DEL PROYECTO PARQUE DISTRITAL CIENAGA DE LA VIRGEN PLAZO6 MESES</t>
  </si>
  <si>
    <t>Parque Distrital Cienaga de la Virgen</t>
  </si>
  <si>
    <t>PRESTACION DE SERVICIOS DE APOYO A LA GESTION PARA APOYAR EN EL ESTABLECIMIENTO, LA CONSERVACION Y RECUPERACION DE ESPECIES VEGETALES URBANAS EN EL EL MARCO DEL PROYECTO DE INVERSION VEGETACION, BIODIVERSIDAD Y SERVICIOS ECOSISTEMICOS PLAZO6 MESES</t>
  </si>
  <si>
    <t>PRESTACION DE SERVCIOS PROFESIONALES EN LA TEMATICA CONTABLE EN LA SUBDIRECCION ADMINISTRATIVA Y FINANCIERA DEL ESTABLECIMIENTO PUBLICO AMBIENTAL DE CARTAGENA PLAZO6 MESES</t>
  </si>
  <si>
    <t>PRESTACION DE SERVCIOS DE APOYO A LA GESTION EN LA SUBDIRECCION ADMINISTRATIVA Y FINANCIERA DEL ESTABLECIMIENTO PUBLICO AMBIENTAL DE CARTAGENA PLAZO6 MESES</t>
  </si>
  <si>
    <t>CONTRATAR EL SUMINISTRO DE COMBUSTIBLE PARA EL FUNCIONAMIENTO DEL PARQUE AUTOMOTOR DEL ESTABLECIMIENTO PUBLICO AMBIENTAL DE CARTAGENA PLAZO HASTA EL 31122020</t>
  </si>
  <si>
    <t>Combustibles y Lubricantes</t>
  </si>
  <si>
    <t>(N) Consecutivo Del Programa</t>
  </si>
  <si>
    <t>(C) Nombre Del Programa</t>
  </si>
  <si>
    <t>(C) Nombre Del Proyecto</t>
  </si>
  <si>
    <t>(C) Area Involucrada</t>
  </si>
  <si>
    <t>(C) Actividades</t>
  </si>
  <si>
    <t>(C) Recursos</t>
  </si>
  <si>
    <t>(C) Responsables</t>
  </si>
  <si>
    <t>(C) Tiempo Programado</t>
  </si>
  <si>
    <t>(C) Indicadores Claves De Rendimiento</t>
  </si>
  <si>
    <t>MONITOREO AMBIENTAL</t>
  </si>
  <si>
    <t>SISTEMA INTEGRADO MONITOREO AMBIENTAL (AIRE, RUIDO Y AGUA)</t>
  </si>
  <si>
    <t>SUBDIRECCION TECNICA Y DE DESARROLLO SOSTENIBLE</t>
  </si>
  <si>
    <t>Mantenimiento del SIM Complementar el SIM urbano Optimizacion y ampliacion de la red de monitoreo ambiental Elaborar informe anual sobre estado de recursos naturales Observatoria ambiental distrital actualizado y en operación</t>
  </si>
  <si>
    <t>Norma Badran</t>
  </si>
  <si>
    <t>12 meses</t>
  </si>
  <si>
    <t>CONTROL VIGILANCIA Y SEGUIMIENTO AMBIENTA</t>
  </si>
  <si>
    <t xml:space="preserve"> Visitas de Control y Vigilancia Evaluaciones y Seguimientos Ambientales Anuales</t>
  </si>
  <si>
    <t>EDUCACIÓN Y CULTURA  AMBIENTAL</t>
  </si>
  <si>
    <t>SUBDIRECCION DE INVESTIGACION Y EDUCACION AMBIENTAL</t>
  </si>
  <si>
    <t>Capacitar y/o Sensibilizaciòn en cultura ambiental y cuplimiento de normas ambientales a ciudadanía y autoridades Asesorar y/o Acompañar  PRAES Asesorar y/o Acompañar PRAUS Asesorar y/o Acompañar  PROCEDAS Implementacion de nodos dejovenes universitarios de ambiente Formacion  y Capacitacion de Guardianes Ambientales Ejecutar Una (1) Campaña para Concientizacion del Cambio Climatico</t>
  </si>
  <si>
    <t>Bladimir Basabe</t>
  </si>
  <si>
    <t>GESTION INTEGRAL DEL RECURSO HIDRICO</t>
  </si>
  <si>
    <t>PARQUE DISTRITAL CIENAGA DE LA VIRGEN</t>
  </si>
  <si>
    <t>Batimetria relimpia cuenca cienaga de la virgen Formacion de Guardianes de la Cienaga de la Virgen Capacitacion y/o Sensibilizacion de Personas en Comunidades Aledañas a La Cienaga de la Virgen.  Delimitación y protección de rondas de canales urbanos Campaña de Educacion Ambiental en Radio; TV; Prensa;Web y Redes Sociales alusiva a la Cienaga de la Virgen</t>
  </si>
  <si>
    <t>10 Jornadas de Desodorizacion 1.000 M3 de Desechos Extraidos de los Manglares (Jornada de Limpieza de Raices de Manglar) zonifcacion areas de manglares Jurisdiccion EPA Delimitacion y proteccion de ecosistemas estrategicos Gestion y Control de vertimientos Corredores ambientales Implementacion plan integral de adaptacion al cambio climatico</t>
  </si>
  <si>
    <t>VEGETACION, BIODIVERSIDAD Y SERVICIOS ECOSISTEMICOS</t>
  </si>
  <si>
    <t>Construccion  y dotación de un centro de atención y valoracion de Fauna silvestre (CAV) Implementacion Plan Maestro de Silvicultura del Área Urbana de Cartagena Sembrar 5.000 Nuevos Arboles Traslado y resiembra de arboles en riesgo Sembrar 10.000 nuevos arboles Inventario de arbolado Plataforma virtual para registro de biodiversidad Implementacion y operacion de sistema de reproduccion vegetal de especies nativas Administracion y operacion del CAV</t>
  </si>
  <si>
    <t>NEGOCIOS VERDES, PRODUCCION Y CONSUMO SOSTENIBLE</t>
  </si>
  <si>
    <t>OFICINA ASESORA DE PLANEACION</t>
  </si>
  <si>
    <t>Implementacion plan de negocios verdes Empresas en cada linea de negocio asesorada y en operación Feria distrital de negocios verdes realizada Operación de la ventanilla de negocios verdes</t>
  </si>
  <si>
    <t>Rafael Escudero</t>
  </si>
  <si>
    <t>OPERACIÓN Y MANTENIMIENTO DE LA BOCANA DE MAREAS ESTABILIZADA Y DARSENA</t>
  </si>
  <si>
    <t>OPERACIÓN Y MANTENIMIENTO DE LA BOCANA Y DARSENA</t>
  </si>
  <si>
    <t>Batimetria. Relimpia. Actividad Anual de Mantenimiento  preventivo y/o Remedial de las estructuras y de la infraestructura logística del proyecto Sistema Bocana de Mareas Estabilizada, Actividad permanente de Operación Sistema Bocana y Darsena. Actualizacion del plan de manejo de Bocana y Darsena. Construccion, adecuacion, reparacion y mantenimiento de exclusas y pescantes.</t>
  </si>
  <si>
    <t>Optimizacion de los Sistemas de Informacion Institucional (VITAL; SIG; SIGOB) Implementacion del Sistema Integrado de Calidad ISO 9001 Implementacion de MIPG2 Optimizacion del sistema de gestion documental, digitalización y operació del archivo Adecuación de nueva sede Modernizacion de equipos Modernizacion mobiliario</t>
  </si>
  <si>
    <t>(C) Seguimiento</t>
  </si>
  <si>
    <t>(J) Porcentaje De Avance En Tiempo</t>
  </si>
  <si>
    <t>(J) Porcentaje De Avance De La Actividad</t>
  </si>
  <si>
    <t>(C) Acciones Correctivas</t>
  </si>
  <si>
    <t>NORMA BEATRIZ BADRAN ARRIETA</t>
  </si>
  <si>
    <t>CONTROL, VIGILANCIA Y SEGUIMIENTO AMBIENTA</t>
  </si>
  <si>
    <t>BLADIMIR BASABE SANCHEZ</t>
  </si>
  <si>
    <t>Batimetria Relimpia cuenca cienaga de la virgen Formacion de Guardianes de la Cienaga de la Virgen Capacitacion y/o Sensibilizacion de Personas en Comunidades Aledañas a La Cienaga de la Virgen. Delimitación y protección de rondas de canales urbanos Campaña de Educacion Ambiental en Radio; TV; Prensa;Web y Redes Sociales alusiva a la Cienaga de la Virgen</t>
  </si>
  <si>
    <t>RAFAEL ANTONIO ESCUDERO AGUIRRE</t>
  </si>
  <si>
    <t>(C) Acciones</t>
  </si>
  <si>
    <t>(D) Apropiacion Definitiva</t>
  </si>
  <si>
    <t>(D) Comprometido En El Periodo</t>
  </si>
  <si>
    <t>(D) Pago De Lo Comprendido</t>
  </si>
  <si>
    <t>OPERACION Y MANTENIMIENTO DE LA BOCANA Y DARSENA</t>
  </si>
  <si>
    <t>SISTEMA INTEGRADO MONITOREO AMBIENTAL</t>
  </si>
  <si>
    <t>VEGETACION,BIODIVERSIDAD Y SERVICIOS ECOSISTEMICOS</t>
  </si>
  <si>
    <t>CONTROL,VIGILANCIA Y SEGUIMIENTO AMBIENTAL</t>
  </si>
  <si>
    <t>NEGOCIOS VERDES,PRODUCCION Y CONSUMO SOSTENIBLE</t>
  </si>
  <si>
    <t>(C) Componente</t>
  </si>
  <si>
    <t>(C) Descripcion</t>
  </si>
  <si>
    <t>(C) Ubicacion</t>
  </si>
  <si>
    <t>(C) Tipo De Accion</t>
  </si>
  <si>
    <t>(D) Propios</t>
  </si>
  <si>
    <t>(D) Nación</t>
  </si>
  <si>
    <t>(D) Créditos</t>
  </si>
  <si>
    <t>(D) Donación</t>
  </si>
  <si>
    <t>(D) Total</t>
  </si>
  <si>
    <t>(C) Documentos Soporte</t>
  </si>
  <si>
    <t>AIRE, RUIDO Y AGUA</t>
  </si>
  <si>
    <t>SISTEMA INTEGRADO MONITOREO AMBIENTAL (ICLD)</t>
  </si>
  <si>
    <t>PERIMETRO URBANO DE CARTAGENA</t>
  </si>
  <si>
    <t>MONITOREO</t>
  </si>
  <si>
    <t>Plan de Acción</t>
  </si>
  <si>
    <t>Ninguna</t>
  </si>
  <si>
    <t>SISTEMA INTEGRADO MONITOREO AMBIENTAL (AIRE, RUIDO Y AGUA) (Ley 99)</t>
  </si>
  <si>
    <t>SISTEMA INTEGRADO MONITOREO AMBIENTAL (AIRE, RUIDO Y AGUA) (Multas y sanciones)</t>
  </si>
  <si>
    <t>SISTEMA INTEGRADO MONITOREO AMBIENTAL (AIRE, RUIDO Y AGUA) (Otros)</t>
  </si>
  <si>
    <t>FAUNA.FLORA.AGUA.AIRE.SUELO</t>
  </si>
  <si>
    <t>CONTROL, VIGILANCIA Y SEGUIMIENTO AMBIENTA (ICLD)</t>
  </si>
  <si>
    <t>CONTROL Y VIGILANCIA</t>
  </si>
  <si>
    <t>CONTROL, VIGILANCIA Y SEGUIMIENTO AMBIENTA (Rendimientos Peaje)</t>
  </si>
  <si>
    <t>CONTROL, VIGILANCIA Y SEGUIMIENTO AMBIENTA (Ley 99/93 Transferencia del Sector Electrico)</t>
  </si>
  <si>
    <t>EDUCACION E INVESTIGACION AMBIENTAL</t>
  </si>
  <si>
    <t>EDUCACIÓN Y CULTURA  AMBIENTAL (ICLD)</t>
  </si>
  <si>
    <t>SENSIBILIZACION</t>
  </si>
  <si>
    <t>EDUCACIÓN Y CULTURA  AMBIENTAL (Ley 99)</t>
  </si>
  <si>
    <t>EDUCACIÓN Y CULTURA  AMBIENTAL Rendimientos (EPA multas , ICLD)</t>
  </si>
  <si>
    <t>AGUA.FAUNA</t>
  </si>
  <si>
    <t>PARQUE DISTRITAL CIENAGA DE LA VIRGEN (Ley 99/93 )</t>
  </si>
  <si>
    <t>BORDE URBANO CIENAGA DE LA VIRGEN</t>
  </si>
  <si>
    <t>MITIGACION</t>
  </si>
  <si>
    <t>PARQUE DISTRITAL CIENAGA DE LA VIRGEN (Sobre Tasa Ambientral Peaje)</t>
  </si>
  <si>
    <t>MITIGACION Y GESTION DEL RIESGO AMBIENTAL (Ley 99/93 Transferencia del Sector Electrico)</t>
  </si>
  <si>
    <t>FLORA.FAUNA</t>
  </si>
  <si>
    <t>VEGETACION, BIODIVERSIDAD Y SERVICIOS ECOSISTEMICOS (ICLD)</t>
  </si>
  <si>
    <t>VEGETACION, BIODIVERSIDAD Y SERVICIOS ECOSISTEMICOS (Ley 99/93 Transferencia del Sector Electrico)</t>
  </si>
  <si>
    <t>VEGETACION, BIODIVERSIDAD Y SERVICIOS ECOSISTEMICOS (Rendimientos ICLD)</t>
  </si>
  <si>
    <t>NEGOCIOS VERDES, PRODUCCION Y CONSUMO SOSTENIBLE (Rendimientos EPA multas, ICLD)</t>
  </si>
  <si>
    <t>SENSIBILIZACION - MITIGACION</t>
  </si>
  <si>
    <t>OPERACIÓN Y MANTENIMIENTO DE LA BOCANA Y DARSENA  (SGP PG)</t>
  </si>
  <si>
    <t>SISTEMA BOCANA ESTABILIZADA</t>
  </si>
  <si>
    <t>OPERACIÓN Y MANTENIMIENTO DE LA BOCANA Y DARSENA  (Rendimientos regalias)</t>
  </si>
  <si>
    <t>OPERACIÓN Y MANTENIMIENTO DE LA BOCANA Y DARSENA  (Regalias directas)</t>
  </si>
  <si>
    <t>OPERACIÓN Y MANTENIMIENTO DE LA BOCANA Y DARSENA  (Multas)</t>
  </si>
  <si>
    <t>OPERACIÓN Y MANTENIMIENTO DE LA BOCANA Y DARSENA  (Tasa retributiva)</t>
  </si>
  <si>
    <t>OPERACIÓN Y MANTENIMIENTO DE LA BOCANA Y DARSENA  (Ley 99)</t>
  </si>
  <si>
    <t>OPERACIÓN Y MANTENIMIENTO DE LA BOCANA Y DARSENA  (contraprestaciones)</t>
  </si>
  <si>
    <t>FORTALECIMIENTO INSTITUCIONAL (ICLD)</t>
  </si>
  <si>
    <t>FORTALECIMIENTO</t>
  </si>
  <si>
    <t>FORTALECIMIENTO INSTITUCIONAL (tasa retributiva)</t>
  </si>
  <si>
    <t>FORTALECIMIENTO INSTITUCIONAL (Transferencias sector electrico)</t>
  </si>
  <si>
    <t>(C) Descripción</t>
  </si>
  <si>
    <t>(C) Ubicación</t>
  </si>
  <si>
    <t>(C) Tipo De Acción</t>
  </si>
  <si>
    <t>(D) Otros</t>
  </si>
  <si>
    <t>FLORA Y FAUNA</t>
  </si>
  <si>
    <t>COMPENSACIONES DE ESPECIES VEGETALES POR APROVECHAMIENTO FORESTAL (PLAN DE SILVICULTURA URBANA)</t>
  </si>
  <si>
    <t>Perimetro Urbano de Cartagena</t>
  </si>
  <si>
    <t>Monitoreos</t>
  </si>
  <si>
    <t>Actos administrativos (PLAN DE SILVICULTURA URBANA)</t>
  </si>
  <si>
    <t>nd</t>
  </si>
  <si>
    <t>(C) Nombre De La Accion O Actividad</t>
  </si>
  <si>
    <t>(C) Tipo De Accion (1)</t>
  </si>
  <si>
    <t>(C) Expresión</t>
  </si>
  <si>
    <t>(C) Descripción Y Alcance</t>
  </si>
  <si>
    <t>Se realiza monitoreo a los indicadores del Plan de Accion de la entidad</t>
  </si>
  <si>
    <t>Seguimiento</t>
  </si>
  <si>
    <t>Seguimientos anuales</t>
  </si>
  <si>
    <t>Seguimiento a los Indicadores de gestion</t>
  </si>
  <si>
    <t>Porcentaje</t>
  </si>
  <si>
    <t>Se realiza la formulacion de proyectos dentro del Plan de Accion</t>
  </si>
  <si>
    <t>Verificacion</t>
  </si>
  <si>
    <t>Proyectos Anual</t>
  </si>
  <si>
    <t>Formulacion de proyectos</t>
  </si>
  <si>
    <t>Se realiza monitoreo y evauacion de los planes, programas y proyectos que se encuentran en el Plan de Accion</t>
  </si>
  <si>
    <t>Seguimiento y evaluacion de planes, programas y proyectos</t>
  </si>
  <si>
    <t>Se realiza seguimiento a la herramienta SIGOB y verificar su funcionamiento</t>
  </si>
  <si>
    <t>Seguimiento semestral</t>
  </si>
  <si>
    <t>Seguimiento a la operacion herramienta tecnologica SIGOB</t>
  </si>
  <si>
    <t>Se realiza seguimiento y monitoreo a la herramienta tecnologica Vital y verificar su funcionamiento</t>
  </si>
  <si>
    <t>Seguimientos semestrales</t>
  </si>
  <si>
    <t>Implementacion y seguimiento a la herramienta tecnologica  VITAL</t>
  </si>
  <si>
    <t>Se realiza seguimiento a la operacion y correcto funcionamiento de la herramienta tecnologica   SIG</t>
  </si>
  <si>
    <t>Informe trimestral</t>
  </si>
  <si>
    <t xml:space="preserve">Seguimiento a la plataforma o aplicativo </t>
  </si>
  <si>
    <t>Proponer la realizacion de capacitaciones que apunten a la formacion,  actualizacion y mejora de las herramientas tecnologicas que actualmente utiliza la oficina asesora de Planeacion</t>
  </si>
  <si>
    <t>Capacitaciones semestrales</t>
  </si>
  <si>
    <t>Capacitacion del jefe de la oficina asesora del personal responsable del manejo de las herramientas tecnologicas</t>
  </si>
  <si>
    <t>Realizar visitas de seguimiento programadas a las empresas para verificar el estado de cumplimiento de las licencias y/o permisos ambientales.</t>
  </si>
  <si>
    <t>NO. VISITAS EJECUTADAS / NO. VISITAS PROGRAMADAS x 100%</t>
  </si>
  <si>
    <t>60 Visitas de seguimiento enla vigencia</t>
  </si>
  <si>
    <t>Realizar visitas por quejas o solicitud puntual de una empresa</t>
  </si>
  <si>
    <t>NO. VISITAS EJECUTADAS / NO. VISITAS SOLICITADAS x 100%</t>
  </si>
  <si>
    <t>Visitas de Control y vigilancia</t>
  </si>
  <si>
    <t>Realizar operativos anuales a establecimientos que generan emisiones a la atmosfera para verificar el cumplimiento de la normatividad ambiental</t>
  </si>
  <si>
    <t>NO. DE OPERATIVOS REALIZADOS / NO. DE OPERATIVOS PROGRAMADOS x 100%</t>
  </si>
  <si>
    <t>20 Operativos a fuentes fijas</t>
  </si>
  <si>
    <t>Realizar  operativos  anuales a fuentes moviles (transporte publico) que generan contaminacion sonora y emisiones de gases para verificar el cumplimiento de la normatividad ambiental</t>
  </si>
  <si>
    <t>20 Operativos a fuentes moviles</t>
  </si>
  <si>
    <t>Realizar operativos de control de ruido ambiental a lugares tales como: Establecimientos, obras u otras actividades que generan contaminacion sonora.</t>
  </si>
  <si>
    <t>20 Operativos de control de ruido ambiental</t>
  </si>
  <si>
    <t>Realizar operativos  anuales para decomisar tráfico de fauna silvestre</t>
  </si>
  <si>
    <t>10 Operativos de trafico de fauna silvestre anual</t>
  </si>
  <si>
    <t>Ejecutar monitoreos anuales de calidad del agua en caños; lagos y bahia</t>
  </si>
  <si>
    <t>NO. DE MONITOREOS REALIZADOS / NO. DE MONITOREOS PROGRAMADOS x 100%</t>
  </si>
  <si>
    <t>4 Reportes de monitoreo anuales de calidad del agua</t>
  </si>
  <si>
    <t>Sensibilizar y capacitar instituciones  de educacion superior; educacion media; empresas; y comunidad en general</t>
  </si>
  <si>
    <t>Sensibilizaciones ejecutadas / Sensibilizaciones programadas x 100%</t>
  </si>
  <si>
    <t>Campañas de Sensibilizacion y capacitacion</t>
  </si>
  <si>
    <t>Formacion a guardias ambiental espara el cuidado de la cienaga de la virgen</t>
  </si>
  <si>
    <t>Numero de Jovenes formados / Numero dejovenes proyectados para formacion</t>
  </si>
  <si>
    <t>Formacion en preservacion y conservacion ambiental</t>
  </si>
  <si>
    <t>Implementación de Nodos de Jovenes Universitarios de Ambiente -JUA</t>
  </si>
  <si>
    <t>Nodos de Jovenes Universitarios de Ambiente implementados</t>
  </si>
  <si>
    <t>Nodos de Jovenes Universitarios de Ambiente</t>
  </si>
  <si>
    <t>(C) Acto Administrativo</t>
  </si>
  <si>
    <t>(C) Obligaciones</t>
  </si>
  <si>
    <t>(D) Costo De Las Obligaciones</t>
  </si>
  <si>
    <t>(C) Nivel De Cumplimiento</t>
  </si>
  <si>
    <t>(D) Recaudo</t>
  </si>
  <si>
    <t>EXT-AMC-19-0100294 COPACABANA DESARROLLO INMOBILIARIO SAS</t>
  </si>
  <si>
    <t>Resolución 0040 de 20 de febrero de 2020</t>
  </si>
  <si>
    <t>Por medio del cual se implementa el Programa de Manejo Ambiental de RCD-Adecuación de lote y se dictan otras disposiciones</t>
  </si>
  <si>
    <t>EXT-AMC-19-0098741 BETTY CARO DIAZ - PARQUE RESIDENCIAL LOS TAMARINDOS</t>
  </si>
  <si>
    <t>Resolución 0043 de 27 de febrero de 2020</t>
  </si>
  <si>
    <t>Por medio del cual se otorga autorización para realizar la tala de 2 árboles</t>
  </si>
  <si>
    <t>EXT-AMC-19-009113 ARQUIDIOCESIS DE CARTAGENA - CONSTRUCCIONES INCO SAS</t>
  </si>
  <si>
    <t>Resolución 0046 de 2 de marzo de 2020</t>
  </si>
  <si>
    <t>Por el cual se adopta el Plan de Manejo Ambiental para la Gestión de los Residuos de Consttrucción y Demolición -RCD- del proyecto de la CONSTRUCTORA INCO S.A.S. y se adoptan otras disposiciones</t>
  </si>
  <si>
    <t>EXT-AMC-19-0118231 KMA CONSTRUCCIONES S.A.S</t>
  </si>
  <si>
    <t>Resolución 0051 de 9 de marzo de 2020</t>
  </si>
  <si>
    <t>Por medio del cual se otorga autorización para realizar la tala de 4 árboles</t>
  </si>
  <si>
    <t>EXT-AMC-19-0087203  GABRIEL ALEJANDRO PINEDA RODRIGUEZ</t>
  </si>
  <si>
    <t>Resolución 0054 de 12 de marzo de 2020</t>
  </si>
  <si>
    <t xml:space="preserve">Por medio del cual se resuelve autorización de poda de 4 árboles </t>
  </si>
  <si>
    <t>EXT-AMC-19-0022804  MARCELA BONFANTE BOSSIO</t>
  </si>
  <si>
    <t>Resolución 0055 de 12 de marzo de 2020</t>
  </si>
  <si>
    <t xml:space="preserve">Por medio del cual se resuelve autorización de poda de un (1) árbol </t>
  </si>
  <si>
    <t>EXT-AMC-19-0074154 JUANY BEATRIZ ONEILL KELLIY</t>
  </si>
  <si>
    <t>Resolución 0060 de 16 de marzo de 2020</t>
  </si>
  <si>
    <t>Por medio del cual se otorga autorización para realizar la tala de un (1) árbol</t>
  </si>
  <si>
    <t>GREIF COLOMBIA SAS</t>
  </si>
  <si>
    <t>0063</t>
  </si>
  <si>
    <t>CORRECCION DE COBRO AMBIENTAL</t>
  </si>
  <si>
    <t>EXT-AMC-19-0062777 EDGAR ANTONIO ARIAS ALDANA (CENTRO VACACIONAL CRESPO POLICIA NACIONAL)</t>
  </si>
  <si>
    <t>Resolución 0068 de 1 de abril de 2020</t>
  </si>
  <si>
    <t>Por medio del cual se resuelve una solicitud de tala y poda se dictan otras disposiciones</t>
  </si>
  <si>
    <t>AMC-OFI-0014154-2020 DEPARTAMENTO ADMINISTRATIVO DE VALORIZACIÓN DISTRITAL</t>
  </si>
  <si>
    <t>Resolución 069 del 3 de abril de 2020</t>
  </si>
  <si>
    <t>Por la cual se modifica el Programa de Manejo Ambiental de Residuos de Construcción y Demolición -RCD- aprobado mediante resolución 0682 de 2019 del EPA Cartagena y se dictan otras disposiciones</t>
  </si>
  <si>
    <t>MEXICHEN</t>
  </si>
  <si>
    <t>0070</t>
  </si>
  <si>
    <t>APROVECHAMIENTO FORESTAL</t>
  </si>
  <si>
    <t>EXT-AMC-19-0113260 CONSTRUCTORA BOLIVAR</t>
  </si>
  <si>
    <t>Resolución 071 de 7 de abril de 2020</t>
  </si>
  <si>
    <t>Por medio del cual se resuelve una solicitud de aprovechamiento forestal y se dictan otras disposciones</t>
  </si>
  <si>
    <t>EXT-AMC-19-0003590 SUPERHAVIT-AT S.A.</t>
  </si>
  <si>
    <t>Resolución 073 de 13 de abril de 2020</t>
  </si>
  <si>
    <t>Por la cual se acoge el Plan de Manejo Ambiental para la Gestión Integral de los Residuos de Construcción y Demolición -RCD- del Proyecto Edificio CRUX de la sociedad SUPERHAVIT-AT y se dictan otras disposiciones</t>
  </si>
  <si>
    <t>EXT-AMC-19-0030477 ORGANIZACIÓN TERPEL S.A.</t>
  </si>
  <si>
    <t>Resolución 076 de 17 de abril de 2020</t>
  </si>
  <si>
    <t>Por medio del cual se acoge Plan de Contigencia para el manejo de derrames de hidrocarburos o sustancias nocivas en el desarrollo de laFábrica de Lubricantes de Cartagena y se adoptan otras disposiciones</t>
  </si>
  <si>
    <t>EXT-AMC-19-0087743 DANYS MONTALVO HERRERA</t>
  </si>
  <si>
    <t>Resolución 077 de 17 de abril de 2020</t>
  </si>
  <si>
    <t>Por medio del cual se resuelve una solicitud de poda y se dictan otras disposiciones</t>
  </si>
  <si>
    <t>EXT-AMC-19-0096737 DAMARIS PANIZA ATENCIO</t>
  </si>
  <si>
    <t>Resolución 078 de 21 de abril de 2020</t>
  </si>
  <si>
    <t>INSPECCIONES DE  ARBOLES EN ESPACIO PUBLICO</t>
  </si>
  <si>
    <t>Resolución 080 de 23 de abril de 2020</t>
  </si>
  <si>
    <t>Por medio del cual se otorga autorización para realizar la tala de 6 árboles que por su condición fitosanitaria requieren intervención inmediata</t>
  </si>
  <si>
    <t>ALBERTO ARRIETA HERNANDEZ</t>
  </si>
  <si>
    <t>Resolución 081 de 23 de abril de 2020</t>
  </si>
  <si>
    <t>YAKELINE PAOLA CARRASCAL MORALES</t>
  </si>
  <si>
    <t>Resolución 083 de 24 de abril de 2020</t>
  </si>
  <si>
    <t>Por medio del cual se otorga autorización para realizar la tala de tres (3) palmeras</t>
  </si>
  <si>
    <t>EXT-AMC-19-0069028 ADALBERTO ARANZA MORON (Rector IE Salim Bechara)</t>
  </si>
  <si>
    <t>Resolución 084 de 24 de abril de 2020</t>
  </si>
  <si>
    <t>Por medio del cual se resuelve una solicitud de tala y se dictan otras disposiciones</t>
  </si>
  <si>
    <t>EXT-AMC-20-0013759  GERMAN E INFANTE MARQUEZ</t>
  </si>
  <si>
    <t>Resolución 085 de 24 de abril de 2020</t>
  </si>
  <si>
    <t>EXT-AMC-19-0095024  AMIRA CASTILLO DE VELASQUEZ</t>
  </si>
  <si>
    <t>Resolución 088 de 30 de abril de 2020</t>
  </si>
  <si>
    <t>EXT-AMC-19-0059587 APROVECHAMIENTO FORESTAL - MEXICHEM</t>
  </si>
  <si>
    <t>Resolución 089 de 30 de abril de 2020</t>
  </si>
  <si>
    <t>EXT-AMC-19-00833304  JUAN CARLOS CORREA BUELVAS</t>
  </si>
  <si>
    <t>Resolución 090 de 30 de abril de 2020</t>
  </si>
  <si>
    <t>AMC-OFI-0004022-2020  DIDIER JESUS TORRES ZUÑIGA (Director de Apoyo Logístico Distrital</t>
  </si>
  <si>
    <t>Resolución 091 de 30 de abril de 2020</t>
  </si>
  <si>
    <t>Por medio de la cual se resuelve una solicitud de tala y poda y se dictan otras disposciones</t>
  </si>
  <si>
    <t>EXT-AMC-20-0004008 INDUSTRIA NACIONAL DE GASEOSAS S.A.</t>
  </si>
  <si>
    <t>Resolución 094 de 8 de mayo de 2020</t>
  </si>
  <si>
    <t>DISTRITO DE CARTAGENA - ELECTRICARIBE</t>
  </si>
  <si>
    <t>Resolución 095 de 8 de mayo de 2020</t>
  </si>
  <si>
    <t>Por medio del cual se resuelve una ejecución de poda y se dictan otras disposiciones</t>
  </si>
  <si>
    <t xml:space="preserve">ALEXIS BOLAÑO DE AVILA </t>
  </si>
  <si>
    <t>Resolución 098 de 12 de mayo de 2020</t>
  </si>
  <si>
    <t>HOTEL WYNDHAM GARDEN CARTAGENA-PROMOTORA CIBELES S.A.S.</t>
  </si>
  <si>
    <t>Resolución 099 de 12 de mayo de 2020</t>
  </si>
  <si>
    <t>Por medio del cual se adopta el Plan de Manejo Ambiental para la Gestión de RCD del Proyecto Hotel Wyndham Garden Cartagena y se dictan otras disposiciones</t>
  </si>
  <si>
    <t>Resolución 100 de 13 de mayo de 2020</t>
  </si>
  <si>
    <t>NATALIA ANDREA MATEUS</t>
  </si>
  <si>
    <t>Resolución 103 de 18 de mayo de 2020</t>
  </si>
  <si>
    <t>ALGRANEL</t>
  </si>
  <si>
    <t>Resolución 107</t>
  </si>
  <si>
    <t>NIEGA MODIFICACION PMA</t>
  </si>
  <si>
    <t>EXT-AMC-19-0094544 BENJAMIN QUIÑONES AISLAN</t>
  </si>
  <si>
    <t>Resolución 108 de 26 de mayo de 2020</t>
  </si>
  <si>
    <t>GERENTE ESPACIO  PUBLICO- AUSBERTO CONEO</t>
  </si>
  <si>
    <t>Resolución 109 de 26 de mayo de 2020</t>
  </si>
  <si>
    <t>Por medio del cual se otorga autorización para realizar la tala de diecinueve (19) árboles</t>
  </si>
  <si>
    <t>EXT-AMC-20-0017172 NICOLAS MONTES LOPEZ</t>
  </si>
  <si>
    <t>Resolución 110 de 26 de mayo de 2020</t>
  </si>
  <si>
    <t>ENRIQUE LUIS CERVANTES VARGAS</t>
  </si>
  <si>
    <t>Resolución 113 de 2020</t>
  </si>
  <si>
    <t xml:space="preserve">PODA </t>
  </si>
  <si>
    <t>GABRIELA RODRIGUEZ LEONES</t>
  </si>
  <si>
    <t>Resolución 114 de 2020</t>
  </si>
  <si>
    <t>Por medio del cual se resulve una solicitud de poda y se dictan otras disposiciones</t>
  </si>
  <si>
    <t>CONSTRUCTORA MONSERRATE</t>
  </si>
  <si>
    <t>0115</t>
  </si>
  <si>
    <t>PERMISO DE OCUPACION DE CAUCE</t>
  </si>
  <si>
    <t>EXT-AMC-19-0103049 DAIRO ALCAZAR PALACIO</t>
  </si>
  <si>
    <t>Resolución 116 de 8 de junio de 2020</t>
  </si>
  <si>
    <t>Por medio del cual se resulve una solicitud de tala y se dictan otras disposiciones</t>
  </si>
  <si>
    <t>SABINA SUAREZ DE MONTERO</t>
  </si>
  <si>
    <t>Resolución 117 de 2020</t>
  </si>
  <si>
    <t>TALA-INSPECCION DE ARBOL</t>
  </si>
  <si>
    <t>VICTOR LORA HERNANDEZ</t>
  </si>
  <si>
    <t>Resolución 119 de 9 de junio de 2020</t>
  </si>
  <si>
    <t>EXT-AMC-20-0035163 KION YOO PUELLO OROZCO</t>
  </si>
  <si>
    <t>Resolución 120 de 2020</t>
  </si>
  <si>
    <t>ANA LUZ PORTO INFANTE</t>
  </si>
  <si>
    <t>Resolución 121 de 9 de junio de 2020</t>
  </si>
  <si>
    <t>ROSIRIS OCHOA</t>
  </si>
  <si>
    <t>Resolución 122 de 2020</t>
  </si>
  <si>
    <t>JHONY DE LA CRUZ PEÑA</t>
  </si>
  <si>
    <t>Resolución 123 de 2020</t>
  </si>
  <si>
    <t>DIANA MARTINEZ- SEC GENERAL ALCALDIA, PROCURADORA CHAMORRO-VERDER QUETE QUIERO VERDE</t>
  </si>
  <si>
    <t>Resolución 124 de 2020</t>
  </si>
  <si>
    <t>EXT-AMC-20-0034591 DACIA MALAMBO GARCIA Y JAVIER MALAMBO GARCIA</t>
  </si>
  <si>
    <t>Resolución 125 de 16 de junio de 2020</t>
  </si>
  <si>
    <t>KENHY JOEL SARRIAS BUELVAS</t>
  </si>
  <si>
    <t>Resolución 126 de 2020</t>
  </si>
  <si>
    <t>DIANA MARTINEZ B (SEC. GENERAL- SERV PUBLICOS)</t>
  </si>
  <si>
    <t>0129</t>
  </si>
  <si>
    <t>HOTEL CASA VERDE</t>
  </si>
  <si>
    <t>Resolución 130 de 25 de junio de 2020</t>
  </si>
  <si>
    <t>Por medio de la cual se acoge Programa de Manejo Ambiental para la Gestión de los Residuos de Construcción y Demolición RCD del proyecto de la sociedad Inversiones Hoteleras Alameda y Cia Ltda y se dictan otras disposiciones</t>
  </si>
  <si>
    <t>EXT-AMC-20-0035421 EDGAR ESCOBAR DIAZ</t>
  </si>
  <si>
    <t>Resolución 133 de 30 de junio de 2020</t>
  </si>
  <si>
    <t>(C) Tipo De Inversión</t>
  </si>
  <si>
    <t>(C) Actividad</t>
  </si>
  <si>
    <t>(D) Monto</t>
  </si>
  <si>
    <t>(S) Subcuenta Contable</t>
  </si>
  <si>
    <t>GASTO AMBIENTAL</t>
  </si>
  <si>
    <t>SISTEMA INTEGRADO DE MONITOREO AMBIENTAL (AIRE Y AGUA)</t>
  </si>
  <si>
    <t>OPERACIÓN Y MANTENIMIENTO DE BOCANA Y DARSENA</t>
  </si>
  <si>
    <t>(D) Apropiación Definitiva</t>
  </si>
  <si>
    <t>(D) Ejecutado</t>
  </si>
  <si>
    <t>(J) Porcentaje De Ejecución</t>
  </si>
  <si>
    <t>OTRO</t>
  </si>
  <si>
    <t>(N) Numero</t>
  </si>
  <si>
    <t>(C) Nombre Proyecto</t>
  </si>
  <si>
    <t>(C) Areas Involucradas</t>
  </si>
  <si>
    <t>(D) Recursos</t>
  </si>
  <si>
    <t>(F) Fecha Inicio</t>
  </si>
  <si>
    <t>(F) Fecha Terminacion</t>
  </si>
  <si>
    <t>(C) Lugar De Ejecucion</t>
  </si>
  <si>
    <t>(D) Cuantia Del Proyecto</t>
  </si>
  <si>
    <t>(C) Indicadores De Rendimiento.</t>
  </si>
  <si>
    <t>OFICINA SESORA DE PLANEACION</t>
  </si>
  <si>
    <t>Cartagena</t>
  </si>
  <si>
    <t>(C) Responsables De La Ejecucion</t>
  </si>
  <si>
    <t>(J) Porcentaje De Avance En Recursos</t>
  </si>
  <si>
    <t>(J) Porcentaje De Avance En Actividad</t>
  </si>
  <si>
    <t>(C) Acciones Correctivas O Indicadores De Rendimiento O Ejecucion</t>
  </si>
  <si>
    <t>Interventoria</t>
  </si>
  <si>
    <t>1/%</t>
  </si>
  <si>
    <t>(N) Número Del Contrato</t>
  </si>
  <si>
    <t>(C) Objeto</t>
  </si>
  <si>
    <t>(C) Contratista</t>
  </si>
  <si>
    <t>(D) Valor Del Contrato</t>
  </si>
  <si>
    <t>(G) Rubro Presupuestal</t>
  </si>
  <si>
    <t>(D) Valor Presupuestado Para El Año</t>
  </si>
  <si>
    <t>(D) Valor De La Ejecución En El Período Que Comprende La Vigencia</t>
  </si>
  <si>
    <t>(J) Porcentaje De Ejecución Del Período Vs. Ppto Año</t>
  </si>
  <si>
    <t>ARAUJO SEGOVIA S.A.</t>
  </si>
  <si>
    <t>A20201000005001</t>
  </si>
  <si>
    <t>NASLY MONCARIS PADILLA</t>
  </si>
  <si>
    <t>A10201000002001</t>
  </si>
  <si>
    <t>JAIME ALFONSO MEDINA LAMBRAÑO</t>
  </si>
  <si>
    <t>ANA CASSIANI MADRID</t>
  </si>
  <si>
    <t>YASEL PAOLA TORRES GONZALEZ</t>
  </si>
  <si>
    <t>A10201000002004</t>
  </si>
  <si>
    <t>ALVARO ATENCIO HURTADO</t>
  </si>
  <si>
    <t>RICARDO EMILIO SILVA CARRILLO</t>
  </si>
  <si>
    <t>JULIO MIGUEL PEREZ HERNANDEZ</t>
  </si>
  <si>
    <t>ANGELICA MARIA MARTINEZ FABRA</t>
  </si>
  <si>
    <t>ENITH BLANCO GOMEZ</t>
  </si>
  <si>
    <t>TATIANA PAYARES GOMEZ</t>
  </si>
  <si>
    <t>JHON JAIRO ZAMBRANO RAMOS</t>
  </si>
  <si>
    <t>FIDIA PEDROZO VEGA</t>
  </si>
  <si>
    <t>HENRY LOPEZ SELUAN</t>
  </si>
  <si>
    <t>REIMUNDO RAFAEL LORA SFER</t>
  </si>
  <si>
    <t>GREIS PATRICIA MONTES URIBE</t>
  </si>
  <si>
    <t>GISELLE CRISTINA RUBIO SOTO</t>
  </si>
  <si>
    <t>MIGUEL ANTONIO YIDIOS ABI-RACHED</t>
  </si>
  <si>
    <t>LUIS FELIPE GARCIA CASTRO</t>
  </si>
  <si>
    <t>MILAGRO DE JESUS CASTRO MANRIQUE</t>
  </si>
  <si>
    <t>PAULA PATRICIA SIERRA SALCEDO</t>
  </si>
  <si>
    <t>KELLY MARIA VILLALOBOS GARCIA</t>
  </si>
  <si>
    <t>AMPARO ARCE HERNANDEZ</t>
  </si>
  <si>
    <t>ZORAIDA DEL CARMEN ZUÑIGA CANO</t>
  </si>
  <si>
    <t>PAOLO RENE GUTIERREZ NOGUERA</t>
  </si>
  <si>
    <t>ARMANDO POMARES GUZMAN</t>
  </si>
  <si>
    <t>CARMEN SOFIA LUGO MEDINA</t>
  </si>
  <si>
    <t>FRANCISCO JAVIER TOLOSA AMARIS</t>
  </si>
  <si>
    <t>RAFAEL ERNESTO VERGARA NAVARRO</t>
  </si>
  <si>
    <t>ORLANDO ANTONIO ORTIZ LLANOS</t>
  </si>
  <si>
    <t>JULIO CESAR TRIANA CESPEDES</t>
  </si>
  <si>
    <t>WALTER RAFAEL VERBEL ROMERO</t>
  </si>
  <si>
    <t>INGRID ATENCIO CUETO</t>
  </si>
  <si>
    <t>DANIELA DEL CARMEN PINEDO PUELLO</t>
  </si>
  <si>
    <t>MAYRA ENETH VEGA DEL VALLE</t>
  </si>
  <si>
    <t>VIRGEN ELENA GAMEZ MARTINEZ</t>
  </si>
  <si>
    <t>DIANNE ACUÑA ECHENIQUE</t>
  </si>
  <si>
    <t>MARIA DEL MAR MACIA HERNANDEZ</t>
  </si>
  <si>
    <t>PABLO CASTRO DE AVILA</t>
  </si>
  <si>
    <t>RICARDO ANDRES ANAYA OLMEDO</t>
  </si>
  <si>
    <t>FELIPE BENEDETTI GARCIA</t>
  </si>
  <si>
    <t>MARCO AURELIO GONZALEZ REYES</t>
  </si>
  <si>
    <t>DAVID ENRIQUE OSORIO SERRANO</t>
  </si>
  <si>
    <t>JAVIER SANCHEZ CONTRERAS</t>
  </si>
  <si>
    <t>A10201000002006</t>
  </si>
  <si>
    <t>ERIC GUILLERMO ESCOBAR CUADRADO</t>
  </si>
  <si>
    <t>ANA MARIA BELTRAN MILANES</t>
  </si>
  <si>
    <t>MARY ANDREA MURCIA PINTO</t>
  </si>
  <si>
    <t>LILIA DEL CARMEN MUÑOZ SEPULVEDA</t>
  </si>
  <si>
    <t>AURORA LUZ DURAN GONZALEZ</t>
  </si>
  <si>
    <t>JOSE MARIN GUERRERO MARZAN</t>
  </si>
  <si>
    <t>OMAR JOSE CANCIO NEGRETE</t>
  </si>
  <si>
    <t>ANA ELENA BERROCAL ALMANZA</t>
  </si>
  <si>
    <t>ANA MILENA DE LEON LACHARME</t>
  </si>
  <si>
    <t>MARIA MARGARITA LONDOÑO MEJIA</t>
  </si>
  <si>
    <t>GABRIEL EMIRO LAMBIS SOTO</t>
  </si>
  <si>
    <t>TULFRENIS GONZALEZ PEREZ</t>
  </si>
  <si>
    <t>LUZ DARI ALVARADO SEVILLA </t>
  </si>
  <si>
    <t>EDWIN TOLOZA FLOREZ</t>
  </si>
  <si>
    <t>HECTOR ALFONSO FERNANDEZ OROZCO</t>
  </si>
  <si>
    <t>AMALIN MARIA BECERRA DURAN</t>
  </si>
  <si>
    <t>URIEL JOSE DE LA OSSA OTERO</t>
  </si>
  <si>
    <t>TANIA MARCELA BOLIVAR MARTINEZ</t>
  </si>
  <si>
    <t>DIANA CAROLINA MIER ARTEAGA</t>
  </si>
  <si>
    <t>MERCEDES SUSANA ROMERO PRADA</t>
  </si>
  <si>
    <t>AUGUSTO ENRIQUE DANGAUD GONZALEZ</t>
  </si>
  <si>
    <t>JONATHAN CAMILO FLOREZ LOPEZ</t>
  </si>
  <si>
    <t>LIBNI MEJIA ARRIETA</t>
  </si>
  <si>
    <t>MICHAEL BRANDO JIMENEZ GUERRERO</t>
  </si>
  <si>
    <t>NELCY ESPERANZA POLO VEGA</t>
  </si>
  <si>
    <t>LEONARDO RAFAEL DIAZ PUPO</t>
  </si>
  <si>
    <t>VIRGILIO MADERO QUEJADA</t>
  </si>
  <si>
    <t>C2F020303650005</t>
  </si>
  <si>
    <t>EDWIN ELIAS MONTES MACEA</t>
  </si>
  <si>
    <t>C2F020303650004</t>
  </si>
  <si>
    <t>ELKIN ALFREDO JACOME PEÑARANDA</t>
  </si>
  <si>
    <t>JAVIER SARAVIA GAITAN</t>
  </si>
  <si>
    <t>ANDRES AVELINO BLANCO SANTAMARIA</t>
  </si>
  <si>
    <t>C2F020303650003</t>
  </si>
  <si>
    <t>GABRIELA MERCADO MONTERO</t>
  </si>
  <si>
    <t>JADER ANDRES OSUNA NAVARRO</t>
  </si>
  <si>
    <t>LA PREVISORA S.A. COMPAÑIA DE SEGUROS</t>
  </si>
  <si>
    <t>A20201000005011</t>
  </si>
  <si>
    <t>ASEGURADORA SOLIDARIA DE COLOMBIA ENTIDAD COOPERATIVA</t>
  </si>
  <si>
    <t>ERNESTO SILVERA HERNANDEZ</t>
  </si>
  <si>
    <t>CRISTIAN JOSE HERRERA ATENCIO</t>
  </si>
  <si>
    <t>CARLOS ANDRES ESPINOSA BERDUGO</t>
  </si>
  <si>
    <t>ALEXIS MANUEL VILORIA ESCOBAR</t>
  </si>
  <si>
    <t>LORENA DEL ROSIO RINCON ORTEGA</t>
  </si>
  <si>
    <t>NARCELLY GULFO MARTINEZ</t>
  </si>
  <si>
    <t>ELIZABETH PEREIRA TORRES</t>
  </si>
  <si>
    <t>ANDRES MAURICIO PIMIENTA ANILLO</t>
  </si>
  <si>
    <t>C2F020303650009</t>
  </si>
  <si>
    <t>ANGEL DE JESUS DIAZ RHENALS</t>
  </si>
  <si>
    <t>FERNEYS ENRIQUE CARVAJALINO ARRIETA</t>
  </si>
  <si>
    <t>C2F020303650010</t>
  </si>
  <si>
    <t>FERNANDO MARTINEZ</t>
  </si>
  <si>
    <t>MARGARETH PEÑA CASTRO</t>
  </si>
  <si>
    <t>BLAS ALFONSO RETAMOSO LOPEZ</t>
  </si>
  <si>
    <t>MANUEL EMIRO GARCIA CANTILLO</t>
  </si>
  <si>
    <t>ARNULFO ENRIQUE PAJARO PADILLA</t>
  </si>
  <si>
    <t>ROBERTO JUNIOR GONZALEZ HERRERA</t>
  </si>
  <si>
    <t>ANDRES MIGUEL AGUIRRE MENDOZA</t>
  </si>
  <si>
    <t>LUIS FERNANDO MARRUGO DIAZ</t>
  </si>
  <si>
    <t>HB QUIMICOS Y EQUIPOS LTDA</t>
  </si>
  <si>
    <t>A20201000004004</t>
  </si>
  <si>
    <t>LILIA MARIA MONTES DEL RIO</t>
  </si>
  <si>
    <t>MARIO AVILEZ LOPEZ</t>
  </si>
  <si>
    <t>ROYMAN ENRIQUE LORA PUERTA</t>
  </si>
  <si>
    <t>ROBINSON SANJUAN SALTARIN</t>
  </si>
  <si>
    <t>NATALI MADARIAGA GOMEZ</t>
  </si>
  <si>
    <t>WALLIS ISABEL BABILONIA CARO</t>
  </si>
  <si>
    <t>HEYLLEN YENIZA BELTRAN BADEL</t>
  </si>
  <si>
    <t>ALBERTO RAMIREZ JARAMILLO</t>
  </si>
  <si>
    <t>ROSALINA MARGARITA CARAZO ACOSTA</t>
  </si>
  <si>
    <t>K-2 INGENIERIA S.A.S.</t>
  </si>
  <si>
    <t>ISAAC ABADIA ALARCON</t>
  </si>
  <si>
    <t>JAIDER DAVID RUIZ PATERNINA</t>
  </si>
  <si>
    <t>JOSE RAFAEL MOLINA RAMIREZ</t>
  </si>
  <si>
    <t>C2F020303650001</t>
  </si>
  <si>
    <t>DISTRACOM S.A</t>
  </si>
  <si>
    <t>A20201000004001</t>
  </si>
  <si>
    <t>(I) Codigo Rubro Presupuestal</t>
  </si>
  <si>
    <t>(D) Presupuesto Inicial</t>
  </si>
  <si>
    <t>(D) Adiciones</t>
  </si>
  <si>
    <t>(D) Reducciones</t>
  </si>
  <si>
    <t>(D) Presupuesto Definitivo</t>
  </si>
  <si>
    <t>(D) Recaudos</t>
  </si>
  <si>
    <t>(J) Ejecucion Porcentual</t>
  </si>
  <si>
    <t>Ingresos Corrientes de Libre Destinaciòn</t>
  </si>
  <si>
    <t>Ley 99/93 Transferencia del Sector Electrico</t>
  </si>
  <si>
    <t>Sobretasa Ambiental Peaje</t>
  </si>
  <si>
    <t>Multas,Sanciones,Permisos</t>
  </si>
  <si>
    <t>Rendimientos Ley99</t>
  </si>
  <si>
    <t>Rend.financieros EPA SGP</t>
  </si>
  <si>
    <t>Rendimientos Regalias Directas</t>
  </si>
  <si>
    <t>Rendimientos tasa retributiva</t>
  </si>
  <si>
    <t>Rendimientos Peaje</t>
  </si>
  <si>
    <t>Rend.Finan.Contraprestaciones Porturias</t>
  </si>
  <si>
    <t>Rendimientos Finan.Convenio Cardique</t>
  </si>
  <si>
    <t>Rendimientos Financieros EPA(Multas,Icld)</t>
  </si>
  <si>
    <t>Regalias Directas</t>
  </si>
  <si>
    <t>(G) Codigo Rubro Presupuestal</t>
  </si>
  <si>
    <t>(C) Codigo Del Programa</t>
  </si>
  <si>
    <t>(N) Apropiacion Inicial</t>
  </si>
  <si>
    <t>(D) Creditos</t>
  </si>
  <si>
    <t>(D) Contracreditos</t>
  </si>
  <si>
    <t>(D) Adicciones</t>
  </si>
  <si>
    <t>(D) Gastos Comprometidos</t>
  </si>
  <si>
    <t>(D) Obligaciones Contraidas</t>
  </si>
  <si>
    <t>(D) Pagos</t>
  </si>
  <si>
    <t>A10201000001001</t>
  </si>
  <si>
    <t>SUELDO PERSONAL DE NOMINA</t>
  </si>
  <si>
    <t>A1</t>
  </si>
  <si>
    <t>A10201000001002</t>
  </si>
  <si>
    <t>GASTOS DE REPRESENTACION</t>
  </si>
  <si>
    <t>A10201000001003</t>
  </si>
  <si>
    <t>BONIFICACION ESPECIAL/PRIMA DE SERVICIO</t>
  </si>
  <si>
    <t>A10201000001004</t>
  </si>
  <si>
    <t>BONIFICACION POR SERVICIOS PRESTADOS DECRETO 2418</t>
  </si>
  <si>
    <t>A10201000001005</t>
  </si>
  <si>
    <t>AUXILIO DE TRANSPORTES</t>
  </si>
  <si>
    <t>A10201000001006</t>
  </si>
  <si>
    <t>VACACIONES</t>
  </si>
  <si>
    <t>A10201000001007</t>
  </si>
  <si>
    <t>PRIMA DE VACACIONES</t>
  </si>
  <si>
    <t>A10201000001008</t>
  </si>
  <si>
    <t>BONIFICACION POR RECREACION</t>
  </si>
  <si>
    <t>A10201000001009</t>
  </si>
  <si>
    <t>PRIMA DE NAVIDAD</t>
  </si>
  <si>
    <t>A10201000001010</t>
  </si>
  <si>
    <t>HORAS EXTRAS Y FESTIVOS</t>
  </si>
  <si>
    <t>A10201000001011</t>
  </si>
  <si>
    <t>INTERESES DE CESANTIAS</t>
  </si>
  <si>
    <t>A10201000001012</t>
  </si>
  <si>
    <t>INDEMNIZACIONES LABORALES</t>
  </si>
  <si>
    <t>A10201000001013</t>
  </si>
  <si>
    <t>INDEMNIZACIONES POR VACACIONES</t>
  </si>
  <si>
    <t>A10201000003001</t>
  </si>
  <si>
    <t>CAJA DE COMPENSACION</t>
  </si>
  <si>
    <t>A10201000003002</t>
  </si>
  <si>
    <t>INSTITUTO COLOMBIANO DE BIENESTAR FAMILIAR</t>
  </si>
  <si>
    <t>A10201000003003</t>
  </si>
  <si>
    <t>SERVICIO NACIONAL DE APRENDIZAJE SENA</t>
  </si>
  <si>
    <t>A10201000003004</t>
  </si>
  <si>
    <t>ESCUELA SUPERIOR DE ADMINISTRACION PUBLICA</t>
  </si>
  <si>
    <t>A10201000003005</t>
  </si>
  <si>
    <t>ESCUELAS INDUSTRIALES</t>
  </si>
  <si>
    <t>A10201000003006</t>
  </si>
  <si>
    <t>APORTES PREVISION SOCIAL -SALUD</t>
  </si>
  <si>
    <t>A10201000003008</t>
  </si>
  <si>
    <t>APORTES PREVISION SOCIAL -PENSION</t>
  </si>
  <si>
    <t>A10201000003010</t>
  </si>
  <si>
    <t>APORTES PREVISION SOCIAL -ARL</t>
  </si>
  <si>
    <t>A2</t>
  </si>
  <si>
    <t>A20201000004002</t>
  </si>
  <si>
    <t>A20201000004003</t>
  </si>
  <si>
    <t>A20201000005002</t>
  </si>
  <si>
    <t>A20201000005003</t>
  </si>
  <si>
    <t>A20201000005004</t>
  </si>
  <si>
    <t>A20201000005005</t>
  </si>
  <si>
    <t>GASTOS BANCARIOS Y CHEQUERAS</t>
  </si>
  <si>
    <t>A20201000005006</t>
  </si>
  <si>
    <t>GASTOS COMISIONES FIDUCIARIAS</t>
  </si>
  <si>
    <t>A20201000005007</t>
  </si>
  <si>
    <t>GASTOS RELACIONES PUBLICAS O PROTOCOLO</t>
  </si>
  <si>
    <t>A20201000005008</t>
  </si>
  <si>
    <t>A20201000005009</t>
  </si>
  <si>
    <t>IMPUESTOS TASAS Y MULTAS</t>
  </si>
  <si>
    <t>A20201000005010</t>
  </si>
  <si>
    <t>A20201000005012</t>
  </si>
  <si>
    <t>A20201000005013</t>
  </si>
  <si>
    <t>A20201000005014</t>
  </si>
  <si>
    <t>A20201000006002</t>
  </si>
  <si>
    <t>SENTENCIAS JUDICIALES Y CONCILIACIONES</t>
  </si>
  <si>
    <t>A20201000006003</t>
  </si>
  <si>
    <t>A20201000006004</t>
  </si>
  <si>
    <t>ASOCIACION DE AUTORIDADES AMBIENTALES</t>
  </si>
  <si>
    <t>A20201000006005</t>
  </si>
  <si>
    <t>A20201000006006</t>
  </si>
  <si>
    <t>A30201000007001</t>
  </si>
  <si>
    <t>CESANTIAS</t>
  </si>
  <si>
    <t>A3</t>
  </si>
  <si>
    <t>C2F</t>
  </si>
  <si>
    <t>C2F020303650002</t>
  </si>
  <si>
    <t>C2F020303650007</t>
  </si>
  <si>
    <t>C2F020303650008</t>
  </si>
  <si>
    <t>(C) Numero De Cdp</t>
  </si>
  <si>
    <t>(F) Fecha De Cdp</t>
  </si>
  <si>
    <t>(D) Valor De Cdp</t>
  </si>
  <si>
    <t>(F) Fecha De Registro Presupuestal</t>
  </si>
  <si>
    <t>(D) Valor De Registro Presupuestal</t>
  </si>
  <si>
    <t>(C) Beneficiario</t>
  </si>
  <si>
    <t>(N) Cedula O Nit</t>
  </si>
  <si>
    <t>4</t>
  </si>
  <si>
    <t>EPA CARTAGENA</t>
  </si>
  <si>
    <t>8060139992</t>
  </si>
  <si>
    <t>42</t>
  </si>
  <si>
    <t>107</t>
  </si>
  <si>
    <t>169</t>
  </si>
  <si>
    <t>190</t>
  </si>
  <si>
    <t>263</t>
  </si>
  <si>
    <t>322</t>
  </si>
  <si>
    <t>126</t>
  </si>
  <si>
    <t>YEIDA SOFIA BULA DUMAR</t>
  </si>
  <si>
    <t>33333632</t>
  </si>
  <si>
    <t>129</t>
  </si>
  <si>
    <t>HILUE YAMILE BADRAN MORALES</t>
  </si>
  <si>
    <t>33067660</t>
  </si>
  <si>
    <t>133</t>
  </si>
  <si>
    <t>ALVARO DARIO VARGAS MARTINEZ</t>
  </si>
  <si>
    <t>9174318</t>
  </si>
  <si>
    <t>165</t>
  </si>
  <si>
    <t>ELIAS ANTONIO SALEME CASTILLO</t>
  </si>
  <si>
    <t>1063143503</t>
  </si>
  <si>
    <t>203</t>
  </si>
  <si>
    <t>RAMIRO ELIECER MALDONADO MARIMON</t>
  </si>
  <si>
    <t>73164234</t>
  </si>
  <si>
    <t>261</t>
  </si>
  <si>
    <t>ALONSO JOSE DEL RIO JIMENEZ</t>
  </si>
  <si>
    <t>1047439418</t>
  </si>
  <si>
    <t>21</t>
  </si>
  <si>
    <t>DECIO ECHENIQUE BATISTA</t>
  </si>
  <si>
    <t>9155448</t>
  </si>
  <si>
    <t>23</t>
  </si>
  <si>
    <t>JANETH MARIA ARROYO COLOMBO</t>
  </si>
  <si>
    <t>45480215</t>
  </si>
  <si>
    <t>24</t>
  </si>
  <si>
    <t>YADIRA DEL SOCORRO GONZALEZ GARCIA</t>
  </si>
  <si>
    <t>45447432</t>
  </si>
  <si>
    <t>25</t>
  </si>
  <si>
    <t>DELIA ESTELA CALVO RAMIREZ</t>
  </si>
  <si>
    <t>33226497</t>
  </si>
  <si>
    <t>78</t>
  </si>
  <si>
    <t>JOSE DEL CRISTO MARRIAGA QUINTANA</t>
  </si>
  <si>
    <t>9086869</t>
  </si>
  <si>
    <t>102</t>
  </si>
  <si>
    <t>ALFONSO ENRIQUE CAPELLA CALDERON</t>
  </si>
  <si>
    <t>85453751</t>
  </si>
  <si>
    <t>104</t>
  </si>
  <si>
    <t>ISLENA GUARDO MARRUGO</t>
  </si>
  <si>
    <t>30773799</t>
  </si>
  <si>
    <t>105</t>
  </si>
  <si>
    <t>WALTER AQUILES SILGADO VILLA</t>
  </si>
  <si>
    <t>73122941</t>
  </si>
  <si>
    <t>128</t>
  </si>
  <si>
    <t>ROBINSON ANTONIO HERRERA PEREZ</t>
  </si>
  <si>
    <t>73147974</t>
  </si>
  <si>
    <t>201</t>
  </si>
  <si>
    <t>KATTYA BOBADILLA PACCINI</t>
  </si>
  <si>
    <t>45437314</t>
  </si>
  <si>
    <t>202</t>
  </si>
  <si>
    <t>LEOBARDO ROCHA ROMAN</t>
  </si>
  <si>
    <t>73083538</t>
  </si>
  <si>
    <t>324</t>
  </si>
  <si>
    <t>73136281</t>
  </si>
  <si>
    <t>22</t>
  </si>
  <si>
    <t>155</t>
  </si>
  <si>
    <t>8</t>
  </si>
  <si>
    <t>73094767</t>
  </si>
  <si>
    <t>9</t>
  </si>
  <si>
    <t>22798591</t>
  </si>
  <si>
    <t>10</t>
  </si>
  <si>
    <t>45511912</t>
  </si>
  <si>
    <t>11</t>
  </si>
  <si>
    <t>45426830</t>
  </si>
  <si>
    <t>12</t>
  </si>
  <si>
    <t>1047430588</t>
  </si>
  <si>
    <t>13</t>
  </si>
  <si>
    <t>ANA DIONISIA CASIANI MADRID</t>
  </si>
  <si>
    <t>45369550</t>
  </si>
  <si>
    <t>14</t>
  </si>
  <si>
    <t>1131494208</t>
  </si>
  <si>
    <t>15</t>
  </si>
  <si>
    <t>73581718</t>
  </si>
  <si>
    <t>27</t>
  </si>
  <si>
    <t>8850383</t>
  </si>
  <si>
    <t>28</t>
  </si>
  <si>
    <t>72208100</t>
  </si>
  <si>
    <t>30</t>
  </si>
  <si>
    <t>7919117</t>
  </si>
  <si>
    <t>33</t>
  </si>
  <si>
    <t>1047437077</t>
  </si>
  <si>
    <t>34</t>
  </si>
  <si>
    <t>6877615</t>
  </si>
  <si>
    <t>35</t>
  </si>
  <si>
    <t>37933359</t>
  </si>
  <si>
    <t>36</t>
  </si>
  <si>
    <t xml:space="preserve">ZORAIDA DEL CARMEN ZUÑIGA CANO </t>
  </si>
  <si>
    <t>23238915</t>
  </si>
  <si>
    <t>37</t>
  </si>
  <si>
    <t>45563435</t>
  </si>
  <si>
    <t>39</t>
  </si>
  <si>
    <t>33156109</t>
  </si>
  <si>
    <t>43</t>
  </si>
  <si>
    <t>73144058</t>
  </si>
  <si>
    <t>44</t>
  </si>
  <si>
    <t>45766370</t>
  </si>
  <si>
    <t>48</t>
  </si>
  <si>
    <t>45496629</t>
  </si>
  <si>
    <t>50</t>
  </si>
  <si>
    <t>73119911</t>
  </si>
  <si>
    <t>63</t>
  </si>
  <si>
    <t>1148693284</t>
  </si>
  <si>
    <t>64</t>
  </si>
  <si>
    <t>72192155</t>
  </si>
  <si>
    <t>77</t>
  </si>
  <si>
    <t>45556939</t>
  </si>
  <si>
    <t>83</t>
  </si>
  <si>
    <t>73198922</t>
  </si>
  <si>
    <t>84</t>
  </si>
  <si>
    <t>73086797</t>
  </si>
  <si>
    <t>85</t>
  </si>
  <si>
    <t>73579349</t>
  </si>
  <si>
    <t>86</t>
  </si>
  <si>
    <t>1128327109</t>
  </si>
  <si>
    <t>87</t>
  </si>
  <si>
    <t>43613534</t>
  </si>
  <si>
    <t>96</t>
  </si>
  <si>
    <t>11077883</t>
  </si>
  <si>
    <t>97</t>
  </si>
  <si>
    <t>9082589</t>
  </si>
  <si>
    <t>98</t>
  </si>
  <si>
    <t>1047455109</t>
  </si>
  <si>
    <t>99</t>
  </si>
  <si>
    <t>1047420608</t>
  </si>
  <si>
    <t>113</t>
  </si>
  <si>
    <t>9088277</t>
  </si>
  <si>
    <t>162</t>
  </si>
  <si>
    <t>1143399333</t>
  </si>
  <si>
    <t>191</t>
  </si>
  <si>
    <t>192</t>
  </si>
  <si>
    <t>193</t>
  </si>
  <si>
    <t>194</t>
  </si>
  <si>
    <t>195</t>
  </si>
  <si>
    <t>196</t>
  </si>
  <si>
    <t>199</t>
  </si>
  <si>
    <t>211</t>
  </si>
  <si>
    <t>213</t>
  </si>
  <si>
    <t>218</t>
  </si>
  <si>
    <t>221</t>
  </si>
  <si>
    <t>222</t>
  </si>
  <si>
    <t>223</t>
  </si>
  <si>
    <t>225</t>
  </si>
  <si>
    <t>226</t>
  </si>
  <si>
    <t>227</t>
  </si>
  <si>
    <t>228</t>
  </si>
  <si>
    <t>230</t>
  </si>
  <si>
    <t>231</t>
  </si>
  <si>
    <t>236</t>
  </si>
  <si>
    <t>240</t>
  </si>
  <si>
    <t>243</t>
  </si>
  <si>
    <t>9236949</t>
  </si>
  <si>
    <t>250</t>
  </si>
  <si>
    <t>254</t>
  </si>
  <si>
    <t>273</t>
  </si>
  <si>
    <t>274</t>
  </si>
  <si>
    <t>276</t>
  </si>
  <si>
    <t>278</t>
  </si>
  <si>
    <t>279</t>
  </si>
  <si>
    <t>302</t>
  </si>
  <si>
    <t>1143361119</t>
  </si>
  <si>
    <t>310</t>
  </si>
  <si>
    <t>311</t>
  </si>
  <si>
    <t>313</t>
  </si>
  <si>
    <t>315</t>
  </si>
  <si>
    <t>316</t>
  </si>
  <si>
    <t>317</t>
  </si>
  <si>
    <t>318</t>
  </si>
  <si>
    <t>319</t>
  </si>
  <si>
    <t>320</t>
  </si>
  <si>
    <t>343</t>
  </si>
  <si>
    <t>344</t>
  </si>
  <si>
    <t>16</t>
  </si>
  <si>
    <t>73097481</t>
  </si>
  <si>
    <t>17</t>
  </si>
  <si>
    <t>73573380</t>
  </si>
  <si>
    <t>18</t>
  </si>
  <si>
    <t>72345106</t>
  </si>
  <si>
    <t>19</t>
  </si>
  <si>
    <t>1143373959</t>
  </si>
  <si>
    <t>20</t>
  </si>
  <si>
    <t>73230074</t>
  </si>
  <si>
    <t>31</t>
  </si>
  <si>
    <t>73580257</t>
  </si>
  <si>
    <t>32</t>
  </si>
  <si>
    <t>45763546</t>
  </si>
  <si>
    <t>38</t>
  </si>
  <si>
    <t>1128046733</t>
  </si>
  <si>
    <t>40</t>
  </si>
  <si>
    <t>1047374634</t>
  </si>
  <si>
    <t>45</t>
  </si>
  <si>
    <t>1047364632</t>
  </si>
  <si>
    <t>46</t>
  </si>
  <si>
    <t>45463607</t>
  </si>
  <si>
    <t>47</t>
  </si>
  <si>
    <t>45693028</t>
  </si>
  <si>
    <t>51</t>
  </si>
  <si>
    <t>1047442426</t>
  </si>
  <si>
    <t>52</t>
  </si>
  <si>
    <t>45517413</t>
  </si>
  <si>
    <t>54</t>
  </si>
  <si>
    <t>1050961472</t>
  </si>
  <si>
    <t>55</t>
  </si>
  <si>
    <t>1047395082</t>
  </si>
  <si>
    <t>65</t>
  </si>
  <si>
    <t>9067472</t>
  </si>
  <si>
    <t>66</t>
  </si>
  <si>
    <t>73115567</t>
  </si>
  <si>
    <t>67</t>
  </si>
  <si>
    <t>45520639</t>
  </si>
  <si>
    <t>71</t>
  </si>
  <si>
    <t>33333635</t>
  </si>
  <si>
    <t>72</t>
  </si>
  <si>
    <t>1047375532</t>
  </si>
  <si>
    <t>73</t>
  </si>
  <si>
    <t>45463693</t>
  </si>
  <si>
    <t>74</t>
  </si>
  <si>
    <t>9102681</t>
  </si>
  <si>
    <t>75</t>
  </si>
  <si>
    <t>33333545</t>
  </si>
  <si>
    <t>76</t>
  </si>
  <si>
    <t>45690482</t>
  </si>
  <si>
    <t>79</t>
  </si>
  <si>
    <t>1143328171</t>
  </si>
  <si>
    <t>81</t>
  </si>
  <si>
    <t>28019857</t>
  </si>
  <si>
    <t>94</t>
  </si>
  <si>
    <t>1047388968</t>
  </si>
  <si>
    <t>95</t>
  </si>
  <si>
    <t>LUZ DARI ALVARADO SEVILLA</t>
  </si>
  <si>
    <t>22468985</t>
  </si>
  <si>
    <t>106</t>
  </si>
  <si>
    <t>1104417934</t>
  </si>
  <si>
    <t>108</t>
  </si>
  <si>
    <t>1128056963</t>
  </si>
  <si>
    <t>109</t>
  </si>
  <si>
    <t>1044920472</t>
  </si>
  <si>
    <t>111</t>
  </si>
  <si>
    <t>73151036</t>
  </si>
  <si>
    <t>112</t>
  </si>
  <si>
    <t>45437947</t>
  </si>
  <si>
    <t>114</t>
  </si>
  <si>
    <t>73144927</t>
  </si>
  <si>
    <t>127</t>
  </si>
  <si>
    <t>33142823</t>
  </si>
  <si>
    <t>181</t>
  </si>
  <si>
    <t>73093121</t>
  </si>
  <si>
    <t>197</t>
  </si>
  <si>
    <t>198</t>
  </si>
  <si>
    <t>215</t>
  </si>
  <si>
    <t>216</t>
  </si>
  <si>
    <t>217</t>
  </si>
  <si>
    <t>219</t>
  </si>
  <si>
    <t>220</t>
  </si>
  <si>
    <t>232</t>
  </si>
  <si>
    <t>233</t>
  </si>
  <si>
    <t>234</t>
  </si>
  <si>
    <t>238</t>
  </si>
  <si>
    <t>239</t>
  </si>
  <si>
    <t>241</t>
  </si>
  <si>
    <t>242</t>
  </si>
  <si>
    <t>244</t>
  </si>
  <si>
    <t>248</t>
  </si>
  <si>
    <t>249</t>
  </si>
  <si>
    <t>253</t>
  </si>
  <si>
    <t>255</t>
  </si>
  <si>
    <t>257</t>
  </si>
  <si>
    <t>260</t>
  </si>
  <si>
    <t>262</t>
  </si>
  <si>
    <t>1047409696</t>
  </si>
  <si>
    <t>281</t>
  </si>
  <si>
    <t>286</t>
  </si>
  <si>
    <t>288</t>
  </si>
  <si>
    <t>32909674</t>
  </si>
  <si>
    <t>289</t>
  </si>
  <si>
    <t>75103307</t>
  </si>
  <si>
    <t>290</t>
  </si>
  <si>
    <t>1143334923</t>
  </si>
  <si>
    <t>303</t>
  </si>
  <si>
    <t>73158242</t>
  </si>
  <si>
    <t>312</t>
  </si>
  <si>
    <t>321</t>
  </si>
  <si>
    <t>341</t>
  </si>
  <si>
    <t>70</t>
  </si>
  <si>
    <t>73140209</t>
  </si>
  <si>
    <t>59</t>
  </si>
  <si>
    <t>COMFENALCO</t>
  </si>
  <si>
    <t>8904800237</t>
  </si>
  <si>
    <t>121</t>
  </si>
  <si>
    <t>178</t>
  </si>
  <si>
    <t>207</t>
  </si>
  <si>
    <t>264</t>
  </si>
  <si>
    <t>329</t>
  </si>
  <si>
    <t xml:space="preserve">INSTITUTO COLOMBIANO DE BIENESTAR FAMILIAR </t>
  </si>
  <si>
    <t>61</t>
  </si>
  <si>
    <t>ICBF</t>
  </si>
  <si>
    <t>899999239</t>
  </si>
  <si>
    <t>123</t>
  </si>
  <si>
    <t>180</t>
  </si>
  <si>
    <t>208</t>
  </si>
  <si>
    <t>265</t>
  </si>
  <si>
    <t>330</t>
  </si>
  <si>
    <t>60</t>
  </si>
  <si>
    <t>SENA</t>
  </si>
  <si>
    <t>899999034</t>
  </si>
  <si>
    <t>122</t>
  </si>
  <si>
    <t>179</t>
  </si>
  <si>
    <t>247</t>
  </si>
  <si>
    <t>266</t>
  </si>
  <si>
    <t>331</t>
  </si>
  <si>
    <t>56</t>
  </si>
  <si>
    <t>SALUD TOTAL</t>
  </si>
  <si>
    <t>800130907</t>
  </si>
  <si>
    <t>SURA EPS</t>
  </si>
  <si>
    <t>EPS SANITAS</t>
  </si>
  <si>
    <t>NUEVA EPS</t>
  </si>
  <si>
    <t>COOMEVA</t>
  </si>
  <si>
    <t>MEDIMAS</t>
  </si>
  <si>
    <t>119</t>
  </si>
  <si>
    <t>175</t>
  </si>
  <si>
    <t>204</t>
  </si>
  <si>
    <t>267</t>
  </si>
  <si>
    <t>327</t>
  </si>
  <si>
    <t>57</t>
  </si>
  <si>
    <t>PORVENIR</t>
  </si>
  <si>
    <t>COLPENSIONES</t>
  </si>
  <si>
    <t>PROTECCION</t>
  </si>
  <si>
    <t>COLFONDOS</t>
  </si>
  <si>
    <t>118</t>
  </si>
  <si>
    <t>176</t>
  </si>
  <si>
    <t>205</t>
  </si>
  <si>
    <t>268</t>
  </si>
  <si>
    <t>328</t>
  </si>
  <si>
    <t>58</t>
  </si>
  <si>
    <t>ARL SURA</t>
  </si>
  <si>
    <t>800256161</t>
  </si>
  <si>
    <t>120</t>
  </si>
  <si>
    <t>177</t>
  </si>
  <si>
    <t>206</t>
  </si>
  <si>
    <t>284</t>
  </si>
  <si>
    <t>332</t>
  </si>
  <si>
    <t>80</t>
  </si>
  <si>
    <t>DISTRACOM S.A.</t>
  </si>
  <si>
    <t>811009788</t>
  </si>
  <si>
    <t>29</t>
  </si>
  <si>
    <t>187</t>
  </si>
  <si>
    <t>246</t>
  </si>
  <si>
    <t>8300797768</t>
  </si>
  <si>
    <t>1</t>
  </si>
  <si>
    <t>ARAUJO &amp; SEGOVIA S.A</t>
  </si>
  <si>
    <t>8904000489</t>
  </si>
  <si>
    <t>171</t>
  </si>
  <si>
    <t>115</t>
  </si>
  <si>
    <t>132</t>
  </si>
  <si>
    <t>F &amp; C CONSULTORES</t>
  </si>
  <si>
    <t>900295736</t>
  </si>
  <si>
    <t>6</t>
  </si>
  <si>
    <t xml:space="preserve">COLOMBIA MOVIL S.A </t>
  </si>
  <si>
    <t>830114921</t>
  </si>
  <si>
    <t>7</t>
  </si>
  <si>
    <t>EPM TELECOMUNICACIONES S.A. UNE</t>
  </si>
  <si>
    <t>9000923859</t>
  </si>
  <si>
    <t>68</t>
  </si>
  <si>
    <t xml:space="preserve">UNE EPM TELECOMUNICACIONES S.A. </t>
  </si>
  <si>
    <t>69</t>
  </si>
  <si>
    <t>101</t>
  </si>
  <si>
    <t>117</t>
  </si>
  <si>
    <t>124</t>
  </si>
  <si>
    <t>125</t>
  </si>
  <si>
    <t>173</t>
  </si>
  <si>
    <t>174</t>
  </si>
  <si>
    <t>183</t>
  </si>
  <si>
    <t>184</t>
  </si>
  <si>
    <t>189</t>
  </si>
  <si>
    <t>200</t>
  </si>
  <si>
    <t>210</t>
  </si>
  <si>
    <t>212</t>
  </si>
  <si>
    <t>282</t>
  </si>
  <si>
    <t>283</t>
  </si>
  <si>
    <t>300</t>
  </si>
  <si>
    <t>301</t>
  </si>
  <si>
    <t>62</t>
  </si>
  <si>
    <t>BANCO DAVIVIENDA</t>
  </si>
  <si>
    <t>860034313</t>
  </si>
  <si>
    <t>103</t>
  </si>
  <si>
    <t>EF ALCALDIA DPTO UT-GNB - DATT -RECAUDOS</t>
  </si>
  <si>
    <t>890480184</t>
  </si>
  <si>
    <t>82</t>
  </si>
  <si>
    <t>LA PREVISORA SA COMPAÑIA DE SEGUROS</t>
  </si>
  <si>
    <t>860002400</t>
  </si>
  <si>
    <t>172</t>
  </si>
  <si>
    <t>ASEGURADORA SOLIDARIA DE COLOMBIA</t>
  </si>
  <si>
    <t>860524654</t>
  </si>
  <si>
    <t>2</t>
  </si>
  <si>
    <t>AGUAS DE CARTAGENA S.A. E.S.P</t>
  </si>
  <si>
    <t>8002523964</t>
  </si>
  <si>
    <t>5</t>
  </si>
  <si>
    <t>ELECTRICARIBE</t>
  </si>
  <si>
    <t>8020076706</t>
  </si>
  <si>
    <t>93</t>
  </si>
  <si>
    <t>110</t>
  </si>
  <si>
    <t>156</t>
  </si>
  <si>
    <t>170</t>
  </si>
  <si>
    <t>185</t>
  </si>
  <si>
    <t>186</t>
  </si>
  <si>
    <t>258</t>
  </si>
  <si>
    <t>298</t>
  </si>
  <si>
    <t>299</t>
  </si>
  <si>
    <t>307</t>
  </si>
  <si>
    <t>338</t>
  </si>
  <si>
    <t>41</t>
  </si>
  <si>
    <t>JAVIER ALEJANDRO MOUTHON BELLO</t>
  </si>
  <si>
    <t>73126331</t>
  </si>
  <si>
    <t>49</t>
  </si>
  <si>
    <t>88</t>
  </si>
  <si>
    <t>89</t>
  </si>
  <si>
    <t>90</t>
  </si>
  <si>
    <t>SAMIR DORIA CARDEÑO</t>
  </si>
  <si>
    <t>9146753</t>
  </si>
  <si>
    <t>91</t>
  </si>
  <si>
    <t>URIEL GUSTAVO AGUILAR ALVAREZ</t>
  </si>
  <si>
    <t>73094967</t>
  </si>
  <si>
    <t>92</t>
  </si>
  <si>
    <t>116</t>
  </si>
  <si>
    <t>130</t>
  </si>
  <si>
    <t>131</t>
  </si>
  <si>
    <t>YOVANNI ORTIZ RAMOS</t>
  </si>
  <si>
    <t>73122979</t>
  </si>
  <si>
    <t>285</t>
  </si>
  <si>
    <t>CONTRALORIA DISTRITAL DE CARTAGENA</t>
  </si>
  <si>
    <t>8001940004</t>
  </si>
  <si>
    <t>A20201000007001</t>
  </si>
  <si>
    <t>C3020303650001</t>
  </si>
  <si>
    <t>326</t>
  </si>
  <si>
    <t>C3020303650003</t>
  </si>
  <si>
    <t>150</t>
  </si>
  <si>
    <t>73092842</t>
  </si>
  <si>
    <t>152</t>
  </si>
  <si>
    <t>1047397859</t>
  </si>
  <si>
    <t>259</t>
  </si>
  <si>
    <t>K2 INGENIERIA SAS</t>
  </si>
  <si>
    <t>8040070553</t>
  </si>
  <si>
    <t>294</t>
  </si>
  <si>
    <t>1143346515</t>
  </si>
  <si>
    <t>295</t>
  </si>
  <si>
    <t>297</t>
  </si>
  <si>
    <t>C3020303650004</t>
  </si>
  <si>
    <t>134</t>
  </si>
  <si>
    <t>EDWIN ELIA MONTES MACEA</t>
  </si>
  <si>
    <t>73432104</t>
  </si>
  <si>
    <t>151</t>
  </si>
  <si>
    <t>73583448</t>
  </si>
  <si>
    <t>252</t>
  </si>
  <si>
    <t>73200196</t>
  </si>
  <si>
    <t>271</t>
  </si>
  <si>
    <t>7886780</t>
  </si>
  <si>
    <t>339</t>
  </si>
  <si>
    <t>C3020303650005</t>
  </si>
  <si>
    <t>136</t>
  </si>
  <si>
    <t>7920561</t>
  </si>
  <si>
    <t>138</t>
  </si>
  <si>
    <t>1047446120</t>
  </si>
  <si>
    <t>139</t>
  </si>
  <si>
    <t>73149126</t>
  </si>
  <si>
    <t>140</t>
  </si>
  <si>
    <t>73006448</t>
  </si>
  <si>
    <t>142</t>
  </si>
  <si>
    <t>60392313</t>
  </si>
  <si>
    <t>144</t>
  </si>
  <si>
    <t>1143366032</t>
  </si>
  <si>
    <t>145</t>
  </si>
  <si>
    <t>GABRIELA DEL CARMEN MERCADO MONTERO</t>
  </si>
  <si>
    <t>1045308752</t>
  </si>
  <si>
    <t>146</t>
  </si>
  <si>
    <t>73101813</t>
  </si>
  <si>
    <t>147</t>
  </si>
  <si>
    <t>9093467</t>
  </si>
  <si>
    <t>148</t>
  </si>
  <si>
    <t>1049928084</t>
  </si>
  <si>
    <t>149</t>
  </si>
  <si>
    <t>1047371048</t>
  </si>
  <si>
    <t>157</t>
  </si>
  <si>
    <t>73556736</t>
  </si>
  <si>
    <t>161</t>
  </si>
  <si>
    <t>1143324816</t>
  </si>
  <si>
    <t>182</t>
  </si>
  <si>
    <t>1002240757</t>
  </si>
  <si>
    <t>214</t>
  </si>
  <si>
    <t>229</t>
  </si>
  <si>
    <t>1143326377</t>
  </si>
  <si>
    <t>245</t>
  </si>
  <si>
    <t>1047462642</t>
  </si>
  <si>
    <t>292</t>
  </si>
  <si>
    <t>296</t>
  </si>
  <si>
    <t>C3020303650009</t>
  </si>
  <si>
    <t>235</t>
  </si>
  <si>
    <t>1143332187</t>
  </si>
  <si>
    <t>256</t>
  </si>
  <si>
    <t>291</t>
  </si>
  <si>
    <t>45706482</t>
  </si>
  <si>
    <t>C3020303650010</t>
  </si>
  <si>
    <t>237</t>
  </si>
  <si>
    <t>1047412168</t>
  </si>
  <si>
    <t>(F) Fecha De Pago</t>
  </si>
  <si>
    <t>(C) Codigo Presupuestal</t>
  </si>
  <si>
    <t>(C) Clase De Pago</t>
  </si>
  <si>
    <t>(C) Tipo De Pago</t>
  </si>
  <si>
    <t>(N) N° De Comprobante</t>
  </si>
  <si>
    <t>(C) Detalle De Pago</t>
  </si>
  <si>
    <t>(D) Valor Comprobante De Pago</t>
  </si>
  <si>
    <t>(D) Descuentos Seguro Social</t>
  </si>
  <si>
    <t>(D) Descuentos Retenciones</t>
  </si>
  <si>
    <t>(D) Otros Descuentos</t>
  </si>
  <si>
    <t>(D) Neto Pagado</t>
  </si>
  <si>
    <t>(N) N° Cuenta</t>
  </si>
  <si>
    <t>(N) N° De Cheque O Nd</t>
  </si>
  <si>
    <t>PAGO TOTAL</t>
  </si>
  <si>
    <t>TRANSFERENCIA</t>
  </si>
  <si>
    <t>25572</t>
  </si>
  <si>
    <t xml:space="preserve"> PAGO CORRESPONDIENTE A LA TERCERA CUOTA DEL CONTRATO 060 DE 2020 ,POR LA PRESTACIÓN DE SERVICIOS PROFESIONALES PARA DESARROLLAR ACTIVIDADES EN LA SUBDIRECCION DE INVESTIGACIONES Y EDUCACIÓN AMBIENTAL PLAZO:3 MESES</t>
  </si>
  <si>
    <t>02</t>
  </si>
  <si>
    <t>CHEQUE</t>
  </si>
  <si>
    <t>25291</t>
  </si>
  <si>
    <t>PRESTACIÓN DE SERVICIOS DE PROFESIONALES EN LA SUBDIRECCION ADMINISTRATIVA Y FINANCIERA PLAZO:3 MESES</t>
  </si>
  <si>
    <t>25292</t>
  </si>
  <si>
    <t>EDWIN ALBERTO MORA MONTES</t>
  </si>
  <si>
    <t>73138189</t>
  </si>
  <si>
    <t xml:space="preserve">DEVOLUCION POR ERROR INVOLUNTARIO EN APLICAR DESCUENTO EN RETENCION EN LA FUENTE DEL SEÑOR EDWIN ALBERTO MORA MONTES </t>
  </si>
  <si>
    <t>25293</t>
  </si>
  <si>
    <t>PRESTACIÓN DE SERVICIOS DE PROFESIONALES EN LA SUBDIRECCION ADMINISTRATIVA Y FINANCIERA DEL ESTABLECIMIENTO PUBLICO AMBIENTAL DE CARTAGENA PLAZO:3 MESES</t>
  </si>
  <si>
    <t>25381</t>
  </si>
  <si>
    <t>SERVICIO DE INTERNET DE FEBRERO 1 AL 29 Y WEB HOSTING CONTRATO #13801503 REFERENTE DE PAGO 983269584-44 DE FEBRERO 8 AL 7 DE MARZO DE 2020</t>
  </si>
  <si>
    <t>06</t>
  </si>
  <si>
    <t>25382</t>
  </si>
  <si>
    <t>SERVICIO DE AGUA OFICINAS EPA PÓLIZAS: 250712- 250721- 264317- 264316- 250711 CORRESPONDIENTE AL MES DE MARZO DE 2020</t>
  </si>
  <si>
    <t>25383</t>
  </si>
  <si>
    <t>ESTAMPILLAS AÑOS DORADOS</t>
  </si>
  <si>
    <t>PAGO DE ESTAMPILLAS AÑOS DORADO DEL MES DE MARZO 2019</t>
  </si>
  <si>
    <t>25384</t>
  </si>
  <si>
    <t>ESTAMPILLLAS  PRO-UNIVERSIDAD DE CARTAGENA</t>
  </si>
  <si>
    <t>PAGO DE ESTAMPILLAS UNIVERSIDAD DE CARTAGENA MES DE MARZO 2019</t>
  </si>
  <si>
    <t>25385</t>
  </si>
  <si>
    <t>PRESTACIÓN DE SERVICIOS PROFESIONALES CONSISTENTE EN ASESORÍA JURÍDICA INTEGRAL PARA EL FORTALECIMIENTO INSTITUCIONAL Y ASESORAMIENTO A LA DIRECCIÓN GENERAL DEL ESTABLECIMIENTO PUBLICO AMBIENTAL DE CARTAGENA PLAZO:6 MESES</t>
  </si>
  <si>
    <t>25386</t>
  </si>
  <si>
    <t>PRESTACIÓN DE SERVICIOS PROFESIONALES PARA DESARROLLAR ACTIVIDADES EN LA SUBDIRECCION DE INVESTIGACIONES Y EDUCACIÓN AMBIENTAL PLAZO:3 MESES</t>
  </si>
  <si>
    <t>25387</t>
  </si>
  <si>
    <t>PRESTACIÓN DE SERVICIOS DE APOYO A LA GESTIÓN  PARA DESARROLLAR ACTIVIDADES DE APOYO AL MANTENIMIENTO DE LAS OFICINAS DEL ESTABLECIMIENTO PUBLICO AMBIENTAL DE CARTAGENA PLAZO:3 MESES</t>
  </si>
  <si>
    <t>25388</t>
  </si>
  <si>
    <t>PRESTACIÓN DE SERVICIOS DE APOYO A LA GESTIÓN EN LA SUBDIRECCION ADMINISTRATIVA Y FINANCIERA DEL ESTABLECIMIENTO PUBLICO AMBIENTAL DE CARTAGENA PLAZO:3 MESES</t>
  </si>
  <si>
    <t>25389</t>
  </si>
  <si>
    <t>PRESTACIÓN DE SERVICIOS DE APOYO A LA GESTIÓN PARA DESARROLLAR ACTIVIDADES EN LA SUBDIRECCION DE INVESTIGACIONES Y EDUCACIÓN AMBIENTAL PLAZO:3 MESES</t>
  </si>
  <si>
    <t>25390</t>
  </si>
  <si>
    <t>PRESTACIÓN DE SERVICIOS DE APOYO A LA GESTIÓN EN LA OFICINA ASESORA JURÍDICA DEL ESTABLECIMIENTO PUBLICO AMBIENTAL DE CARTAGENA PLAZO:3 MESES</t>
  </si>
  <si>
    <t>25391</t>
  </si>
  <si>
    <t>PRESTACIÓN DE SERVICIOS DE APOYO PARA DESARROLLAR ACTIVIDADES DE APOYO AL MANTENIMIENTO DE LAS OFICINAS DEL ESTABLECIMIENTO PUBLICO AMBIENTAL DE CARTAGENA PLAZO:3 MESES</t>
  </si>
  <si>
    <t>25392</t>
  </si>
  <si>
    <t>PRESTACIÓN DE SERVICIOS DE PROFESIONALES EN LA SUBDIRECCION ADMINISTRATIVA Y FINANCIERA DEL ESTABLECIMIENTO PUBLICO AMBIENTAL EPA CARTAGENA PLAZO:3 MESES</t>
  </si>
  <si>
    <t>25393</t>
  </si>
  <si>
    <t>PRESTACIÓN DE SERVICIOS DE PROFESIONALES AL ESTABLECIMIENTO PUBLICO AMBIENTAL EPA CARTAGENA, PARA DESARROLLAR ACTIVIDADES EN LA SUBDIRECCION ADMINISTRATIVA Y FINANCIERA PLAZO:3 MESES</t>
  </si>
  <si>
    <t>25394</t>
  </si>
  <si>
    <t>25395</t>
  </si>
  <si>
    <t>PRESTACIÓN DE SERVICIOS DE APOYO A LA GESTIÓN EN LA SUBDIRECCION ADMINISTRATIVA Y FINANCIERA PLAZO:3 MESES</t>
  </si>
  <si>
    <t>25573</t>
  </si>
  <si>
    <t>BONIFICACION POR SERVICIOS PRESTADOS CORRESPONDIENTE AL PERIODO DEL 25 DE MARZO DEL 2019 AL 24 DE MARZO DE 2020 SEGUN RESOLUCION 102 DE MAYO 13 DE 2020</t>
  </si>
  <si>
    <t>25574</t>
  </si>
  <si>
    <t>BONIFICACION POR SERVICIOS PRESTADOS CORRESPONDIENTE AL PERIODO DEL 2 DE ABRIL DEL 2019 AL 1 DE ABRIL DE 2020 SEGUN RESOLUCION 101 DEL 13 DE MAYO DE 2020</t>
  </si>
  <si>
    <t>25396</t>
  </si>
  <si>
    <t>25575</t>
  </si>
  <si>
    <t xml:space="preserve"> PAGO CORRESPONDIENTE A LA SEGUNDA CUOTA DEL CONTRATO 075 DE 2020 POR LA PRESTACIÓN DE SERVICIOS PROFESIONALES PARA APOYAR EL PROYECTO SISTEMA INTEGRADO MONITOREO AMBIENTAL PLAZO:3 MESES</t>
  </si>
  <si>
    <t>25576</t>
  </si>
  <si>
    <t>ADICIONAR EN TIEMPO Y VALOR EL CONTRATO No.3 CUYO OBJETO ES LA PRESTACIÓN DE SERVICIOS DE APOYO A LA GESTIÓN EN LA SUBDIRECCION ADMINISTRATIVA Y FINANCIERA PLAZO:1 MES Y MEDIO</t>
  </si>
  <si>
    <t>25223</t>
  </si>
  <si>
    <t>SERVICIO DE INTERNET PERIODO DE DIC/2019 Y WEB HOSTING PERIODO DE DICIEMBRE 8 DE DICIEMBRE/2019 AL 7 DE ENERO DE 2020</t>
  </si>
  <si>
    <t>25224</t>
  </si>
  <si>
    <t>GASTOS DE ENERGÍA CORRESPONDIENTES AL PERIODO DE DICIEMBRE 20 DE 2019 A ENERO 23 DE 2020</t>
  </si>
  <si>
    <t>25294</t>
  </si>
  <si>
    <t>25295</t>
  </si>
  <si>
    <t>PRESTACIÓN DE SERVICIOS DE APOYO A LA GESTIÓN EN LA SUBDIRECCION ADMINISTRATIVA Y FINANCIERA  PLAZO:3 MESES</t>
  </si>
  <si>
    <t>25467</t>
  </si>
  <si>
    <t>PAGO DESCUENTO LIBRANZA NOMINA MES DE ABRIL 2020</t>
  </si>
  <si>
    <t>25468</t>
  </si>
  <si>
    <t>SEGUROS BOLIVAR</t>
  </si>
  <si>
    <t>800010001000</t>
  </si>
  <si>
    <t>PAGO DESCUENTO LIBRANZA NOMINA ABRIL DE 2020</t>
  </si>
  <si>
    <t>25469</t>
  </si>
  <si>
    <t>COOPSERP</t>
  </si>
  <si>
    <t>8050040349</t>
  </si>
  <si>
    <t>PAGO DESCUENTO LIBRANZA MES DE ABRIL DE 2020</t>
  </si>
  <si>
    <t>25470</t>
  </si>
  <si>
    <t>SINTRAMUNICIPALES</t>
  </si>
  <si>
    <t>900950898</t>
  </si>
  <si>
    <t>PAGO DESCUENTO LIBRANZA NOMINA MES DE ABRIL DE 2020</t>
  </si>
  <si>
    <t>25471</t>
  </si>
  <si>
    <t>SUCONTROLCARIBE</t>
  </si>
  <si>
    <t>9008807956</t>
  </si>
  <si>
    <t>PAGO DESCUENTO LIBRANZA NOMINA ABRIL DE 2020.</t>
  </si>
  <si>
    <t>25472</t>
  </si>
  <si>
    <t>RECORDAR</t>
  </si>
  <si>
    <t>PAGO DESCUENTO LIBRANZA   MES DE ABRIL DE 2020.</t>
  </si>
  <si>
    <t>25473</t>
  </si>
  <si>
    <t>AMI</t>
  </si>
  <si>
    <t>PAGO DESCUENTO LIBRANZA MES DE ABRIL DE 2020.</t>
  </si>
  <si>
    <t>25474</t>
  </si>
  <si>
    <t>PAGO DE LA SEGUNDA CUENTA DEL CONTRATO 030 DE 2020, POR LA PRESTACIÓN DE SERVICIOS PROFESIONALES CONSISTENTE EN ASESORÍA INTEGRAL EN LA DIRECCIÓN GENERAL DEL ESTABLECIMIENTO PUBLICO AMBIENTAL DE CARTAGENA PLAZO:6 MESES</t>
  </si>
  <si>
    <t>25475</t>
  </si>
  <si>
    <t>FUNDACIÓN MILAGROS</t>
  </si>
  <si>
    <t>9002958837</t>
  </si>
  <si>
    <t>PAGO DEL 70% RESTANTE DEL CONTRATO 418 DE 2019 Nota:descuento autorizado por el contratista por valor de $3.451.418</t>
  </si>
  <si>
    <t>25476</t>
  </si>
  <si>
    <t>CORPORACION CUERPO DE GUARDIAS AMBIENTALES</t>
  </si>
  <si>
    <t>8060147249</t>
  </si>
  <si>
    <t>PAGO  CORRESPONDIENTE AL  100% DEL CONTRATO CONVENIO DE ASOCIACIÓN Nº 1 DE 2019 Y SU ADICIÓN Nº1.</t>
  </si>
  <si>
    <t>25567</t>
  </si>
  <si>
    <t xml:space="preserve">CORPORACIÓN PARA CONCERTAR EL DESARROLLO SOCIAL </t>
  </si>
  <si>
    <t>9001750805</t>
  </si>
  <si>
    <t>PAGO DEL 100% DEL CONTRATO  425 DE 2019(HERRAMIENTAS Y EQUIPO PARA MANEJO Y ATENCION DE LA FAUNA SILVESTRE EPA.</t>
  </si>
  <si>
    <t>25577</t>
  </si>
  <si>
    <t>PAGO CORRESPONDIENTE A LA CUARTA CUOTA AL ADICIONAR EN TIEMPO Y VALOR AL CONTRATO No.9 QUE TIENE POR OBJETO LA PRESTACION DE SERVICIOS DE APOYO A LA SUBDIRECCION ADMINISTRATIVA Y FINANCIERA PLAZO:1 MES Y 15 DIAS</t>
  </si>
  <si>
    <t>25578</t>
  </si>
  <si>
    <t xml:space="preserve"> PAGO CORRESPONDIENTE A LA CUARTA CUOTA AL ADICIONAR EN TIEMPO Y VALOR EL CONTRATO No.4 CUYO OBJETO ES LA PRESTACION DE SERVICIOS DE APOYO A LA GESTION PARA DESARROLLAR ACTIVIDADES DE APOYO AL MANTENIMIENTO DE LAS OFICINAS DEL ESTABLECIMIENTO PUBLICO AMBIENTAL DE CARTAGENA PLAZO:1 MES Y 15 DIAS</t>
  </si>
  <si>
    <t>25579</t>
  </si>
  <si>
    <t>PAGO CORRESPONDIENTE A LA TERCERA CUOTA DEL CONTRATO 053 DE 2020, POR LA PRESTACIÓN DE SERVICIOS PROFESIONALES EN LA SUBDIRECCION ADMINISTRATIVA Y FINANCIERA DEL ESTABLECIMIENTO PUBLICO AMBIENTAL DE CARTAGENA PLAZO:3 MESES</t>
  </si>
  <si>
    <t>25296</t>
  </si>
  <si>
    <t>25297</t>
  </si>
  <si>
    <t>25298</t>
  </si>
  <si>
    <t>25299</t>
  </si>
  <si>
    <t>PRESTACIÓN DE SERVICIOS DE APOYO A LA GESTIÓN EN LA SUBDIRECCION ADMINISTRATIVA Y FINANCIERA DEL ESTABLECIMIENTO PUBLICO AMBIENTAL EPA CARTAGENA PLAZO:3 MESES</t>
  </si>
  <si>
    <t>25300</t>
  </si>
  <si>
    <t>25301</t>
  </si>
  <si>
    <t>PRESTACIÓN DE SERVICIOS DE APOYO A LA GESTIÓN  EN LA SUBDIRECCION ADMINISTRATIVA Y FINANCIERA PLAZO:3 MESES</t>
  </si>
  <si>
    <t>(A20201000005004 - A20201000005004)</t>
  </si>
  <si>
    <t>25302</t>
  </si>
  <si>
    <t>SERVICIO DE FACTURA#1122064972 REFERENTE DE PAGO#8952041025</t>
  </si>
  <si>
    <t>25303</t>
  </si>
  <si>
    <t>PRESTACIÓN DE SERVICIOS DE APOYO A LA GESTIÓN PARA EL TRASLADO Y MOVILIDAD DE LOS FUNCIONARIOS Y MATERIAL LOGISTICOS EN EL ESTABLECIMIENTO PUBLICO AMBIENTAL EPA CARTAGENA PLAZO:3MESES</t>
  </si>
  <si>
    <t>25304</t>
  </si>
  <si>
    <t>PRESTACIÓN DE SERVICIOS DE APOYO A LA GESTIÓN PARA EL TRASLADO Y MOVILIDAD DE LOS FUNCIONARIOS Y MATERIAL LOGÍSTICOS EN EL ESTABLECIMIENTO PUBLICO AMBIENTAL DE CARTAGENA PLAZO:3 MESES</t>
  </si>
  <si>
    <t>25305</t>
  </si>
  <si>
    <t>25306</t>
  </si>
  <si>
    <t>25307</t>
  </si>
  <si>
    <t>AUXILIO EDUCATIVO PARA LOS SERVIDORES PUBLICOS DE LA ENTIDAD ORDENADO EN EN PLAN DE BIENESTAR SOCIAL VIGENTE PARA EL AÑO 2020 SEGUN RESOLUCION#0044 DE FEBRERO 28 DE 2020</t>
  </si>
  <si>
    <t>25580</t>
  </si>
  <si>
    <t>PAGO CORRESPONDIENTE A LA CUARTA CUOTA SEGUN ADICION EN TIEMPO Y VALOR AL CONTRATO No.17 QUE TIENE POR OBJETO PRESTACIÓN DE SERVICIOS DE APOYO A LA GESTIÓN EN LA SUBDIRECCION ADMINISTRATIVA Y FINANCIERA DEL ESTABLECIMIENTO PUBLICO AMBIENTAL EPA CARTAGENA PLAZO: UN MES Y 15 DIAS</t>
  </si>
  <si>
    <t>25581</t>
  </si>
  <si>
    <t>PAGO CORRESPONDIENTE A LA CUARTA CUOTA SEGÚN ADICIÓN EN TIEMPO Y VALOR AL CONTRATO No.27 QUE TIENE POR OBJETO LA PRESTACIÓN DE SERVICIOS DE APOYO A LA GESTION EN LA OFICINA ASESORA JURIDICA DEL ESTABLECIMIENTO PUBLICO AMBIENTAL DE CARTAGENA PLAZO UN MES Y 15 DIAS</t>
  </si>
  <si>
    <t>25582</t>
  </si>
  <si>
    <t>PAGO CORRESPONDIENTE A LA CUARTA CUOTA AL ADICIONAR EN TIEMPO Y VALOR EL CONTRATO No.24, CUYO OBJETO ES LA PRESTACION DE SERVICIOS DE APOYO A LA GESTION PARA DESARROLLAR ACTIVIDADES EN LA SUBDIRECCION DE INVESTIGACION DE EDUCACION AMBIENTAL PLAZO UN MES Y 15 DIAS</t>
  </si>
  <si>
    <t>25583</t>
  </si>
  <si>
    <t xml:space="preserve"> PAGO CORRESPONDIENTE A LA CUARTA CUOTA SEGUN ADICION EN TIEMPO Y VALOR AL CONTRATO No.21 QUE TIENE POR OBJETO PRESTACIÓN DE SERVICIOS DE APOYO A LA GESTIÓN EN LA SUBDIRECCION ADMINISTRATIVA Y FINANCIERA DEL ESTABLECIMIENTO PUBLICO AMBIENTAL EPA CARTAGENA PLAZO: UN MES Y 15 DIAS</t>
  </si>
  <si>
    <t>25584</t>
  </si>
  <si>
    <t xml:space="preserve"> PAGO CORRESPONDIENTE A LA CUARTA CUOTA SEGUN ADICION EN TIEMPO Y VALOR AL CONTRATO No.15 QUE TIENE POR OBJETO PRESTACIÓN DE SERVICIOS DE APOYO A LA GESTIÓN PARA EL TRASLADO Y MOVILIDAD DE LOS FUNCIONARIOS Y MATERIAL LOGISTICOS EN EL ESTABLECIMIENTO PUBLICO AMBIENTAL EPA CARTAGENA PLAZO: UN MES Y 15 DIAS</t>
  </si>
  <si>
    <t>25585</t>
  </si>
  <si>
    <t>PAGO CORRESPONDIENTE A LA CUARTA CUOTA SEGÚN  ADICIÓN EN TIEMPO Y VALOR AL CONTRATO No.14 QUE TIENE POR OBJETO PRESTACIÓN DE SERVICIOS DE APOYO A LA GESTIÓN A LA OFICINA ASESORA JURIDICA DEL ESTABLECIMIENTO PUBLICO AMBIENTAL EPA CARTAGENA PLAZO: UN MES Y 15 DIAS</t>
  </si>
  <si>
    <t>25586</t>
  </si>
  <si>
    <t>PAGO CORRESPONDIENTE A LA CUARTA CUOTA SEGUN ADICION EN TIEMPO Y VALOR AL CONTRATO No:28 CUYO OBJETO ES LA PRESTACIÓN DE SERVICIOS DE APOYO A LA GESTIÓN PARA EL TRASLADO Y MOVILIDAD DE LOS FUNCIONARIOS Y MATERIAL LOGÍSTICOS EN EL ESTABLECIMIENTO PUBLICO AMBIENTAL DE CARTAGENA PLAZO: UN MES Y 15 DIAS</t>
  </si>
  <si>
    <t>25587</t>
  </si>
  <si>
    <t xml:space="preserve"> PAGO CORRESPONDIENTE A LA TERCERA CUOTA SEGUN CONTRATO #70 POR LA PRESTACIÓN DE SERVICIOS DE APOYO PARA DESARROLLAR ACTIVIDADES DE APOYO AL MANTENIMIENTO DE LAS OFICINAS DEL ESTABLECIMIENTO PUBLICO AMBIENTAL DE CARTAGENA PLAZO:3 MESES</t>
  </si>
  <si>
    <t>25588</t>
  </si>
  <si>
    <t>PAGO CORRESPONDIENTE A LA PRIMERA CUOTA DEL CONTRATO 82 DE 2020, POR LA PRESTACIÓN DE SERVICIOS PROFESIONALES PARA APOYAR EL  PROYECTO CONTROL, VIGILANCIA Y SEGUIMIENTO AMBIENTAL. PLAZO:3 MESES</t>
  </si>
  <si>
    <t>09</t>
  </si>
  <si>
    <t>25589</t>
  </si>
  <si>
    <t>PAGO CORRESPONDIENTE A LA TERCERA CUOTA DEL CONTRATO 068 DE 2020,POR LA  PRESTACIÓN DE SERVICIOS DE APOYO A LA GESTIÓN EN LA SUBDIRECCION ADMINISTRATIVA Y FINANCIERA PLAZO:3 MESES</t>
  </si>
  <si>
    <t>25590</t>
  </si>
  <si>
    <t xml:space="preserve"> PAGO CORRESPONDIENTE A  LA CUARTA CUOTA AL  ADICIONAR EN TIEMPO Y VALOR AL CONTRATO No.25, QUE TIENE POR OBJETO LA PRESTACION DE SERVICIOS PROFESIONALES EN LA SUBDIRECCION ADMINISTRATIVA Y FINANCIERA PLAZO:1 MES Y 15 DIAS</t>
  </si>
  <si>
    <t>25591</t>
  </si>
  <si>
    <t>SERVICIO REFERENTE DE PAGO#8952041025 FACTURA BI-1131795520 PLAN PADRE PERIODO DEL 16/05/2020 AL 16/06/2020</t>
  </si>
  <si>
    <t>25592</t>
  </si>
  <si>
    <t>SERVICIO DE INTERNET FIBRA OPTICA Y WEB HOSTING CONTRATO#13801503 REFERENCIA DE PAGO#987469023-69</t>
  </si>
  <si>
    <t>25593</t>
  </si>
  <si>
    <t xml:space="preserve">DISTRITO TURISTICO Y CULTURAL DE CARTAGENA </t>
  </si>
  <si>
    <t>8904801844</t>
  </si>
  <si>
    <t>PAGO DONACION EMPLEADOS EPA DESCUENTOS NOMINA MAYO 2020-EPA.</t>
  </si>
  <si>
    <t>25594</t>
  </si>
  <si>
    <t>ESTAMPILLAS PRO HOSPITAL UNIVERSITARIO DEL CARIBE</t>
  </si>
  <si>
    <t>01010101</t>
  </si>
  <si>
    <t>PAGO ESTAMPILLA PRO-HOSPITAL UNIVERSITARIO MES DE MAYO 2020.</t>
  </si>
  <si>
    <t>25595</t>
  </si>
  <si>
    <t>PAGO CORRESPONDIENTE A LA CUARTA CUOTA POR LA ADICION EN TIEMPO Y VALOR AL CONTRATO No.26 QUE TIENE POR OBJETO PRESTACIÓN DE SERVICIOS DE APOYO A LA GESTIÓN EN LA SUBDIRECCION ADMINISTRATIVA Y FINANCIERA DEL ESTABLECIMIENTO PUBLICO AMBIENTAL EPA CARTAGENA PLAZO:UN MES Y 15 DIAS</t>
  </si>
  <si>
    <t>25596</t>
  </si>
  <si>
    <t>25597</t>
  </si>
  <si>
    <t>25598</t>
  </si>
  <si>
    <t>PRESTACIÓN DE SERVICIOS PROFESIONALES EN LA SUBDIRECCION TÉCNICA DE DESARROLLO SOSTENIBLE PLAZO:3 MESES</t>
  </si>
  <si>
    <t>25225</t>
  </si>
  <si>
    <t>BONIFICACION POR SERVICIOS PRESTADOS CORRESPONDIENTE AL PERIODO DE LIQUIDACIÓN DE ENERO 27 DE 2019 A ENERO 26 DE 2020 SEGUN RESOLUCION#0015 DE ENERO 31 DE 2020</t>
  </si>
  <si>
    <t>25226</t>
  </si>
  <si>
    <t>BONIFICACION POR SERVICIOS PRESTADOS CORRESPONDIENTE AL PERIODO DE LIQUIDACIÓN DE ENERO 3 DE 2019 A ENERO 2 DE 2020 SEGUN RESOLUCION#0024 DE FEBRERO 5 DE 2020</t>
  </si>
  <si>
    <t>(A10201000001007 - A10201000001008)</t>
  </si>
  <si>
    <t>25227</t>
  </si>
  <si>
    <t>PRIMA DE VACACIONES Y BONIFICACION POR RECREACIÓN CORRESPONDIENTE AL PERIODO DE LIQUIDACIÓN: ENERO 3 DE 2018 A ENERO 2 DE 2019 PERIODO DE DISFRUTE:ENERO 29 AL 18 DE FEBRERO DE 2020 SEGUN RESOLUCION#0026 DE FEBRERO 5 DE 2020</t>
  </si>
  <si>
    <t>25228</t>
  </si>
  <si>
    <t>BONIFICACION POR SERVICIOS PRESTADOS CORRESPONDIENTE AL PERIODO DE LIQUIDACIÓN DE ENERO 2 DE 2019 A ENERO 1 DE 2020 SEGUN RESOLUCION#0023 DE FEBRERO 5 DE 2020</t>
  </si>
  <si>
    <t>25229</t>
  </si>
  <si>
    <t>BONIFICACION POR SERVICIOS PRESTADOS CORRESPONDIENTE AL PERIODO DE LIQUIDACIÓN DE ENERO 22 DE 2019 A ENERO 21 DE 2020 SEGUN RESOLUCION#0022 DE FEBRERO 5 DE 2020</t>
  </si>
  <si>
    <t>25230</t>
  </si>
  <si>
    <t>PAGO DE NOMINA ADICIONAL EMPLEADOS EPA MES DE ENERO DE 2020</t>
  </si>
  <si>
    <t>25308</t>
  </si>
  <si>
    <t>PRESTACIÓN DE SERVICIOS DE APOYO A LA GESTIÓN EN LA OFICINA ASESORA DE CONTROL INTERNO PLAZO:3 MESES</t>
  </si>
  <si>
    <t>25309</t>
  </si>
  <si>
    <t>PRESTACIÓN DE SERVICIOS DE APOYO A LA GESTIÓN EN LA OFICINA ASESORA JURÍDICA DEL ESTABLECIMIENTO PUBLICO AMBIENTAL EPA CARTAGENA PLAZO:3 MESES</t>
  </si>
  <si>
    <t>25310</t>
  </si>
  <si>
    <t>PAGO DE ESTAMPILLAS AÑOS DORADOS</t>
  </si>
  <si>
    <t>25311</t>
  </si>
  <si>
    <t>PAGO DE ESTAMPILLAS PRO HOSPITAL UNIVERSITARIO</t>
  </si>
  <si>
    <t>25312</t>
  </si>
  <si>
    <t>VIATICOS Y TIQUETES AEREOS A LA CIUDAD DE BOGOTA PARA ASISTIR A PROYECTOS QUE APUNTAN AL SISTEMA DE MONITOREO AMBIENTAL DE CARTAGENA SEGUN RESOLUCION#0045 DE MARZO 2 DE 2020</t>
  </si>
  <si>
    <t>25313</t>
  </si>
  <si>
    <t>PAGO DE ESTAMPILLAS PRO HOSPITAL UNIVERSITARIO DE CARTAGENA</t>
  </si>
  <si>
    <t>25477</t>
  </si>
  <si>
    <t>PAGO DE LA TERCERA  CUENTA DEL CONTRATO 028 DE 2020 POR PRESTACIÓN DE SERVICIOS DE APOYO A LA GESTIÓN PARA EL TRASLADO Y MOVILIDAD DE LOS FUNCIONARIOS Y MATERIAL LOGÍSTICOS EN EL ESTABLECIMIENTO PUBLICO AMBIENTAL DE CARTAGENA PLAZO:3 MESES.</t>
  </si>
  <si>
    <t>25478</t>
  </si>
  <si>
    <t>PAGO 3RA Y ULTIMA CUENTA CONTRATO No. 031 DEL 10 DE FEBRERO DE 2020, POR PRESTACIÓN DE SERVICIOS DE APOYO A LA GESTIÓN EN LA SUBDIRECCION ADMINISTRATIVA Y FINANCIERA DEL ESTABLECIMIENTO PUBLICO AMBIENTAL DE CARTAGENA PLAZO:3 MESES</t>
  </si>
  <si>
    <t>25479</t>
  </si>
  <si>
    <t xml:space="preserve"> PAGO TERCERA Y ULTIMA CUOTA DEL CONTRATO 019 DE 2020, POR LA PRESTACIÓN DE SERVICIOS DE PROFESIONALES AL ESTABLECIMIENTO PUBLICO AMBIENTAL EPA CARTAGENA, PARA DESARROLLAR ACTIVIDADES EN LA SUBDIRECCION ADMINISTRATIVA Y FINANCIERA PLAZO:3 MESES</t>
  </si>
  <si>
    <t>25480</t>
  </si>
  <si>
    <t>LIQUIDACION DEFINITIVA DE PRESTACIONES SOCIALES(CESANTIAS, INTERESES DE CESANTIAS, PRIMA DE SERVICIO,BONIFIC.POR SERVICIOS PRESTADOS,PRIMA DE VACACIONES,VACACIONES, BONIFICACION POR RECREACION)SEGUN RES#82 DEL 23 DE ABRIL DE 2020</t>
  </si>
  <si>
    <t>25481</t>
  </si>
  <si>
    <t xml:space="preserve"> PAGO DE LA TERCERA CUOTA DEL  CONTRATO 09 DE 2020, POR LA PRESTACIÓN DE SERVICIOS DE APOYO A LA GESTIÓN EN LA SUBDIRECCION ADMINISTRATIVA Y FINANCIERA DEL ESTABLECIMIENTO PUBLICO AMBIENTAL DE CARTAGENA PLAZO:3 MESES</t>
  </si>
  <si>
    <t>25482</t>
  </si>
  <si>
    <t>SERVICIO DE FACTURA#1129386247 REFERENTE DE PAGO#8952041025 PERIODO DE 16/04/2020 AL 16/05/2020</t>
  </si>
  <si>
    <t>25483</t>
  </si>
  <si>
    <t>PAGO SEGUNDA CUENTA DEL CONTRATO 020 DE 2020,POR LA PRESTACIÓN DE SERVICIOS DE APOYO A LA GESTIÓN EN LA SUBDIRECCION TÉCNICA DE DESARROLLO SOSTENIBLE DEL ESTABLECIMIENTO PUBLICO AMBIENTAL DE CARTAGENA PLAZO:3 MESES</t>
  </si>
  <si>
    <t>25484</t>
  </si>
  <si>
    <t>PAGO TERCERA CUENTA DEL CONTRATO 040 DE 2020 POR LA PRESTACIÓN DE SERVICIOS DE PROFESIONALES EN LA OFICINA ASESORA JURÍDICA DEL ESTABLECIMIENTO PUBLICO AMBIENTAL EPA CARTAGENA PLAZO:3 MESES</t>
  </si>
  <si>
    <t>25485</t>
  </si>
  <si>
    <t>PAGO DE LA SEGUNDA CUOTA DEL CONTRATO 068 DEL 2020, POR LA PRESTACIÓN DE SERVICIOS PROFESIONALES DE APOYO EN LA OFICINA ASESORA JURÍDICA DEL ESTABLECIMIENTO PUBLICO AMBIENTAL DE CARTAGENA PLAZO:3 MESES</t>
  </si>
  <si>
    <t>25486</t>
  </si>
  <si>
    <t xml:space="preserve"> PAGO DE LA TERCERA CUOTA DEL CONTRATO  70 DE 2020 POR LA PRESTACIÓN DE SERVICIOS DE APOYO PARA DESARROLLAR ACTIVIDADES DE APOYO AL MANTENIMIENTO DE LAS OFICINAS DEL ESTABLECIMIENTO PUBLICO AMBIENTAL DE CARTAGENA PLAZO:3 MESES</t>
  </si>
  <si>
    <t>25487</t>
  </si>
  <si>
    <t>PAGO DE LA TERCERA CUOTA DEL CONTRATO 014 DE 2020, POR LA PRESTACIÓN DE SERVICIOS DE APOYO A LA GESTIÓN EN LA OFICINA ASESORA JURÍDICA DEL ESTABLECIMIENTO PUBLICO AMBIENTAL DE CARTAGENA PLAZO:3 MESES</t>
  </si>
  <si>
    <t>25488</t>
  </si>
  <si>
    <t xml:space="preserve"> PAGO DE LA TERCERA CUOTA DEL CONTRATO DEL CONTRATO 017 DE 2020, POR LA PRESTACIÓN DE SERVICIOS DE APOYO A LA GESTIÓN EN LA SUBDIRECCION ADMINISTRATIVA Y FINANCIERA PLAZO:3 MESES</t>
  </si>
  <si>
    <t>25489</t>
  </si>
  <si>
    <t xml:space="preserve"> PAGO DE LA TERCERA CUOTA DEL CONTRATO 04 DE 2020, POR LA PRESTACIÓN DE SERVICIOS DE APOYO A LA GESTIÓN  PARA DESARROLLAR ACTIVIDADES DE APOYO AL MANTENIMIENTO DE LAS OFICINAS DEL ESTABLECIMIENTO PUBLICO AMBIENTAL DE CARTAGENA PLAZO:3 MESES</t>
  </si>
  <si>
    <t>25490</t>
  </si>
  <si>
    <t>PAGO DE LA  TERCERA CUOTA DEL CONTRATO 021 DE 2020, POR LA PRESTACIÓN DE SERVICIOS DE APOYO A LA GESTIÓN EN LA SUBDIRECCION ADMINISTRATIVA Y FINANCIERA PLAZO:3 MESES</t>
  </si>
  <si>
    <t>25491</t>
  </si>
  <si>
    <t>PAGO DE LA TERCERA Y ULTIMA CUOTA DEL CONTRATO 18 DE 2020, POR LA PRESTACIÓN DE SERVICIOS DE PROFESIONALES EN LA SUBDIRECCION ADMINISTRATIVA Y FINANCIERA PLAZO:3 MESES</t>
  </si>
  <si>
    <t>25492</t>
  </si>
  <si>
    <t>PAGO DE LA TERCERA CUOTA  DEL CONTRATO 002 DE 2020 POR LA PRESTACIÓN DE SERVICIOS DE APOYO A LA GESTIÓN  PARA DESARROLLAR ACTIVIDADES DE APOYO AL MANTENIMIENTO DE LAS OFICINAS DEL ESTABLECIMIENTO PUBLICO AMBIENTAL DE CARTAGENA PLAZO:3 MESES.</t>
  </si>
  <si>
    <t>25493</t>
  </si>
  <si>
    <t>SERVICIO DE INTERNET FIBRA OPTICA Y WEB HOSTING CONTRATO#13801503 REFERENCIA DE PAGO#985400042-08</t>
  </si>
  <si>
    <t>25231</t>
  </si>
  <si>
    <t>VIATICOS Y TIQUETES AEREOS PARA ASISTIR A TALLER 3 Y 4 DE FEBRERO DE 2020 SEGUN RES#0019 DE ENERO 31 DE 2020</t>
  </si>
  <si>
    <t>25232</t>
  </si>
  <si>
    <t>VIATICOS Y TIQUETES A LA CIUDAD DE BOGOTA PARA ASISTIR A TALLER LANZAMIENTO DEL MARCO ESTRATEGICO PARA EL MEDIO AMBIENTE LOS DIAS 3 Y 4 DE FEBRERO DE 2020 SEGUN RES#0017 DE ENERO 31 DE 2020</t>
  </si>
  <si>
    <t>25494</t>
  </si>
  <si>
    <t>PAGO DE LA TERCERA CUOTA DEL CONTRATO 011 DE 2020, POR LA PRESTACIÓN DE SERVICIOS DE APOYO A LA GESTIÓN  PARA DESARROLLAR ACTIVIDADES DE APOYO AL MANTENIMIENTO DE LAS OFICINAS DEL ESTABLECIMIENTO PUBLICO AMBIENTAL DE CARTAGENA PLAZO:3 MESES</t>
  </si>
  <si>
    <t>25495</t>
  </si>
  <si>
    <t>FUNDACION ALINAHO</t>
  </si>
  <si>
    <t>9001907013</t>
  </si>
  <si>
    <t>PAGO CORRESPONDIENTE AL 60% DEL CONTRATO Nº 430 DE 2019.</t>
  </si>
  <si>
    <t>3</t>
  </si>
  <si>
    <t>25496</t>
  </si>
  <si>
    <t xml:space="preserve"> PAGO DE LA PRIMERA CUOTA DEL CONTRATO 073 POR LA PRESTACIÓN DE SERVICIOS PROFESIONALES EN LA SUBDIRECCION ADMINISTRATIVA Y FINANCIERA DEL ESTABLECIMIENTO PUBLICO AMBIENTAL DE CARTAGENA PLAZO:3 MESES</t>
  </si>
  <si>
    <t>25497</t>
  </si>
  <si>
    <t>PAGO ESTAMPILLA AÑOS DORADOS MES DE ABRIL DE 2020.</t>
  </si>
  <si>
    <t>25498</t>
  </si>
  <si>
    <t>UNIVERSIDAD DE CARTAGENA</t>
  </si>
  <si>
    <t>8904801235</t>
  </si>
  <si>
    <t>PAGO ESTAMPILLAS P UNIVERSIDAD DE CARTAGENA ABRIL DE 2020.</t>
  </si>
  <si>
    <t>25499</t>
  </si>
  <si>
    <t>25397</t>
  </si>
  <si>
    <t>PRESTACIÓN DE SERVICIOS PROFESIONALES EN LA SUBDIRECCION ADMINISTRATIVA Y FINANCIERA PLAZO:3MESES</t>
  </si>
  <si>
    <t>25398</t>
  </si>
  <si>
    <t>25399</t>
  </si>
  <si>
    <t>PRESTACIÓN DE SERVICIOS PROFESIONALES DE REVISORIA FISCAL, BAJO LOS TERMINOS DE LEY Y ESTATUTOS DE LA ENTIDAD PLAZO:HASTA EL 31 DE DICIEMBRE DE 2020</t>
  </si>
  <si>
    <t>25400</t>
  </si>
  <si>
    <t>25401</t>
  </si>
  <si>
    <t>PRESTACIÓN DE SERVICIOS PROFESIONALES EN LA SUBDIRECCION ADMINISTRATIVA Y FINANCIERA PLAZO:3 MESES</t>
  </si>
  <si>
    <t>25402</t>
  </si>
  <si>
    <t>25403</t>
  </si>
  <si>
    <t>25404</t>
  </si>
  <si>
    <t>25405</t>
  </si>
  <si>
    <t>25406</t>
  </si>
  <si>
    <t>PRESTACIÓN DE SERVICIOS PROFESIONALES EN LA OFICINA ASESORA DE CONTROL INTERNO DEL ESTABLECIMIENTO PUBLICO AMBIENTAL DE CARTAGENA PLAZO:6 MESES</t>
  </si>
  <si>
    <t>25407</t>
  </si>
  <si>
    <t>25408</t>
  </si>
  <si>
    <t>25409</t>
  </si>
  <si>
    <t>25410</t>
  </si>
  <si>
    <t>PRESTACIÓN DE SERVICIOS DE PROFESIONALES EN LA OFICINA ASESORA JURÍDICA DEL ESTABLECIMIENTO PUBLICO AMBIENTAL EPA CARTAGENA PLAZO:3 MESES</t>
  </si>
  <si>
    <t>25411</t>
  </si>
  <si>
    <t>PRESTACIÓN DE SERVICIOS PROFESIONALES PARA APOYAR JURÍDICAMENTE A LA OFICINA ASESORA JURÍDICA DEL ESTABLECIMIENTO PUBLICO AMBIENTAL DE CARTAGENA. PLAZO:3 MESES</t>
  </si>
  <si>
    <t>25412</t>
  </si>
  <si>
    <t>PRESTACIÓN DE SERVICIOS PROFESIONALES DE APOYO EN LA OFICINA ASESORA JURÍDICA DEL ESTABLECIMIENTO PUBLICO AMBIENTAL DE CARTAGENA. PLAZO:3 MESES</t>
  </si>
  <si>
    <t>25413</t>
  </si>
  <si>
    <t>PRESTACIÓN DE SERVICIOS PROFESIONALES PARA ASESORAR JURÍDICAMENTE AL ESTABLECIMIENTO PUBLICO AMBIENTAL DE CARTAGENA, EPA, EN LO CONCERNIENTE A LOS PROCESOS CONTRACTUALES ADELANTADOS POR LA ENTIDAD.PLAZO:3 MESES</t>
  </si>
  <si>
    <t>25414</t>
  </si>
  <si>
    <t>25415</t>
  </si>
  <si>
    <t>PRESTACIÓN DE SERVICIOS DE APOYO A LA GESTION EN LA SUBDIRECCION ADMINISTRATIVA Y FINANCIERA PLAZO:3 MESES</t>
  </si>
  <si>
    <t>25416</t>
  </si>
  <si>
    <t>25417</t>
  </si>
  <si>
    <t>SERVICIO DE FACTURA#1126878834 REFERENTE DE PAGO#8952041025 PERIODO DE 16/03/2020 AL 16/04/2020</t>
  </si>
  <si>
    <t>25500</t>
  </si>
  <si>
    <t xml:space="preserve"> PAGO DE LA TERCERA CUOTA DEL CONTRATO 038 DE 2020,POR LA PRESTACIÓN DE SERVICIOS PROFESIONALES PARA APOYAR JURÍDICAMENTE A LA OFICINA ASESORA JURÍDICA DEL ESTABLECIMIENTO PUBLICO AMBIENTAL DE CARTAGENA. PLAZO:3 MESES</t>
  </si>
  <si>
    <t>25501</t>
  </si>
  <si>
    <t xml:space="preserve"> PAGO DE LA TERCERA CUOTA DEL CONTRATO 027 DE 2020, POR LA PRESTACIÓN DE SERVICIOS DE APOYO A LA GESTIÓN EN LA OFICINA ASESORA JURÍDICA DEL ESTABLECIMIENTO PUBLICO AMBIENTAL EPA CARTAGENA PLAZO:3 MESES</t>
  </si>
  <si>
    <t>25502</t>
  </si>
  <si>
    <t xml:space="preserve"> PAGO POR DE LA SEGUNDA DEL CONTRATO 066 DE 2020,POR LA PRESTACIÓN DE SERVICIOS DE APOYO A LA GESTIÓN EN LA OFICINA ASESORA JURÍDICA DEL ESTABLECIMIENTO PUBLICO AMBIENTAL DE CARTAGENA PLAZO:3 MESES</t>
  </si>
  <si>
    <t>25503</t>
  </si>
  <si>
    <t>ESTAMPILLAS PROHOSPITAL UNIVERSITARIO MES DE ABRIL DE 2020.</t>
  </si>
  <si>
    <t>25504</t>
  </si>
  <si>
    <t xml:space="preserve"> PAGO DE LA TERCERA CUOTA DEL CONTRATO 034 DE 2020, POR PRESTACIÓN DE SERVICIOS PROFESIONALES DE APOYO EN LA OFICINA ASESORA JURÍDICA DEL ESTABLECIMIENTO PUBLICO AMBIENTAL DE CARTAGENA. PLAZO:3 MESES</t>
  </si>
  <si>
    <t>25505</t>
  </si>
  <si>
    <t xml:space="preserve"> PAGO DE LA TERCERA CUOTA DEL CONTRATO 039-2020 POR LA PRESTACIÓN DE SERVICIOS DE APOYO A LA GESTIÓN PARA EL TRASLADO Y MOVILIDAD DE LOS FUNCIONARIOS Y MATERIAL LOGÍSTICOS EN EL ESTABLECIMIENTO PUBLICO AMBIENTAL DE CARTAGENA PLAZO:3 MESES</t>
  </si>
  <si>
    <t>25506</t>
  </si>
  <si>
    <t xml:space="preserve"> PAGO DE LA SEGUNDA CUOTA DEL CONTRATO 67 DE 2020, POR LA PRESTACIÓN DE SERVICIOS DE APOYO A LA GESTIÓN EN LA OFICINA ASESORA JURÍDICA DEL ESTABLECIMIENTO PUBLICO AMBIENTAL DE CARTAGENA PLAZO:3 MESES</t>
  </si>
  <si>
    <t>25507</t>
  </si>
  <si>
    <t xml:space="preserve"> PAGO DE LA TERCERA CUOTA DEL CONTRATO 015 DE 2020, POR LA PRESTACIÓN DE SERVICIOS DE APOYO A LA GESTIÓN PARA EL TRASLADO Y MOVILIDAD DE LOS FUNCIONARIOS Y MATERIAL LOGISTICOS EN EL ESTABLECIMIENTO PUBLICO AMBIENTAL EPA CARTAGENA PLAZO:3MESES</t>
  </si>
  <si>
    <t>25508</t>
  </si>
  <si>
    <t xml:space="preserve"> PAGO CORRESPONDIENTE A LA SEGUNDA CUOTA DEL CONTRATO 065 DE 2020, POR LA PRESTACIÓN DE SERVICIOS DE APOYO A LA GESTIÓN EN EL ESTABLECIMIENTO PUBLICO AMBIENTAL DE CARTAGENA PLAZO:3 MESES.</t>
  </si>
  <si>
    <t>25509</t>
  </si>
  <si>
    <t xml:space="preserve"> PAGO DE LA TERCERA CUOTA DEL CONTRATO 025 DE 2020 POR LA PRESTACIÓN DE SERVICIOS DE PROFESIONALES EN LA SUBDIRECCION ADMINISTRATIVA Y FINANCIERA DEL ESTABLECIMIENTO PUBLICO AMBIENTAL DE CARTAGENA PLAZO:3 MESES</t>
  </si>
  <si>
    <t>25510</t>
  </si>
  <si>
    <t xml:space="preserve"> PAGO DE LA SEGUNDA CUOTA DEL CONTRATO 068 DE 2020 POR LA PRESTACIÓN DE SERVICIOS DE APOYO A LA GESTIÓN EN LA SUBDIRECCION ADMINISTRATIVA Y FINANCIERA PLAZO:3 MESES</t>
  </si>
  <si>
    <t>25511</t>
  </si>
  <si>
    <t xml:space="preserve"> PAGO DE LA TERCERA CUOTA DEL CONTRATO 041 DE 2020, POR LA PRESTACIÓN DE SERVICIOS PROFESIONALES EN LA SUBDIRECCION ADMINISTRATIVA Y FINANCIERA PLAZO:3MESES</t>
  </si>
  <si>
    <t>25512</t>
  </si>
  <si>
    <t>PAGO DE LA SEGUNDA CUOTA DEL CONTRATO 063 DE 2020, POR LA PRESTACIÓN DE SERVICIOS PROFESIONALES PARA DESARROLLAR ACTIVIDADES EN LA SUBDIRECCION DE INVESTIGACIONES Y EDUCACIÓN AMBIENTAL PLAZO:3 MESES</t>
  </si>
  <si>
    <t>(A10201000001003 - A10201000001004 - A10201000001006 - A10201000001007 - A10201000001008 - A10201000001011 - A20201000007001)</t>
  </si>
  <si>
    <t>25314</t>
  </si>
  <si>
    <t>LIQUIDACION DEFINITIVA DE PRESTACIONES SOCIALES,CESANTIAS,INTERESES DE CESANTIAS,PRIMA DE SERVICIO,BONIFICACION POR SERVICIOS PRESTADOS,PRIMA DE VACACIONES,VACACIONES, BONIFICACION POR RECREACION SEGUN RESOLUCION 0049 DE MARZO 6 DE 2020</t>
  </si>
  <si>
    <t>25315</t>
  </si>
  <si>
    <t>ARRENDAMIENTO DE DOS LOCALES COMERCIALES Y 3 OFICINAS CUYAS DESCRIPCIONES SE SEÑALARAN EN EL RESPECTIVO CONTRATO, PARA EL FUNCIONAMIENTO DEL ESTABLECIMIENTO PUBLICO AMBIENTAL DE CARTAGENA UBICADO EN EL BARRIO MANGA CLLE 28 No.27-05 EDIFICIO SEAPORT CENTRO EMPRESARIAL PLAZO:3MESES</t>
  </si>
  <si>
    <t>25316</t>
  </si>
  <si>
    <t>25317</t>
  </si>
  <si>
    <t>25318</t>
  </si>
  <si>
    <t>25599</t>
  </si>
  <si>
    <t>ARRENDAMIENTOS DE DOS LOCALES COMERCIALES Y TRES OFICINAS CUYAS DESCRIPCIONES SE SEÑALARAN EN EL RESPECTIVO CONTRATO, PARA EL FUNCIONAMIENTO DEL ESTABLECIMIENTO PUBLICO AMBIENTAL DE CARTAGENA PLAZO:6 MESES (Factura No: IN-451871 DE JUNIO DE 2020)</t>
  </si>
  <si>
    <t>25600</t>
  </si>
  <si>
    <t xml:space="preserve"> PAGO CORRESPONDIENTE  LA CUARTA CUOTA POR LA ADICION EN TIEMPO Y VALOR AL CONTRATO No.34 QUE TIENE POR OBJETO LA PRESTACIÓN DE SERVICIOS PROFESIONALES EN LA OFICINA ASESORA JURIDIA DEL ESTABLECIMIENTO PUBLICO AMBIENTAL DE CARTAGENA.PLAZO: UN MES Y 15 DIAS</t>
  </si>
  <si>
    <t>25601</t>
  </si>
  <si>
    <t>PAGO CORRESPONDIENTE A LA CUARTA CUOTA SEGUN ADICION EN TIEMPO Y VALOR AL CONTRATO No.40 QUE TIENE POR OBJETO LA PRESTACIÓN DE SERVICIOS PROFESIONALES EN LA OFICINA ASESORA JURIDICA DEL ESTABLECIMIENTO PUBLICO AMBIENTAL DE CARTAGENA PLAZO: UN MES Y 15 DIAS</t>
  </si>
  <si>
    <t>25602</t>
  </si>
  <si>
    <t>PAGO  CORRESPONDIENTE A  LA TERCERA CUOTA  DEL CONTRATO 063 DE 2020,POR LA PRESTACIÓN DE SERVICIOS PROFESIONALES PARA DESARROLLAR ACTIVIDADES EN LA SUBDIRECCION DE INVESTIGACIONES Y EDUCACIÓN AMBIENTAL PLAZO:3 MESES</t>
  </si>
  <si>
    <t>25603</t>
  </si>
  <si>
    <t xml:space="preserve"> PAGO CORRESPONDIENTE A LA CUARTA CUOTA SEGUN ADICION EN TIEMPO Y VALOR AL CONTRATO No.38 QUE TIENE POR OBJETO LA PRESTACIÓN DE SERVICIOS PROFESIONALES EN LA OFICINA ASESORA JURIDIA DEL ESTABLECIMIENTO PUBLICO AMBIENTAL DE CARTAGENA.PLAZO:UN MES Y 15 DIAS</t>
  </si>
  <si>
    <t>25604</t>
  </si>
  <si>
    <t xml:space="preserve"> PAGO CORRESPONDIENTE A LA CUARTA CUOTA AL ADICIONAL EN TIEMPO Y VALOR AL CONTRATO NO.37 CUYO OBJETO ES LA PRESTACIÓN DE SERVICIOS PROFESIONALES EN LA SUBDIRECCION ADMINISTRATIVA Y FINANCIERA DEL ESTABLECIMIENTO PUBLICO AMBIENTAL DE CARTAGENA PLAZO: UN MES Y 15 DIAS</t>
  </si>
  <si>
    <t>25605</t>
  </si>
  <si>
    <t>PAGO ESTAMPILLA AÑOS DORADOS MES DE MAYO DE 2020.</t>
  </si>
  <si>
    <t>25606</t>
  </si>
  <si>
    <t>PAGO ESTAMPILLAS P UNIVERSIDAD 2020</t>
  </si>
  <si>
    <t>25607</t>
  </si>
  <si>
    <t>PRESTACIÓN DE SERVICIOS PROFESIONALES COMO COMUNICADORA SOCIAL EN EL ESTABLECIMIENTO PUBLICO AMBIENTAL DE CARTAGENA PLAZO:3 MESES</t>
  </si>
  <si>
    <t>25608</t>
  </si>
  <si>
    <t>PRESTACIÓN DE SERVICIOS DE APOYO A LA GESTIÓN EN EL ESTABLECIMIENTO PUBLICO AMBIENTAL DE CARTAGENA PLAZO:3 MESES</t>
  </si>
  <si>
    <t>25609</t>
  </si>
  <si>
    <t xml:space="preserve"> PAGO CORRESPONDIENTE A LA CUARTA CUOTA AL ADICIONAR EN TIEMPO Y VALOR Y ADICIONAR UNA OBLIGACION ESPECIFICA CONSISTENTE EN APOYAR LOGISTICAMENTE LA ADMINISTRACION Y USO EFICIENTE DE LOS ACTIVOS DE LA ENTIDAD  DEL CONTRATO No.23 QUE TIENE POR OBJETO LA PRESTACIÓN DE SERVICIOS PROFESIONALES EN LA SUBDIRECCION ADMINISTRATIVA Y FINANCIERA DEL ESTABLECIMIENTO PUBLICO AMBIENTAL EPA CARTAGENA PLAZO:1 MES Y 15 DIAS</t>
  </si>
  <si>
    <t>25610</t>
  </si>
  <si>
    <t>DIRECCION DE IMPUESTOS Y ADUANAS NACIONALES</t>
  </si>
  <si>
    <t>800197268</t>
  </si>
  <si>
    <t>PAGO RETENCION EN LA FUENTE MES DE MAYO</t>
  </si>
  <si>
    <t>25233</t>
  </si>
  <si>
    <t>SURAMERICANA</t>
  </si>
  <si>
    <t>890903790</t>
  </si>
  <si>
    <t>PAGO DE LIBRANZA DE NOMINA</t>
  </si>
  <si>
    <t>25319</t>
  </si>
  <si>
    <t>PRESTACIÓN DE SERVICIOS DE APOYO A LA GESTIÓN EN LA SUBDIRECCION TÉCNICA DE DESARROLLO SOSTENIBLE DEL ESTABLECIMIENTO PUBLICO AMBIENTAL DE CARTAGENA PLAZO:3 MESES</t>
  </si>
  <si>
    <t>25320</t>
  </si>
  <si>
    <t>SERVICIO MOVIL CORRESPONDIENTE AL CONSUMO DE ENERO 26 AL 23 DE FEBRERO DE 2020 CONTRATO#16041058 REFERENTE DE PAGO:982472271-59</t>
  </si>
  <si>
    <t>25321</t>
  </si>
  <si>
    <t>BONIFICACION POR SERVICIOS PRESTADOS CORRESPONDIENTE AL PERIODO DE LIQUIDACIÓN DE MARZO 5 DE 2019 AL 4 DE MARZO DE 2020 SEGUN RESOLUCION#0052 DE MARZO 10 DE 2020</t>
  </si>
  <si>
    <t>25322</t>
  </si>
  <si>
    <t>25323</t>
  </si>
  <si>
    <t>PAGO DE RETENCIÓN EN LA FUENTE DEL MES DE FEBRERO DE 2020</t>
  </si>
  <si>
    <t>25234</t>
  </si>
  <si>
    <t xml:space="preserve">CUENTAS POR PAGAR DE SEGURO LA PREVISORA DE 2019 POLIZA DE SEGURO DE RIESGO DE LOS VEHICULOS DE EPA CARTAGENA HASTA EL 31 DE MARZO DE 2020 </t>
  </si>
  <si>
    <t>25235</t>
  </si>
  <si>
    <t xml:space="preserve">PAGO DE CESANTIAS DE FUNCIONARIOS DE EPA CARTAGENA VIGENCIAS 2019 RETIRADOS EN ENERO DE 2020, DE ACUERDO A LA LIQUIDACION DE CESANTIAS EMITIDA POR EL CONTADOR DEL EPA </t>
  </si>
  <si>
    <t>25236</t>
  </si>
  <si>
    <t>PAGO DE CESANTIAS DE FUNCIONARIOS DE EPA CARTAGENA VIGENCIAS 2019 RETIRADOS EN ENERO DE 2020, DE ACUERDO A LA LIQUIDACION DE CESANTIAS EMITIDA POR EL CONTADOR DEL EPA</t>
  </si>
  <si>
    <t>25237</t>
  </si>
  <si>
    <t>25238</t>
  </si>
  <si>
    <t>25239</t>
  </si>
  <si>
    <t>25240</t>
  </si>
  <si>
    <t>25324</t>
  </si>
  <si>
    <t>25513</t>
  </si>
  <si>
    <t>PAGO DE RETENCIÓN  EN LA FUENTE MES DE ABRIL DE 2020.</t>
  </si>
  <si>
    <t>25514</t>
  </si>
  <si>
    <t>SECRETARIA DE HACIENDA DISTRITAL</t>
  </si>
  <si>
    <t>PAGO RETEICADE LOS MESES DE MARZO Y ABRIL DE 2020.</t>
  </si>
  <si>
    <t>25515</t>
  </si>
  <si>
    <t xml:space="preserve"> PAGO DE LA TERCERA CUOTA DEL CONTRATO 032 DE 2020, POR LA PRESTACIÓN DE SERVICIOS PROFESIONALES PARA ASESORAR JURÍDICAMENTE AL ESTABLECIMIENTO PUBLICO AMBIENTAL DE CARTAGENA, EPA, EN LO CONCERNIENTE A LOS PROCESOS CONTRACTUALES ADELANTADOS POR LA ENTIDAD.PLAZO:3 MESES</t>
  </si>
  <si>
    <t>25611</t>
  </si>
  <si>
    <t xml:space="preserve"> PAGO CORRESPONDIENTE A LA CUARTA CUOTA AL ADICIONAR EN TIEMPO Y VALOR Y ADICIONAR UNA OBLIGACION ESPECIFICA AL CONTRATO No.20, CUYO OBJETO ES LA PRESTACION DE SERVICIOS DE APOYO A LA SUBDIRECCION TECNICA DESARROLLO SOSTENIBLE DEL ESTABLECIMIENTO PUBLICO AMBIENTAL DE CARTAGENA PLAZO:UN MES Y 15 DIAS</t>
  </si>
  <si>
    <t>25612</t>
  </si>
  <si>
    <t>PAGO CORRESPONDIENTE A TERCERA CUOTA DEL CONTRATO 069 DE 2020, POR LA PRESTACIÓN DE SERVICIOS PROFESIONALES PARA DESARROLLAR ACTIVIDADES EN LA SUBDIRECCION DE INVESTIGACIONES Y EDUCACIÓN AMBIENTAL PLAZO:3 MESES</t>
  </si>
  <si>
    <t>25613</t>
  </si>
  <si>
    <t>PAGO CORRESPONDIENTE A LA CUARTA CUOTA AL ADICIONAR EN TIEMPO Y VALOR AL CONTRATO No.35, QUE TIENE POR OBJETO LA PRESTACIÓN DE SERVICIOS PROFESIONALES EN LA SUBDIRECCION ADMINISTRATIVA Y FINANCIERA PLAZO:UN MES Y 15 DIAS.</t>
  </si>
  <si>
    <t>25614</t>
  </si>
  <si>
    <t xml:space="preserve"> PAGO CORRESPONDIENTE A LA QUINTA CUOTA AL ADICIONAR EN TIEMPO Y VALOR EL CONTRATO No.11 CUYO OBJETO ES LA PRESTACION DE SERVICIOS DE APOYO A LA GESTION PARA DESARROLLAR ACTIVIDADES DE APOYO AL MANTENIMIENTO DE LAS OFICINAS DEL ESTABLECIMIENTO PUBLICO AMBIENTAL DE CARTAGENA PLAZO:1 MES Y 15 DIAS</t>
  </si>
  <si>
    <t>25615</t>
  </si>
  <si>
    <t>PAGO CORRESPONDIENTE A LA TERCERA CUOTA  DEL CONTRATO 062 DE 2020,PRESTACIÓN DE SERVICIOS PROFESIONALES DE APOYO EN LA OFICINA ASESORA JURÍDICA DEL ESTABLECIMIENTO PUBLICO AMBIENTAL DE CARTAGENA PLAZO:3 MESES.</t>
  </si>
  <si>
    <t>25616</t>
  </si>
  <si>
    <t xml:space="preserve"> PAGO CORRESPONDIENTE A LA QUINTA CUOTA AL ADICIONAR EN TIEMPO Y VALOR EL CONTRATO No.2 CUYO OBJETO ES LA PRESTACION DE SERVICIOS DE APOYO A LA GESTION PARA DESARROLLAR ACTIVIDADES DE APOYO AL MANTENIMIENTO DE LAS OFICINAS DEL ESTABLECIMIENTO PUBLICO AMBIENTAL DE CARTAGENA PLAZO:1 MES Y 15 DIAS</t>
  </si>
  <si>
    <t>25617</t>
  </si>
  <si>
    <t>PAGO CORRESPONDIENTE A LA QUINTA CUOTA AL ADICIONAR EN TIEMPO Y VALOR EL CONTRATO No.7 QUE TIENE POR OBJETO LA PRESTACION DE SERVICIOS DE APOYO EN LA SUBDIRECCION ADMINISTRATIVA Y FINANCIERA PLAZO: 1MES Y 15 DIAS</t>
  </si>
  <si>
    <t>25618</t>
  </si>
  <si>
    <t>PAGO CORRESPONDIENTE A LA PRIMERA CUOTA DEL CONTRATO 085 DE 2020, POR LA PRESTACIÓN DE SERVICIOS PROFESIONALES PARA APOYAR JURIDICAMENTE A LA SUBDIRECCION TECNICA DE DESARROLLO SOSTENIBLE EN TEMATICA RELACIONADA CON EL PROYECTO DE INVERSION, DENOMINADO CONTROL, VIGILANCIA Y SEGUIMIENTO AMBIENTAL. PLAZO:8 MESES</t>
  </si>
  <si>
    <t>04</t>
  </si>
  <si>
    <t>25619</t>
  </si>
  <si>
    <t xml:space="preserve"> PAGO CORRESPONDIENTE A LA CUARTA CUOTA SEGUN ADICION EN TIEMPO Y VALOR AL CONTRATO No.33 QUE TIENE POR OBJETO PRESTACIÓN DE SERVICIOS DE APOYO A LA GESTIÓN EN LA SUBDIRECCION ADMINISTRATIVA Y FINANCIERA DEL ESTABLECIMIENTO PUBLICO AMBIENTAL EPA CARTAGENA PLAZO:UN MES Y 15 DIAS</t>
  </si>
  <si>
    <t>25241</t>
  </si>
  <si>
    <t>FONDO NACIONAL DEL AHORRO</t>
  </si>
  <si>
    <t>8999992844</t>
  </si>
  <si>
    <t xml:space="preserve">PAGO DE CESANTIAS DE FUNCIONARIOS DE EPA CARTAGENA VIGENCIAS 2019 </t>
  </si>
  <si>
    <t>25242</t>
  </si>
  <si>
    <t>8001443313</t>
  </si>
  <si>
    <t>PAGO DE CESANTIAS DE FUNCIONARIOS DE EPA CARTAGENA VIGENCIAS 2019</t>
  </si>
  <si>
    <t>25243</t>
  </si>
  <si>
    <t>8001982815</t>
  </si>
  <si>
    <t>25244</t>
  </si>
  <si>
    <t>PAGO DE RETEFUNTE DEL MES DE ENERO DEL 2020</t>
  </si>
  <si>
    <t>25326</t>
  </si>
  <si>
    <t>25327</t>
  </si>
  <si>
    <t>25418</t>
  </si>
  <si>
    <t>25419</t>
  </si>
  <si>
    <t>25420</t>
  </si>
  <si>
    <t>PRESTACIÓN DE SERVICIOS DE APOYO A LA GESTIÓN PARA APOYAR EL ESTABLECIMIENTO, CONSERVACIÓN Y RECUPERACIÓN DE ESPECIES VEGETALES URBANAS EN EL MARCO DEL PROYECTO DE INVERSIÓN VEGETACIÓN, BIODIVERSIDAD Y SERVICIOS ECOSISTEMICOS PLAZO:3 MESES</t>
  </si>
  <si>
    <t>25421</t>
  </si>
  <si>
    <t>25422</t>
  </si>
  <si>
    <t>PAGO DE ESTAMPILLAS PRO UNIVERSIDAD DEL MES DE MARZO DE 2020</t>
  </si>
  <si>
    <t>25516</t>
  </si>
  <si>
    <t xml:space="preserve"> PAGO CORRESPONDIENTE A LA TERCERA Y ULTIMA CUOTA DEL CONTRATO 013 DE 2020, POR LA PRESTACIÓN DE SERVICIOS DE APOYO A LA GESTIÓN EN LA SUBDIRECCION ADMINISTRATIVA Y FINANCIERA DEL ESTABLECIMIENTO PUBLICO AMBIENTAL EPA CARTAGENA PLAZO:3 MESES</t>
  </si>
  <si>
    <t>25517</t>
  </si>
  <si>
    <t xml:space="preserve"> PAGO DE LA TERCERA CUOTA DEL CONTRATO 47 DE 2020 POR LA PRESTACIÓN DE SERVICIOS PROFESIONALES EN LA SECRETARIA PRIVADA DEL ESTABLECIMIENTO PUBLICO AMBIENTAL DE CARTAGENA PLAZO:3 MESES</t>
  </si>
  <si>
    <t>25518</t>
  </si>
  <si>
    <t xml:space="preserve"> PAGO DE LA TERCERA CUOTA DEL CONTRATO 026 DE 2020, POR LA PRESTACIÓN DE SERVICIOS DE APOYO A LA GESTIÓN  EN LA SUBDIRECCION ADMINISTRATIVA Y FINANCIERA PLAZO:3 MESES</t>
  </si>
  <si>
    <t>25519</t>
  </si>
  <si>
    <t xml:space="preserve"> PAGO DE LA TERCERA CUOTA DEL CONTRATO 024 DE 2020, POR LA PRESTACIÓN DE SERVICIOS DE APOYO A LA GESTIÓN PARA DESARROLLAR ACTIVIDADES EN LA SUBDIRECCION DE INVESTIGACIONES Y EDUCACIÓN AMBIENTAL PLAZO:3 MESES</t>
  </si>
  <si>
    <t>25520</t>
  </si>
  <si>
    <t xml:space="preserve"> PAGO DE LA SEGUNDA Y TERCERA  CUOTA DEL CONTRATO 059 DE 2020, POR LA PRESTACIÓN DE SERVICIOS DE APOYO A LA GESTIÓN PARA EL TRASLADO Y MOVILIDAD DE LOS FUNCIONARIOS Y MATERIAL LOGÍSTICOS EN EL ESTABLECIMIENTO PUBLICO AMBIENTAL DE CARTAGENA PLAZO:3 MESES</t>
  </si>
  <si>
    <t>25521</t>
  </si>
  <si>
    <t xml:space="preserve"> PAGO DE LA SEGUNDA CUOTA DEL CONTRATO 072 DE 2020, POR LA PRESTACIÓN DE SERVICIOS DE APOYO A LA GESTIÓN PARA APOYAR EL ESTABLECIMIENTO, CONSERVACIÓN Y RECUPERACIÓN DE ESPECIES VEGETALES URBANAS EN EL MARCO DEL PROYECTO DE INVERSIÓN VEGETACIÓN, BIODIVERSIDAD Y SERVICIOS ECOSISTEMICOS PLAZO:3 MESES</t>
  </si>
  <si>
    <t>25522</t>
  </si>
  <si>
    <t>PAGO DE LA SEGUNDA CUOTA DEL CONTRATO 069 DE 2020, POR LA  PRESTACIÓN DE SERVICIOS PROFESIONALES PARA DESARROLLAR ACTIVIDADES EN LA SUBDIRECCION DE INVESTIGACIONES Y EDUCACIÓN AMBIENTAL PLAZO:3 MESES</t>
  </si>
  <si>
    <t>25523</t>
  </si>
  <si>
    <t>25205</t>
  </si>
  <si>
    <t>PAGO DE RETENCION EN LA FUENTE DEL MES DE DICIEMBRE DE 2019</t>
  </si>
  <si>
    <t>25206</t>
  </si>
  <si>
    <t>PAGO DE RETEICAT DE LOS MESES NOVIEMBRE Y DICIEMBRE DE 2019</t>
  </si>
  <si>
    <t>25423</t>
  </si>
  <si>
    <t>PAGO DE RETENCION EN LA FUENTE DEL MES DE MARZO DE 2020</t>
  </si>
  <si>
    <t>25424</t>
  </si>
  <si>
    <t>25425</t>
  </si>
  <si>
    <t>(A10201000001003 - A10201000001004 - A10201000001006 - A10201000001007 - A10201000001008 - A10201000001009 - A10201000001011 - A20201000007001)</t>
  </si>
  <si>
    <t>25524</t>
  </si>
  <si>
    <t>LIQUIDACION DEFINITIVA DE PRESTACIONES SOCIALES(CESANTIAS, INTERESES DE CESANTIAS, PRIMA DE SERVICIO,BONIFIC.POR SERVICIOS PRESTADOS,PRIMA DE VACACIONES,VACACIONES, BONIFICACION POR RECREACION,PRIMA DE NAVIDAD)SEGUN RESOLUCION#0086 DE ABRIL 27 DE 2020</t>
  </si>
  <si>
    <t>25525</t>
  </si>
  <si>
    <t>SERVICIO ADICIONALES CONTRATO #16041057 REFERENCIA DE PAGO #986721487-36</t>
  </si>
  <si>
    <t>25526</t>
  </si>
  <si>
    <t>PAGO DE LA TERCERA CUOTA DEL CONTRATO 033 DE 2020 ,POR LA PRESTACIÓN DE SERVICIOS DE APOYO A LA GESTION EN LA SUBDIRECCION ADMINISTRATIVA Y FINANCIERA PLAZO:3 MESES.</t>
  </si>
  <si>
    <t>25527</t>
  </si>
  <si>
    <t>25528</t>
  </si>
  <si>
    <t>25328</t>
  </si>
  <si>
    <t>25329</t>
  </si>
  <si>
    <t>25330</t>
  </si>
  <si>
    <t>25426</t>
  </si>
  <si>
    <t>PRESTACIÓN DE SERVICIOS PROFESIONALES PARA ASESORAR JURÍDICAMENTE AL ESTABLECIMIENTO PUBLICO AMBIENTAL DE CARTAGENA PLAZO:3 MESES</t>
  </si>
  <si>
    <t>(A20201000005001 - A20201000005001)</t>
  </si>
  <si>
    <t>25427</t>
  </si>
  <si>
    <t>ARRENDAMIENTOS DE DOS LOCALES COMERCIALES Y TRES OFICINAS CUYAS DESCRIPCIONES SE SEÑALARAN EN EL RESPECTIVO CONTRATO, PARA EL FUNCIONAMIENTO DEL ESTABLECIMIENTO PUBLICO AMBIENTAL DE CARTAGENA PLAZO:6 MESES</t>
  </si>
  <si>
    <t>25428</t>
  </si>
  <si>
    <t>PRESTACIÓN DE SERVICIOS PROFESIONALES PARA APOYAR JURÍDICAMENTE A LA OFICINA ASESORA JURÍDICA, EN ASUNTOS RELACIONADOS CON LA SUSTANCIACIÓN DE PROCESOS ADMINISTRATIVOS SANCIONATORIOS, DENTRO DEL  PROYECTO CONTROL, VIGILANCIA Y SEGUIMIENTO AMBIENTAL.PLAZO:3 MESES</t>
  </si>
  <si>
    <t>25429</t>
  </si>
  <si>
    <t>25430</t>
  </si>
  <si>
    <t>PRESTACIÓN DE SERVICIOS PROFESIONALES PARA APOYAR JURÍDICAMENTE A LA OFICINA ASESORA JURÍDICA DEL ESTABLECIMIENTO PUBLICO AMBIENTAL DE CARTAGENA PLAZO:3 MESES</t>
  </si>
  <si>
    <t>25620</t>
  </si>
  <si>
    <t>SERVICIO DE ENERGIA OFINAS EPA CARTAGENA CORRESPONDIENTE AL PERIODO 22/04/2020 AL 21/05/2020 NIC:7771363,7771398,7847856,7847855,7771362</t>
  </si>
  <si>
    <t>25621</t>
  </si>
  <si>
    <t>PAGO CORRESPONDIENTE A LA CUARTA CUOTA SEGUN ADICIONAL EN TIEMPO Y VALOR AL CONTRATO NO.47 CUYO OBJETO ES LA PRESTACIÓN DE SERVICIOS PROFESIONALES EN LA SECRETARIA PRIVADA DEL ESTABLECIMIENTO PUBLICO AMBIENTAL DE CARTAGENA PLAZO: UN MES Y 15 DIAS</t>
  </si>
  <si>
    <t>25622</t>
  </si>
  <si>
    <t>PAGO CORRESPONDIENTE AL QUINTO PAGO AL ADICIONAR EN TIEMPO Y VALOR EL CONTRATO No.5 CUYO OBJETO ES LA PRESTACION DE SERVICIOS PROFESIONALES EN LA SUBDIRECCION ADMINISTRATIVA Y FINANCIERA PLAZO:1 MES Y 15 DIAS</t>
  </si>
  <si>
    <t>25623</t>
  </si>
  <si>
    <t>PAGO CORRESPONDIENTE AL QUINTO PAGO AL ADICIONAR EN TIEMPO Y VALOR AL CONTRATO No.10 QUE TIENE POR OBJETO LA PRESTACION DE SERVICIOS DE APOYO A LA SUBDIRECCION ADMINISTRATIVA Y FINANCIERA PLAZO:1 MES Y 15 DIAS.</t>
  </si>
  <si>
    <t>25624</t>
  </si>
  <si>
    <t>PAGO CORRESPONDIENTE A LA QUINTA CUOTA AL ADICIONAR EN TIEMPO Y VALOR AL CONTRATO No.6 QUE TIENE POR OBJETO LA PRESTACION DE SERVICIOS DE APOYO A LA SUBDIRECCION ADMINISTRATIVA Y FINANCIERA PLAZO: 1 MES Y 15 DIAS.</t>
  </si>
  <si>
    <t>25245</t>
  </si>
  <si>
    <t>PANAMERICANA LIBRERIA Y PAPELERIA S.A.</t>
  </si>
  <si>
    <t>830037946</t>
  </si>
  <si>
    <t xml:space="preserve">PAGO DE CUENTAS POR PAGAR SUMINISTRO DE PAPELERÍA Y ÚTILES DE OFICINA DEL AÑO 2019 </t>
  </si>
  <si>
    <t>25246</t>
  </si>
  <si>
    <t>25247</t>
  </si>
  <si>
    <t xml:space="preserve">CUENTAS POR PAGAR DE AÑO 2019 </t>
  </si>
  <si>
    <t>25248</t>
  </si>
  <si>
    <t>TALLERES AUTORIZADOS S.A</t>
  </si>
  <si>
    <t>CUENTAS POR PAGAR DE MANTENIMIENTOS PREVENTIVOS, CORRECTIVOS Y SUMINISTROS DE REPUESTOS ORIGINALES AÑO 2019</t>
  </si>
  <si>
    <t>25249</t>
  </si>
  <si>
    <t>ROGER ANTONIO SUAREZ ALMEIDA</t>
  </si>
  <si>
    <t>7959534</t>
  </si>
  <si>
    <t>PAGO DE CUENTAS POR PAGAR A CONTRATO DE PRESTACION DE SERVICIO DE AÑO 2019</t>
  </si>
  <si>
    <t>25250</t>
  </si>
  <si>
    <t>YULIETH ESTHER TORRES GOMEZ</t>
  </si>
  <si>
    <t>1047479271</t>
  </si>
  <si>
    <t>25251</t>
  </si>
  <si>
    <t>25252</t>
  </si>
  <si>
    <t>KELLY DANID OSORIO CSTELAR</t>
  </si>
  <si>
    <t>45563382</t>
  </si>
  <si>
    <t>25253</t>
  </si>
  <si>
    <t>JAIRO LUIS LLAMAS NAVARRO</t>
  </si>
  <si>
    <t>73184497</t>
  </si>
  <si>
    <t>25254</t>
  </si>
  <si>
    <t xml:space="preserve">CESAR AUGUSTO MENDEZ CALA </t>
  </si>
  <si>
    <t>7918639</t>
  </si>
  <si>
    <t>25255</t>
  </si>
  <si>
    <t>BANCO AGRARIO</t>
  </si>
  <si>
    <t>8000378008</t>
  </si>
  <si>
    <t>PAGO DE EMBARGO CIVIL</t>
  </si>
  <si>
    <t>25256</t>
  </si>
  <si>
    <t xml:space="preserve">SERVICIOS ADICIONALES CONTRATO#16041057 REFERENTE DE PAGO#980442108-07 </t>
  </si>
  <si>
    <t>25331</t>
  </si>
  <si>
    <t>25332</t>
  </si>
  <si>
    <t>25333</t>
  </si>
  <si>
    <t>25334</t>
  </si>
  <si>
    <t>25335</t>
  </si>
  <si>
    <t>PRESTACIÓN DE SERVICIOS PROFESIONALES EN LA OFICINA ASESORA DE PLANEACION DEL ESTABLECIMIENTO PUBLICO AMBIENTAL DE CARTAGENA PLAZO:2 MESES</t>
  </si>
  <si>
    <t>25336</t>
  </si>
  <si>
    <t>PRESTACIÓN DE SERVICIOS PROFESIONALES EN LA SECRETARIA PRIVADA DEL ESTABLECIMIENTO PUBLICO AMBIENTAL DE CARTAGENA PLAZO:3 MESES</t>
  </si>
  <si>
    <t>25337</t>
  </si>
  <si>
    <t>25338</t>
  </si>
  <si>
    <t>25339</t>
  </si>
  <si>
    <t xml:space="preserve">PAGO DE RETEICAT DE LOS MESES DE ENERO Y FEBRERO </t>
  </si>
  <si>
    <t>25340</t>
  </si>
  <si>
    <t>VIATICOS A LA CIUDAD DE BOGOTA PARA ASISTIR AL IX CONGRESO NACIONAL DE GESTIÓN FINANCIERA PUBLICA EN LA CIUDAD DE BOGOTA LOS DIAS 19 Y 20 DE MARZO DE 2020 SEGUN RESOLUCION#0053 DE MARZO 12 DE 2020</t>
  </si>
  <si>
    <t>25341</t>
  </si>
  <si>
    <t>25625</t>
  </si>
  <si>
    <t>PAGO CORRESPONDIENTE A LA CUARTA CUOTA SEGUN ADICION EN TIEMPO Y VALOR AL CONTRATO No.32 QUE TIENE POR OBJETO LA PRESTACIÓN DE SERVICIOS PROFESIONALES PARA ASESORAR JURÍDICAMENTE AL ESTABLECIMIENTO PUBLICO AMBIENTAL DE CARTAGENA, EPA, EN LO CONCERNIENTE A LOS PROCESOS CONTRACTUALES ADELANTADOS POR LA ENTIDAD PLAZO: UN MES Y 15 DIAS</t>
  </si>
  <si>
    <t>25626</t>
  </si>
  <si>
    <t xml:space="preserve"> PAGO CORRESPONDIENTE A LA CUARTA CUOTA AL ADICIONAR EN TIEMPO Y VALOR AL CONTRATO NO.46 CUYO OBjETO ES LA PRESTACIÓN DE SERVICIOS PROFESIONALES PARA ASESORAR JURIDICAMENTE AL ESTABLECIMIENTO PUBLICO AMBIENTAL DE CARTAGENA PLAZO:UN MES Y 15 DIAS</t>
  </si>
  <si>
    <t>25627</t>
  </si>
  <si>
    <t>PAGO CORRESPONDIENTE A LA CUARTA CUOTA AL ADICIONAR EN TIEMPO Y VALOR AL CONTRATO NO.49 CUYO OBjETO ES LA PRESTACIÓN DE SERVICIOS PROFESIONALES PARA ASESORAR JURIDICAMENTE AL ESTABLECIMIENTO PUBLICO AMBIENTAL DE CARTAGENA PLAZO: UN MES Y 15 DIAS</t>
  </si>
  <si>
    <t>25628</t>
  </si>
  <si>
    <t>PAGO CORRESPONDIENTE AL ADICIONAL EN TIEMPO Y VALOR AL CONTRATO NO.48 CUYO OBjETO ES LA PRESTACIÓN DE SERVICIOS DE APOYO A LA GESTION EN LA OFICINA ASESORA JURIDICA DEL ESTABLECIMIENTO PUBLICO AMBIENTAL DE CARTAGENA PLAZO:UN MES Y 15 DIAS</t>
  </si>
  <si>
    <t>25342</t>
  </si>
  <si>
    <t>25343</t>
  </si>
  <si>
    <t>25344</t>
  </si>
  <si>
    <t>25345</t>
  </si>
  <si>
    <t>PRESTACIÓN DE SERVICIOS DE APOYO A LA GESTIÓN PARA EL DESARROLLO DE ACTIVIDADES DE ÍNDOLE OPERATIVA EN LAS INSTALACIONES DEL PROYECTO BOCANA ESTABILIZADA DE MAREAS PLAZO:2 MESES</t>
  </si>
  <si>
    <t>25346</t>
  </si>
  <si>
    <t>25529</t>
  </si>
  <si>
    <t>25530</t>
  </si>
  <si>
    <t xml:space="preserve"> PAGO DE LA TERCERA CUOTA DEL CONTRATO 049 DE 2020, POR LA PRESTACIÓN DE SERVICIOS PROFESIONALES PARA APOYAR JURÍDICAMENTE A LA OFICINA ASESORA JURÍDICA DEL ESTABLECIMIENTO PUBLICO AMBIENTAL DE CARTAGENA PLAZO:3 MESES</t>
  </si>
  <si>
    <t>25531</t>
  </si>
  <si>
    <t>CONTRATAR EL SUMINISTRO DE COMBUSTIBLE PARA EL FUNCIONAMIENTO DEL PARQUE AUTOMOTOR DEL ESTABLECIMIENTO PUBLICO AMBIENTAL DE CARTAGENA PLAZO HASTA EL 31/12/2020</t>
  </si>
  <si>
    <t>25532</t>
  </si>
  <si>
    <t>PAGO DE LA TERCERA CUOTA DEL CONTRATO  046 DE 2020 POR LA PRESTACIÓN DE SERVICIOS PROFESIONALES PARA ASESORAR JURÍDICAMENTE AL ESTABLECIMIENTO PUBLICO AMBIENTAL DE CARTAGENA PLAZO:3 MESES</t>
  </si>
  <si>
    <t>25533</t>
  </si>
  <si>
    <t xml:space="preserve"> PAGO DE LA SEGUNDA CUOTA DEL CONTRATO 053 DE 2020, POR LA PRESTACIÓN DE SERVICIOS PROFESIONALES EN LA SUBDIRECCION ADMINISTRATIVA Y FINANCIERA DEL ESTABLECIMIENTO PUBLICO AMBIENTAL DE CARTAGENA PLAZO:3 MESES.</t>
  </si>
  <si>
    <t>25534</t>
  </si>
  <si>
    <t>25535</t>
  </si>
  <si>
    <t>25571</t>
  </si>
  <si>
    <t>SERVICIO DE AGUA OFICINAS EPA PÓLIZAS: 250712- 250721- 264317- 264316- 250711 CORRESPONDIENTE AL MES DE MAYO DE 2020</t>
  </si>
  <si>
    <t>25629</t>
  </si>
  <si>
    <t>PAGO DE LA TERCERA CUOTA DEL CONTRATO 072 DE 2020, POR LA PRESTACIÓN DE SERVICIOS DE APOYO A LA GESTIÓN PARA APOYAR EL ESTABLECIMIENTO, CONSERVACIÓN Y RECUPERACIÓN DE ESPECIES VEGETALES URBANAS EN EL MARCO DEL PROYECTO DE INVERSIÓN VEGETACIÓN, BIODIVERSIDAD Y SERVICIOS ECOSISTEMICOS PLAZO:3 MESES</t>
  </si>
  <si>
    <t>25630</t>
  </si>
  <si>
    <t>PAGO CORRESPONDIENTE A LA QUINTA CUOTA AL ADICIONAR EN TIEMPO Y VALOR EL CONTRATO No.3 CUYO OBJETO ES LA PRESTACIÓN DE SERVICIOS DE APOYO A LA GESTIÓN EN LA SUBDIRECCION ADMINISTRATIVA Y FINANCIERA PLAZO:1 MES Y MEDIO</t>
  </si>
  <si>
    <t>25631</t>
  </si>
  <si>
    <t>PAGO CORRESPONDIENTE A LA CUARTA CUOTA DEL CONTRATO 022 DE 2020 , POR LA PRESTACIÓN DE SERVICIOS PROFESIONALES EN LA OFICINA ASESORA DE CONTROL INTERNO DEL ESTABLECIMIENTO PUBLICO AMBIENTAL DE CARTAGENA PLAZO:6 MESES</t>
  </si>
  <si>
    <t>25632</t>
  </si>
  <si>
    <t xml:space="preserve"> PAGO CORRESPONDIENTE A LA CUARTA CUOTA AL ADICIONAR EN TIEMPO Y VALOR AL CONTRATO No 16, CUYO OBJETO ES LA PRESTACION DE SERVICIOS DE APOYO A LA OFICINA ASESORA DE CONTROL INTERNO PLAZO:UN MES Y 15 DIAS.</t>
  </si>
  <si>
    <t>25633</t>
  </si>
  <si>
    <t>PAGO CORRESPONDIENTE A LA QUINTA CUOTA AL ADICIONAR EN TIEMPO Y VALOR EL CONTRATO No.4 CUYO OBJETO ES LA PRESTACION DE SERVICIOS DE APOYO A LA GESTION PARA DESARROLLAR ACTIVIDADES DE APOYO AL MANTENIMIENTO DE LAS OFICINAS DEL ESTABLECIMIENTO PUBLICO AMBIENTAL DE CARTAGENA PLAZO:1 MES Y 15 DIAS</t>
  </si>
  <si>
    <t>25634</t>
  </si>
  <si>
    <t>SERVICIOS ADICIONALES REFERENTE DE PAGO #988699496-89 CONTRATO#16041057 Y SERVICIOS ADICIONALES REFERENTE DE PAGO 988699496-89 CONTRATO 16041057.</t>
  </si>
  <si>
    <t>25635</t>
  </si>
  <si>
    <t>SERVICIO DE AGUA OFICINAS EPA PÓLIZAS: 250712- 250721- 264317- 264316- 250711 CORRESPONDIENTE AL MES DE JUNIO DE 2020</t>
  </si>
  <si>
    <t>25636</t>
  </si>
  <si>
    <t>PAGO CORRESPONDIENTE A LA CUARTA CUOTA SEGÚN LA ADICIÓN EN TIEMPO Y VALOR AL CONTRATO No.39 QUE TIENE POR OBJETO PRESTACIÓN DE SERVICIOS DE APOYO A LA GESTIÓN PARA EL TRASLADO Y MOVILIDAD DE LOS FUNCIONARIOS Y MATERIAL LOGISTICOS EN EL ESTABLECIMIENTO PUBLICO AMBIENTAL EPA CARTAGENA PLAZO:UN MES Y 15 DIAS</t>
  </si>
  <si>
    <t>25257</t>
  </si>
  <si>
    <t>SERVICIO DE AGUA OFICINAS EPA PÓLIZAS: 250712- 250721- 264317- 264316- 250711 CORRESPONDIENTE AL MES DE FEBRERO DE 2020</t>
  </si>
  <si>
    <t>(A10201000003001 - A10201000003002 - A10201000003003 - A10201000003006 - A10201000003006 - A10201000003006 - A10201000003006 - A10201000003006 - A10201000003006 - A10201000003008 - A10201000003008 - A10201000003008 - A10201000003008 - A10201000003010)</t>
  </si>
  <si>
    <t>25258</t>
  </si>
  <si>
    <t>APORTE EN PENSIÓN NOMINA MES DE ENERO DE 2020</t>
  </si>
  <si>
    <t>25259</t>
  </si>
  <si>
    <t>VIATICOS Y TIQUETES AEREOS A LA CIUDAD DE BOGOTA LOS DIAS 20 Y 21 DE FEBRERO DE 2020 PARA ASISTIR A LA ASAMBLEA ORDINARIA NACIONAL DE DELEGADOS SEGUN RESOLUCION#0036 DE FEBRERO 14 DE 2020</t>
  </si>
  <si>
    <t>25260</t>
  </si>
  <si>
    <t>VIATICOS Y TIQUETES AEREOS A LA CIUDAD DE BOGOTA LOS DIAS 20 Y 21 DE FEBRERO DE 2020 PARA ASISTIR A LA ASAMBLEA ORDINARIA NACIONAL DE DELEGADOS SEGUN RESOLUCION#0033 DE FEBRERO 14 DE 2020</t>
  </si>
  <si>
    <t>25261</t>
  </si>
  <si>
    <t>VIATICOS Y TIQUETES AEREOS A LA CIUDAD DE BOGOTA LOS DIAS 20 Y 21 DE FEBRERO DE 2020 PARA ASISTIR A LA ASAMBLEA ORDINARIA NACIONAL DE DELEGADOS SEGUN RESOLUCION#0035 DE FEBRERO 14 DE 2020</t>
  </si>
  <si>
    <t>25262</t>
  </si>
  <si>
    <t>VIATICOS Y TIQUETES AEREOS A LA CIUDAD DE BOGOTA LOS DIAS 20 Y 21 DE FEBRERO DE 2020 PARA ASISTIR A LA ASAMBLEA ORDINARIA NACIONAL DE DELEGADOS SEGUN RESOLUCION#0032 DE FEBRERO 14 DE 2020</t>
  </si>
  <si>
    <t>25263</t>
  </si>
  <si>
    <t>VIATICOS Y TIQUETES AEREOS A LA CIUDAD DE BOGOTA LOS DIAS 20 Y 21 DE FEBRERO DE 2020 PARA ASISTIR A LA ASAMBLEA ORDINARIA NACIONAL DE DELEGADOS SEGUN RESOLUCION#0034 DE FEBRERO 14 DE 2020</t>
  </si>
  <si>
    <t>25347</t>
  </si>
  <si>
    <t>25348</t>
  </si>
  <si>
    <t>25349</t>
  </si>
  <si>
    <t>25350</t>
  </si>
  <si>
    <t>PRESTACIÓN DE SERVICIOS PROFESIONALES EN LA SUBDIRECCION ADMINISTRATIVA Y FINANCIERA DEL ESTABLECIMIENTO PUBLICO AMBIENTAL DE CARTAGENA PLAZO:3 MESES</t>
  </si>
  <si>
    <t>25637</t>
  </si>
  <si>
    <t>PAGO CORRESPONDIENTE A LA PRIMERA CUOTA DEL CONTRATO  096 DE 2020, POR LA PRESTACIÓN DE SERVICIOS DE APOYO A LA GESTIÓN EN LA DIRECCIÓN GENERAL DEL ESTABLECIMIENTO PUBLICO AMBIENTAL DE CARTAGENA PLAZO:3 MESES.</t>
  </si>
  <si>
    <t>25638</t>
  </si>
  <si>
    <t>SERVICIO DE AGUA OFICINAS BOCANA POLIZA No123632 MES DE JUNIO DE 2020</t>
  </si>
  <si>
    <t>25639</t>
  </si>
  <si>
    <t>PAGO CORRESPONDIENTE A LA CUARTA CUOTA DEL CONTRATO 029 DE 2020 POR LA PRESTACIÓN DE SERVICIOS PROFESIONALES CONSISTENTE EN ASESORÍA JURÍDICA INTEGRAL PARA EL FORTALECIMIENTO INSTITUCIONAL Y ASESORAMIENTO A LA DIRECCIÓN GENERAL DEL ESTABLECIMIENTO PUBLICO AMBIENTAL DE CARTAGENA PLAZO:6 MESES.</t>
  </si>
  <si>
    <t>25640</t>
  </si>
  <si>
    <t xml:space="preserve"> PAGO CORRESPONDIENTE A LA QUINTA CUOTA SEGUN ADICION EN TIEMPO Y VALOR AL CONTRATO No.26 QUE TIENE POR OBJETO PRESTACIÓN DE SERVICIOS DE APOYO A LA GESTIÓN EN LA SUBDIRECCION ADMINISTRATIVA Y FINANCIERA DEL ESTABLECIMIENTO PUBLICO AMBIENTAL EPA CARTAGENA PLAZO:UN MES Y 15 DIAS.</t>
  </si>
  <si>
    <t>25641</t>
  </si>
  <si>
    <t xml:space="preserve"> PAGO CORRESPONDIENTE A LA QUINTA CUOTA SEGUN ADICION EN TIEMPO Y VALOR AL CONTRATO No:28 CUYO OBJETO ES LA PRESTACIÓN DE SERVICIOS DE APOYO A LA GESTIÓN PARA EL TRASLADO Y MOVILIDAD DE LOS FUNCIONARIOS Y MATERIAL LOGÍSTICOS EN EL ESTABLECIMIENTO PUBLICO AMBIENTAL DE CARTAGENA PLAZO: UN MES Y 15 DIAS      </t>
  </si>
  <si>
    <t>25642</t>
  </si>
  <si>
    <t>PAGO CORRESPONDIENTE  A LA QUINTA CUOTA SEGUN ADICION EN TIEMPO Y VALOR AL CONTRATO No.17 QUE TIENE POR OBJETO PRESTACIÓN DE SERVICIOS DE APOYO A LA GESTIÓN EN LA SUBDIRECCION ADMINISTRATIVA Y FINANCIERA DEL ESTABLECIMIENTO PUBLICO AMBIENTAL EPA CARTAGENA PLAZO: UN MES Y 15 DIAS</t>
  </si>
  <si>
    <t>25643</t>
  </si>
  <si>
    <t xml:space="preserve"> PAGO CORRESPONDIENTE A LA QUINTA  CUOTA AL ADICIONAR EN TIEMPO Y VALOR AL CONTRATO No.25, QUE TIENE POR OBJETO LA PRESTACION DE SERVICIOS PROFESIONALES EN LA SUBDIRECCION ADMINISTRATIVA Y FINANCIERA PLAZO:1 MES Y 15 DIAS.</t>
  </si>
  <si>
    <t>25644</t>
  </si>
  <si>
    <t xml:space="preserve"> PAGO DE LA QUINTA CUOTA AL ADICIONAR EN TIEMPO Y VALOR EL CONTRATO No.8 QUE TIENE POR OBJETO LA PRESTACION DE SERVICIOS PROFESIONALES EN LA SUBDIRECCION ADMINISTRATIVA Y FINANCIERA PLAZO: 1MES Y 15 DIAS</t>
  </si>
  <si>
    <t>25645</t>
  </si>
  <si>
    <t xml:space="preserve"> PAGO CORRESPONDIENTE A LA CUARTA CUOTA AL ADICIONAL EN TIEMPO Y VALOR AL CONTRATO NO.41 CUYO OBJETO ES LA PRESTACIÓN DE SERVICIOS PROFESIONALES EN LA SUBDIRECCION ADMINISTRATIVA Y FINANCIERA DEL ESTABLECIMIENTO PUBLICO AMBIENTAL DE CARTAGENA PLAZO:UN MES Y 15 DIAS</t>
  </si>
  <si>
    <t>25646</t>
  </si>
  <si>
    <t>PAGO CORRESPONDIENTE A LA QUINTA CUOTA AL ADICIONAR EN TIEMPO Y VALOR EL CONTRATO No.24 CUYO OBJETO ES LA PRESTACION DE SERVICIOS DE APOYO A LA GESTION PARA DESARROLLAR ACTIVIDADES EN LA SUBDIRECCION DE INVESTIGACION DE EDUCACION AMBIENTAL PLAZO UN MES Y 15 DIAS.</t>
  </si>
  <si>
    <t>(A10201000003001 - A10201000003002 - A10201000003003 - A10201000003006 - A10201000003006 - A10201000003006 - A10201000003006 - A10201000003006 - A10201000003006 - A10201000003008 - A10201000003008 - A10201000003008 - A10201000003010)</t>
  </si>
  <si>
    <t>25647</t>
  </si>
  <si>
    <t>901097473</t>
  </si>
  <si>
    <t>APORTE EN SALUD MES DE MAYO DE 2020</t>
  </si>
  <si>
    <t>25207</t>
  </si>
  <si>
    <t>PAGO DE INTERES DE CESANTIAS AÑO 2019</t>
  </si>
  <si>
    <t>PRIMA DE VACACIONES Y BONIFICACION POR RECREACIÓN EN VACACIONES CORRESPONDIENTE AL PERIODO A LIQUIDAR DICIEMBRE 30 DE 2018 AL 29 DE DICIEMBRE DE 2019 PERIODO DE DISFRUTE MARZO 18 AL 14 DE ABRIL DE 2020 SEGÚN RESOLUCION 0062 DE MARZO 18 DE 2020</t>
  </si>
  <si>
    <t>25352</t>
  </si>
  <si>
    <t>LIQUIDACION DEFINITIVA DE PRESTACIONES SOCIALES(CESANTIAS INTERESES DE CESANTIAS,PRIMA DE SERVICIO BONIFICACION X SERV PRESTADOS PRIMA DE VACACIONES BONIFICACION X RECREACION,VACACIONES COMPENSADAS)SEGUN RESOLUCION#0058 DE MARZO 16 DE 2020</t>
  </si>
  <si>
    <t>25353</t>
  </si>
  <si>
    <t>LIQUIDACIÓN DEFINITIVA DE PRESTACIONES SOCIALES(CESANTIAS,INTERESES DE CESANTIAS,PRIMA DE SERVICIO,BONIFICACION POR SERVICIOS PRESTADOS,PRIMA DE VACACIONES,VACACIONES OMPENSADAS,BONIFICACION POR RECREACION) SEGUN RESOLUCION#0059 DE MARZO 16 DE 2020</t>
  </si>
  <si>
    <t>25536</t>
  </si>
  <si>
    <t>PAGO DE LA SEGUNDA  CUOTA DEL CONTRATO DE 057 DE 2020, POR LA PRESTACIÓN DE SERVICIOS PROFESIONALES EN LA OFICINA ASESORA JURÍDICA DEL ESTABLECIMIENTO PUBLICO AMBIENTAL DE CARTAGENA PLAZO:3 MESES</t>
  </si>
  <si>
    <t>25537</t>
  </si>
  <si>
    <t>PAGO DE LA SEGUNDA CUOTA DEL CONTRATO  054 DE 2020, POR LA PRESTACIÓN DE SERVICIOS PROFESIONALES CONSISTENTE EN ASESORIA TECNICA INTEGRAL PARA EL FORTALECIMIENTO INSTITUCIONAL Y ASESORAMIENTO A LA DIRECCION GENERAL DEL ESTABLECIMIENTO PUBLICO AMBIENTAL DE CARTAGENA PLAZO:4 MESES</t>
  </si>
  <si>
    <t>25538</t>
  </si>
  <si>
    <t>25539</t>
  </si>
  <si>
    <t>25264</t>
  </si>
  <si>
    <t>SERVICIO DE INTERNET DE ENERO 1 AL 31 Y WEB HOSTING CONTRATO#13801503 REFERENTE DE PAGO 981147377-39 DE ENERO 8 AL 7 DE FEBRERO DE 2020</t>
  </si>
  <si>
    <t>25431</t>
  </si>
  <si>
    <t>SERVICIO DE AGUA OFICINAS EPA PÓLIZAS: 250712- 250721- 264317- 264316- 250711 CORRESPONDIENTE AL MES DE ABRIL DE 2020</t>
  </si>
  <si>
    <t>25540</t>
  </si>
  <si>
    <t>APORTE PATRONAL EN SALUD NOMINA MES DE ABRIL DE 2020</t>
  </si>
  <si>
    <t>25541</t>
  </si>
  <si>
    <t>25208</t>
  </si>
  <si>
    <t>PAGO DE ESTAMPILLAS DE PRO HOSPITAL UNIVERSITARIO DICIEMBRE DE 2019</t>
  </si>
  <si>
    <t>25432</t>
  </si>
  <si>
    <t>SERVICIOS ADICIONALES REFERENTE DE PAGO:984614328-29 CONTRATO#16041057</t>
  </si>
  <si>
    <t>25542</t>
  </si>
  <si>
    <t>PAGO CORRESPONDIENTE A LA TERCERA CUOTA  DEL CONTRATO 029 DE 2020, PROFESIONALES CONSISTENTE EN ASESORÍA JURÍDICA INTEGRAL PARA EL FORTALECIMIENTO INSTITUCIONAL Y ASESORAMIENTO A LA DIRECCIÓN GENERAL DEL ESTABLECIMIENTO PUBLICO AMBIENTAL DE CARTAGENA PLAZO:6 MESES</t>
  </si>
  <si>
    <t>25544</t>
  </si>
  <si>
    <t>PAGO CORRESPONDIENTE A LA TERCERA CUOTA DEL CONTRATO 020 DE 2020,POR LA PRESTACIÓN DE SERVICIOS DE APOYO A LA GESTIÓN EN LA SUBDIRECCION TÉCNICA DE DESARROLLO SOSTENIBLE DEL ESTABLECIMIENTO PUBLICO AMBIENTAL DE CARTAGENA PLAZO:3 MESES</t>
  </si>
  <si>
    <t>25545</t>
  </si>
  <si>
    <t>25433</t>
  </si>
  <si>
    <t>REGISTRO PRESUPUESTAL PARA PAGO DE NOMINA DE LA FECHA</t>
  </si>
  <si>
    <t>25434</t>
  </si>
  <si>
    <t>25435</t>
  </si>
  <si>
    <t>PRESTACIÓN DE SERVICIOS PROFESIONALES PARA APOYAR EL PROYECTO SISTEMA INTEGRADO MONITOREO AMBIENTAL PLAZO:3 MESES</t>
  </si>
  <si>
    <t>25436</t>
  </si>
  <si>
    <t>25437</t>
  </si>
  <si>
    <t>(A20201000004004 - A20201000005004 - A20201000005010 - A20201000006005)</t>
  </si>
  <si>
    <t>25438</t>
  </si>
  <si>
    <t>REEMBOLSO DE CAJA MENOR CORRESPONDIENTE AL PERIODO DE ENERO 31 A FEBRERO 18 DE 2020 SEGUN RESOLUCION#79 DE ABRIL 23 DE 2020</t>
  </si>
  <si>
    <t>25439</t>
  </si>
  <si>
    <t>APORTE PATRONAL SALUD NOMINA MES DE MARZO DE 2020</t>
  </si>
  <si>
    <t>25543</t>
  </si>
  <si>
    <t>PARA PAGO CORRESPONDIENTE A LA  NOMINA DE EMPLEADOS  DEL MES DE  MAYO DE 2020.</t>
  </si>
  <si>
    <t>25209</t>
  </si>
  <si>
    <t>PAGO DE ESTAMPILLAS DE AÑOS DORADO MES DE DICIEMBRE 2019</t>
  </si>
  <si>
    <t>25210</t>
  </si>
  <si>
    <t>PAGO DE ESTAMPILLAS UNIVERSIDAD DE CARTAGENA DIC 2019</t>
  </si>
  <si>
    <t>(A10201000001001 - A10201000001002)</t>
  </si>
  <si>
    <t>25265</t>
  </si>
  <si>
    <t>25354</t>
  </si>
  <si>
    <t xml:space="preserve">EPA </t>
  </si>
  <si>
    <t>806013999</t>
  </si>
  <si>
    <t>25440</t>
  </si>
  <si>
    <t>25441</t>
  </si>
  <si>
    <t>25442</t>
  </si>
  <si>
    <t>25443</t>
  </si>
  <si>
    <t>25648</t>
  </si>
  <si>
    <t>PAGO DE NOMINA JUNIO 2020,EPA CARTAGENA</t>
  </si>
  <si>
    <t>25649</t>
  </si>
  <si>
    <t>LIQUIDACIÓN DEFINITIVA DE PRESTACIONES SOCIALES(CESANTIAS,INTERESES DE CESANTIAS, PRIMA DE SERVICIO,BONIF.POR SERVICIOS PRESTADOS,PRIMA DE VACACIONES,VACACIONES COMPENSADAS , BONIF.POR RECREACION) SEGUN RESOLUCION#0127 DE JUNIO 18 DE 2020</t>
  </si>
  <si>
    <t>25266</t>
  </si>
  <si>
    <t>IMPUESTOS DE LOS DERECHOS DE TRANSITO Y TRANSPORTE DE LOS VEHICULOS PROPIEDAD DEL EPA CARTAGENA IDENTIFICADOS CON LAS PLACAS OUG771, OUG848, OUG844, OUG 843 Y OUG 833 SEGUN RESOLUCION#0038 DE FEBRERO 18 DE 2020</t>
  </si>
  <si>
    <t>25650</t>
  </si>
  <si>
    <t>FIDUPREVISORA SA</t>
  </si>
  <si>
    <t>8605251485</t>
  </si>
  <si>
    <t>PAGO CONVENIO PREDIAL FUNCIONARIOS EPA -VIGENCIA-2020</t>
  </si>
  <si>
    <t>25651</t>
  </si>
  <si>
    <t>DESCUENTOS POR LIBRANZAS MES DE JUNIO EPA-2020</t>
  </si>
  <si>
    <t>25652</t>
  </si>
  <si>
    <t>DESCUENTOS POR LIBRANZAS MES DE JUNIO EPA-2020-AMI</t>
  </si>
  <si>
    <t>25653</t>
  </si>
  <si>
    <t xml:space="preserve">PAGO LIBRANZAS </t>
  </si>
  <si>
    <t>25654</t>
  </si>
  <si>
    <t>PAGO LIBRANZAS-MES DE JUNIO 2020-</t>
  </si>
  <si>
    <t>25655</t>
  </si>
  <si>
    <t>890480023</t>
  </si>
  <si>
    <t>25656</t>
  </si>
  <si>
    <t>PAGO LIBARANZAS MES DE JUNIO 2020-</t>
  </si>
  <si>
    <t>25657</t>
  </si>
  <si>
    <t>PAGO LIBRANZASMES DE JUNIO 2020-</t>
  </si>
  <si>
    <t>25658</t>
  </si>
  <si>
    <t>JURISCOOP</t>
  </si>
  <si>
    <t>900688066</t>
  </si>
  <si>
    <t>PAGO LIBRANZAS MES DE JUNIO 2020-</t>
  </si>
  <si>
    <t>25211</t>
  </si>
  <si>
    <t>SUELDO Y GASTOS DE REPRESENTACIÓN CORRESPONDIENTE AL MES DE ENERO DE 2020</t>
  </si>
  <si>
    <t>25212</t>
  </si>
  <si>
    <t>SERVICIO DE AGUA OFICINAS EPA PÓLIZAS: 250712- 250721- 264317- 264316- 250711 CORRESPONDIENTE AL MES DE ENERO DE 2020</t>
  </si>
  <si>
    <t>25267</t>
  </si>
  <si>
    <t>BONIFICACION POR SERVICIOS PRESTADOS CORRESPONDIENTE AL PERIODO DE LIQUIIDACION DE FEBRERO 1 DE 2019 AL 31 DE ENERO DE 2020 SEGUN RESOLUCION#0042 DE FEBRERO 21 DE 2020</t>
  </si>
  <si>
    <t>25268</t>
  </si>
  <si>
    <t>BONIFICACION POR SERVICIOS PRESTADOS CORRESPONDIENTE AL PERIODO DE LIQUIIDACION DE FEBRERO 18 DE 2019 AL 17 DE FEBRERO DE 2020 SEGUN RES#0041 DE FEBRERO 21 DE 2020</t>
  </si>
  <si>
    <t>25269</t>
  </si>
  <si>
    <t>BONIFICACION POR SERVICIOS PRESTADOS CORRESPONDIENTE AL PERIODO DE LIQUIDACIÓN DE FEBRERO 1 DE 2019 AL 31 DE ENERO DE 2020 SEGUN RESOLUCION#0039 DE FEBRERO 20 DE 2020</t>
  </si>
  <si>
    <t>25270</t>
  </si>
  <si>
    <t>25271</t>
  </si>
  <si>
    <t>DAVIVIENDA</t>
  </si>
  <si>
    <t>8000066</t>
  </si>
  <si>
    <t xml:space="preserve">DESCUENTO DE NOMINA </t>
  </si>
  <si>
    <t>25272</t>
  </si>
  <si>
    <t>25273</t>
  </si>
  <si>
    <t>25274</t>
  </si>
  <si>
    <t>25275</t>
  </si>
  <si>
    <t>25276</t>
  </si>
  <si>
    <t>25277</t>
  </si>
  <si>
    <t>25278</t>
  </si>
  <si>
    <t>25279</t>
  </si>
  <si>
    <t>25355</t>
  </si>
  <si>
    <t>PRESTACIÓN DE SERVICIOS PROFESIONALES DE APOYO EN LA OFICINA ASESORA JURÍDICA DEL ESTABLECIMIENTO PUBLICO AMBIENTAL DE CARTAGENA PLAZO:3 MESES</t>
  </si>
  <si>
    <t>25356</t>
  </si>
  <si>
    <t>25357</t>
  </si>
  <si>
    <t>PRESTACIÓN DE SERVICIOS PROFESIONALES CONSISTENTE EN ASESORÍA INTEGRAL EN LA DIRECCIÓN GENERAL DEL ESTABLECIMIENTO PUBLICO AMBIENTAL DE CARTAGENA PLAZO:6 MESES</t>
  </si>
  <si>
    <t>25358</t>
  </si>
  <si>
    <t>PRESTACIÓN DE SERVICIOS PROFESIONALES EN LA OFICINA ASESORA JURÍDICA DEL ESTABLECIMIENTO PUBLICO AMBIENTAL DE CARTAGENA PLAZO:3 MESES</t>
  </si>
  <si>
    <t>25359</t>
  </si>
  <si>
    <t>25360</t>
  </si>
  <si>
    <t>25361</t>
  </si>
  <si>
    <t>25362</t>
  </si>
  <si>
    <t>25363</t>
  </si>
  <si>
    <t>PRESTACIÓN DE SERVICIOS DE APOYO A LA GESTIÓN EN LA SUBDIRECCION ADMINISTRATIVA Y FINANCIERA PLAZO:3MESES</t>
  </si>
  <si>
    <t>25364</t>
  </si>
  <si>
    <t>25365</t>
  </si>
  <si>
    <t>25366</t>
  </si>
  <si>
    <t>25367</t>
  </si>
  <si>
    <t>PRESTACIÓN DE SERVICIOS PROFESIONALES PARA APOYAR JURIDICAMENTE A LA SUBDIRECCION TECNICA DE DESARROLLO SOSTENIBLE DEL ESTABLECIMIENTO PUBLICO AMBIENTAL DE CARTAGENA PLAZO:2 MESES</t>
  </si>
  <si>
    <t>25368</t>
  </si>
  <si>
    <t>PRESTACIÓN DE SERVICIOS PROFESIONALES CONSISTENTE EN ASESORIA TECNICA INTEGRAL PARA EL FORTALECIMIENTO INSTITUCIONAL Y ASESORAMIENTO A LA DIRECCION GENERAL DEL ESTABLECIMIENTO PUBLICO AMBIENTAL DE CARTAGENA PLAZO:4 MESES</t>
  </si>
  <si>
    <t>25369</t>
  </si>
  <si>
    <t>25370</t>
  </si>
  <si>
    <t>DESCUENTO DE NOMINA POR LIBRANZA EMPLEADOS DE EPA CARTAGENA</t>
  </si>
  <si>
    <t>25371</t>
  </si>
  <si>
    <t>DESCUENTO DE NOMINA</t>
  </si>
  <si>
    <t>25280</t>
  </si>
  <si>
    <t>25281</t>
  </si>
  <si>
    <t>25282</t>
  </si>
  <si>
    <t>25283</t>
  </si>
  <si>
    <t>25284</t>
  </si>
  <si>
    <t>25285</t>
  </si>
  <si>
    <t>25286</t>
  </si>
  <si>
    <t>BONIFICACION POR SERVICIOS PRESTADOS CORRESPONDIENTE AL PERIODO A LIQUIDAR DEL 30 DE DICIEMBRE DE 2017 AL 29 DE DICIEMBRE DE 2018 Y DEL 30 DE DICIEMBRE DE 2018 AL 29 DE DICIEMBRE DE 2019 SEGUN RESOLUCION#0037 DE FEBRERO 14 DE 2020</t>
  </si>
  <si>
    <t>25287</t>
  </si>
  <si>
    <t>25288</t>
  </si>
  <si>
    <t>SERVICIO DE ENERGIA OFINAS EPA CARTAGENA CORRESPONDIENTE AL PERIODO 23/01/2020 AL 21/02/2020 NIC:7771363,7771398,7847856,7847855,7771362</t>
  </si>
  <si>
    <t>25289</t>
  </si>
  <si>
    <t>CARLOS ANDRES ARDILA PINEDO</t>
  </si>
  <si>
    <t>9023822</t>
  </si>
  <si>
    <t>DEVOLUCIÓN DE EMBARGO CIVIL POR NO PAGO AL JUZGADO Y SE PROCEDE DEVOLUCIÓN A EL SEÑOR CARLOS ANDRES ARDILA PINEDO</t>
  </si>
  <si>
    <t>25290</t>
  </si>
  <si>
    <t>DESCUENTO DE NOMINA PAGO A FIDUCIARIA LA PREVISORA DESCUENTOS A LOS FUNCIONARI CON ACUERDO A LA ALCALDIA DEL IMPUESTO PREDIAL</t>
  </si>
  <si>
    <t>25444</t>
  </si>
  <si>
    <t>25445</t>
  </si>
  <si>
    <t>25546</t>
  </si>
  <si>
    <t>PAGO SURA MEDICINA PREPAGADA-DESCUENTOS NOMINA MAYO 2020.(SEGURO COLECTIVO DE SALUD SURA).</t>
  </si>
  <si>
    <t>25547</t>
  </si>
  <si>
    <t>PAGO CORRESPONDIENTE A LA SEGUNDA CUOTA DEL CONTRATO 076 DE 2020, POR LA PRESTACIÓN DE SERVICIOS PROFESIONALES PARA APOYAR EL  PROYECTO CONTROL, VIGILANCIA Y SEGUIMIENTO AMBIENTAL. PLAZO:3 MESES</t>
  </si>
  <si>
    <t>25569</t>
  </si>
  <si>
    <t>LIBRANZAS</t>
  </si>
  <si>
    <t>25446</t>
  </si>
  <si>
    <t>25447</t>
  </si>
  <si>
    <t>25448</t>
  </si>
  <si>
    <t>25449</t>
  </si>
  <si>
    <t>25450</t>
  </si>
  <si>
    <t>25451</t>
  </si>
  <si>
    <t>25452</t>
  </si>
  <si>
    <t>25453</t>
  </si>
  <si>
    <t xml:space="preserve">DESCUENTO PAGO NOMINA PAGO A FIDUCIARIA LA PREVISORA DESCUENTOS A LOS FUNCIONARIOS CON ACUERDO A LA ALCALDÍA DEL IMPUESTO PREDIAL </t>
  </si>
  <si>
    <t>25548</t>
  </si>
  <si>
    <t>PAGO CORRESPONDIENTE A LA CUARTA CUOTA DEL CONTRATO 011 Y  01 ADICIONAL EN TIEMPO Y VALOR EL CONTRATO No.11 DE 2020, CUYO OBJETO ES LA PRESTACION DE SERVICIOS DE APOYO A LA GESTION PARA DESARROLLAR ACTIVIDADES DE APOYO AL MANTENIMIENTO DE LAS OFICINAS DEL ESTABLECIMIENTO PUBLICO AMBIENTAL DE CARTAGENA PLAZO:1 MES Y 15 DIAS</t>
  </si>
  <si>
    <t>25549</t>
  </si>
  <si>
    <t xml:space="preserve"> PAGO CORRESPONDIENTE A LA CUARTA CUOTA Y ADICIONAL 01 EN TIEMPO Y VALOR AL CONTRATO No.6 DE 2020 QUE TIENE POR OBJETO LA PRESTACION DE SERVICIOS DE APOYO A LA SUBDIRECCION ADMINISTRATIVA Y FINANCIERA PLAZO: 1 MES Y 15 DIAS</t>
  </si>
  <si>
    <t>25550</t>
  </si>
  <si>
    <t>PAGO CORRESPONDIENTE A LA SEGUNDA CUOTA DEL CONTRATO 074 DE 2020,POR LA  PRESTACIÓN DE SERVICIOS PROFESIONALES PARA APOYAR JURÍDICAMENTE A LA OFICINA ASESORA JURÍDICA, EN ASUNTOS RELACIONADOS CON LA SUSTANCIACIÓN DE PROCESOS ADMINISTRATIVOS SANCIONATORIOS, DENTRO DEL  PROYECTO CONTROL, VIGILANCIA Y SEGUIMIENTO AMBIENTAL. PLAZO:3 MESES</t>
  </si>
  <si>
    <t>25551</t>
  </si>
  <si>
    <t>PAGO CORRESPONDIENTE A LA SEGUNDA CUOTA DEL CONTRATO 077 DE 2020 ,POR LA PRESTACIÓN DE SERVICIOS PROFESIONALES PARA APOYAR EL PROYECTO SISTEMA INTEGRADO MONITOREO AMBIENTAL PLAZO:3 MESES</t>
  </si>
  <si>
    <t>25552</t>
  </si>
  <si>
    <t xml:space="preserve"> PAGO CORRESPONDIENTE A LA TERCERA CUOTA DEL CONTRATO 022 DE 2020 PRESTACIÓN DE SERVICIOS PROFESIONALES EN LA OFICINA ASESORA DE CONTROL INTERNO DEL ESTABLECIMIENTO PUBLICO AMBIENTAL DE CARTAGENA PLAZO:6 MESES.</t>
  </si>
  <si>
    <t>25553</t>
  </si>
  <si>
    <t xml:space="preserve"> PAGO CORRESPONDIENTE A LA CUARTA CUOTAADICIONAR EN TIEMPO Y VALOR EL CONTRATO No.2 CUYO OBJETO ES LA PRESTACION DE SERVICIOS DE APOYO A LA GESTION PARA DESARROLLAR ACTIVIDADES DE APOYO AL MANTENIMIENTO DE LAS OFICINAS DEL ESTABLECIMIENTO PUBLICO AMBIENTAL DE CARTAGENA PLAZO:1 MES Y 15 DIAS</t>
  </si>
  <si>
    <t>25554</t>
  </si>
  <si>
    <t xml:space="preserve">  PAGO CORRESPONDIENTE A LA CUARTA CUOTA AL ADICIONAR EN TIEMPO Y VALOR EL CONTRATO No.7 QUE TIENE POR OBJETO LA PRESTACION DE SERVICIOS DE APOYO EN LA SUBDIRECCION ADMINISTRATIVA Y FINANCIERA PLAZO: 1MES Y 15 DIAS</t>
  </si>
  <si>
    <t>25555</t>
  </si>
  <si>
    <t xml:space="preserve"> PAGO CORRESPONDIENTE A LA CUARTA CUOTA AL ADICIONAR EN TIEMPO Y VALOR AL CONTRATO No.10 QUE TIENE POR OBJETO LA PRESTACION DE SERVICIOS DE APOYO A LA SUBDIRECCION ADMINISTRATIVA Y FINANCIERA PLAZO:1 MES Y 15 DIAS</t>
  </si>
  <si>
    <t>25556</t>
  </si>
  <si>
    <t>PAGO CORRESPONDIENTE A LA CUARTA CUOTA AL  ADICIONAR EN TIEMPO Y VALOR EL CONTRATO No.5 CUYO OBJETO ES LA PRESTACION DE SERVICIOS PROFESIONALES EN LA SUBDIRECCION ADMINISTRATIVA Y FINANCIERA PLAZO:1 MES Y 15 DIAS</t>
  </si>
  <si>
    <t>25557</t>
  </si>
  <si>
    <t xml:space="preserve"> PAGO CORRESPONDIENTE A LA CUARTA CUOTA AL ADICIONAR EN TIEMPO Y VALOR EL CONTRATO No.8 QUE TIENE POR OBJETO LA PRESTACION DE SERVICIOS PROFESIONALES EN LA SUBDIRECCION ADMINISTRATIVA Y FINANCIERA PLAZO: 1MES Y 15 DIAS</t>
  </si>
  <si>
    <t>25558</t>
  </si>
  <si>
    <t>PAGO LIBRANZAS MES DE MAYO DE 2020.</t>
  </si>
  <si>
    <t>25559</t>
  </si>
  <si>
    <t>25560</t>
  </si>
  <si>
    <t>25561</t>
  </si>
  <si>
    <t>25562</t>
  </si>
  <si>
    <t>PAGO LIBRANZA MES DE MAYO DE 2020.</t>
  </si>
  <si>
    <t>25563</t>
  </si>
  <si>
    <t>25564</t>
  </si>
  <si>
    <t>PAGO LIBRANZAS MAYO DE 2020.</t>
  </si>
  <si>
    <t>25565</t>
  </si>
  <si>
    <t>PAGO CORRESPONDIENTE A LA TERCERA CUOTA DEL CONTRATO 036 DE 2020 POR LA PRESTACIÓN DE SERVICIOS PROFESIONALES PARA APOYAR JURÍDICAMENTE A LA OFICINA ASESORA JURÍDICA DEL ESTABLECIMIENTO PUBLICO AMBIENTAL DE CARTAGENA. PLAZO:3 MESES</t>
  </si>
  <si>
    <t>25566</t>
  </si>
  <si>
    <t>PAGO CORRESPONDIENTE A LA  TERCERA CUOTA  DEL CONTRATO 044 POR LA PRESTACIÓN DE SERVICIOS PROFESIONALES DE REVISORIA FISCAL, BAJO LOS TERMINOS DE LEY Y ESTATUTOS DE LA ENTIDAD PLAZO:HASTA EL 31 DE DICIEMBRE DE 2020-factura mes de abril No 50-50-1655</t>
  </si>
  <si>
    <t>25568</t>
  </si>
  <si>
    <t>PAGO CONVENIO PREDIAL FUNCIONARIOS EPA-2020.</t>
  </si>
  <si>
    <t>25570</t>
  </si>
  <si>
    <t>25213</t>
  </si>
  <si>
    <t>DESCUENTOS DE NOMINA</t>
  </si>
  <si>
    <t>25214</t>
  </si>
  <si>
    <t>25215</t>
  </si>
  <si>
    <t>25216</t>
  </si>
  <si>
    <t>25217</t>
  </si>
  <si>
    <t>25218</t>
  </si>
  <si>
    <t>25219</t>
  </si>
  <si>
    <t>25220</t>
  </si>
  <si>
    <t>25221</t>
  </si>
  <si>
    <t>COOPERATIVA RLLG</t>
  </si>
  <si>
    <t>9011529566</t>
  </si>
  <si>
    <t>25372</t>
  </si>
  <si>
    <t>25373</t>
  </si>
  <si>
    <t>25374</t>
  </si>
  <si>
    <t>25375</t>
  </si>
  <si>
    <t>25376</t>
  </si>
  <si>
    <t>25377</t>
  </si>
  <si>
    <t>25378</t>
  </si>
  <si>
    <t>25379</t>
  </si>
  <si>
    <t xml:space="preserve">DESCUENTO DE NOMINA POR PAGO DE IMPUESTO PREDIAL EN CONVENIO CON LA ALCALDÍA </t>
  </si>
  <si>
    <t>25380</t>
  </si>
  <si>
    <t>SERVICIO DE ENERGIA OFINAS EPA CARTAGENA CORRESPONDIENTE AL PERIODO 21/02/2020 AL 24/03/2020 NIC:7771363,7771398,7847856,7847855,7771362</t>
  </si>
  <si>
    <t>25454</t>
  </si>
  <si>
    <t>25455</t>
  </si>
  <si>
    <t>25456</t>
  </si>
  <si>
    <t>25457</t>
  </si>
  <si>
    <t>PRESTACIÓN DE SERVICIOS PROFESIONALES PARA APOYAR EL  PROYECTO CONTROL, VIGILANCIA Y SEGUIMIENTO AMBIENTAL. PLAZO:3 MESES</t>
  </si>
  <si>
    <t>25458</t>
  </si>
  <si>
    <t>25459</t>
  </si>
  <si>
    <t>PRESTACIÓN DE SERVICIOS PROFESIONALES PARA APOYAR JURÍDICAMENTE A LA OFICINA ASESORA JURÍDICA, EN ASUNTOS RELACIONADOS CON LA SUSTANCIACIÓN DE PROCESOS ADMINISTRATIVOS SANCIONATORIOS, DENTRO DEL  PROYECTO CONTROL, VIGILANCIA Y SEGUIMIENTO AMBIENTAL. PLAZO:3 MESES</t>
  </si>
  <si>
    <t>25460</t>
  </si>
  <si>
    <t>25461</t>
  </si>
  <si>
    <t>25462</t>
  </si>
  <si>
    <t>25463</t>
  </si>
  <si>
    <t>25464</t>
  </si>
  <si>
    <t>25465</t>
  </si>
  <si>
    <t>BANCO DE OCCIDENTE</t>
  </si>
  <si>
    <t>8903002794</t>
  </si>
  <si>
    <t>PAGO DESCUENTO LIBRANZA REALIZADO A ALFONSO ENRIQUE CAPELA CALDERON, CUENTA RECAUDADORA DE LIBRANZA Nº6017.CREDITO 83120001235</t>
  </si>
  <si>
    <t>25466</t>
  </si>
  <si>
    <t>PAGO DE LA PREPAGADA (SEGURO COLECTIVO DE SALUD SURA) DE LOS FUNCIONARIOS EPA.</t>
  </si>
  <si>
    <t>25222</t>
  </si>
  <si>
    <t>CONSTITUCIÓN DE CAJA MENOR CORRESPONDIENTE A LA VIGENCIA 2020 SEGUN RESOLUCION#0016 DE ENERO 31 DE 2020</t>
  </si>
  <si>
    <t>(F) Fecha</t>
  </si>
  <si>
    <t>(D) Adicion</t>
  </si>
  <si>
    <t>(D) Reduccion</t>
  </si>
  <si>
    <t>ACUERDO No. 163</t>
  </si>
  <si>
    <t>ACUERDO No. 164</t>
  </si>
  <si>
    <t>(C) Número Del Acto Administrativo</t>
  </si>
  <si>
    <t>(F) Fecha Del Acto</t>
  </si>
  <si>
    <t>(D) Credito</t>
  </si>
  <si>
    <t>(D) Contracredito</t>
  </si>
  <si>
    <t>RESOLUCION No. 0028</t>
  </si>
  <si>
    <t>RESOLUCION No. 0050</t>
  </si>
  <si>
    <t>RESOLUCION No. 0056</t>
  </si>
  <si>
    <t>RESOLUCION No. 0096</t>
  </si>
  <si>
    <t>RESOLUCION No.116</t>
  </si>
  <si>
    <t>RESOLUCION No. 131</t>
  </si>
  <si>
    <t>(C) Nombre Del Rubro Presupuestal</t>
  </si>
  <si>
    <t>(D) Pac Periodo Rendido</t>
  </si>
  <si>
    <t>(D) Anticipos</t>
  </si>
  <si>
    <t>(D) Aplazamientos</t>
  </si>
  <si>
    <t>(D) Pac Situado</t>
  </si>
  <si>
    <t>(D) Pago</t>
  </si>
  <si>
    <t>(C) Numero De Acto Administrativo</t>
  </si>
  <si>
    <t>C320303660010</t>
  </si>
  <si>
    <t>0</t>
  </si>
  <si>
    <t>(D) Cuenta Por Pagar Constituida</t>
  </si>
  <si>
    <t>INTERESES DE CESANTIAS CORRESPONDIENTES DE ENERO 1 A DICIEMBRE 31 DE 2019</t>
  </si>
  <si>
    <t>PRESTACIÓN DE SERVICIOS PROFESIONALES PARA APOYAR JURÍDICAMENTE A LA OFICINA ASESORA JURÍDICA EN ASUNTOS RELACIONADOS CON PETICIONES QUEJAS Y RECLAMOS PLAZO:8 MESES</t>
  </si>
  <si>
    <t>ADICIONAR EN TIEMPO Y VALOR AL CONTRATO No.019 QUE TIENE POR OBJETO LA PRESTACIÓN DE SERVICIOS DE APOYO A LA GESTIÓN A LA SUBDIRECCION TÉCNICA DESARROLLO SOSTENIBLE DEL ESTABLECIMIENTO PUBLICO AMBIENTAL DE CARTAGENA PLAZO: 11 DIAS CONTADOS A PARTIR DE LA TERMINACIÓN DEL CONTRATO INICIAL</t>
  </si>
  <si>
    <t>PRESTACIÓN DE SERVICIOS PROFESIONALES EN LA SUBDIRECCION ADMINISTRATIVA Y FINANCIERA PLAZO:6 MESES</t>
  </si>
  <si>
    <t>PRESTACIÓN DE SERVICIOS PROFESIONALES EN LA OFICINA ASESORA JURÍDICA DEL ESTABLECIMIENTO PUBLICO AMBIENTAL DE CARTAGENA PLAZO:HASTA EL 31 DE DICIEMBRE DE 2019</t>
  </si>
  <si>
    <t>ADICIÓN EN TIEMPO Y VALOR AL CONTRATO No.040 QUE TIENE POR OBJETO LA PRESTACIÓN DE SERVICIOS PROFESIONALES DE REVISORIA FISCAL PLAZO HASTA EL 30 DE DICIEMBRE DE 2019</t>
  </si>
  <si>
    <t>MANTENIMIENTO PREVENTIVO, CORRECTIVO Y SUMINISTRO DE REPUESTOS ORIGINALES DE LOS VEHICULOS PERTENECIENTES AL PARQUE AUTOMOTOR DEL EPA CARTAGENA, IDENTIFICADO CON LAS PLACAS NUMERO OUG 844, OUG 848 Y OUG 833 PLAZO:HASTA EL 31 DE DICIEMBRE DE 2019</t>
  </si>
  <si>
    <t>SUMINISTRO DE ELEMENTOS DE PAPELERÍA Y ÚTILES DE OFICINA EN LAS CANTIDADES Y CARACTERÍSTICAS REQUERIDAS POR EL ESTABLECIMIENTO PUBLICO AMBIENTAL DE CARTAGENA</t>
  </si>
  <si>
    <t>PRORROGA DE LAS PÓLIZA DE SEGUROS DE LOA AUTOMOTORES DEL EPA CARTAGENA HASTA EL 31 DE MARZO DE 2020</t>
  </si>
  <si>
    <t>CESANTIAS CORRESPONDIENTES AL PERIODO DE ENERO 1 A DICIEMBRE 31 DE 2019</t>
  </si>
  <si>
    <t>PRESTACIÓN DE SERVICIOS PROFESIONALES PARA DESARROLLAR ACTIVIDADES EN EL MARCO DE LA EJECUCIÓN DEL CONVENIO ESPECIFICO SUSCRITO ENTRE EPA Y CARDIQUE PLAZO: HASTA EL 31 DE DICIEMBRE DE 2019</t>
  </si>
  <si>
    <t>CONTRATAR LA DOTACIÓN DE HERRAMIENTAS Y EQUIPOS PARA EL MANEJO Y ATENCIÓN DE LA FAUNA SILVESTRE POR EL EPA CARTAGENA, DE ACUERDO A LAS ESPECIFICACIONES TECNICAS PLAZO:30 DIAS</t>
  </si>
  <si>
    <t>ADICIÓN EN TIEMPO Y VALOR AL CONTRATO No.147 POR CONCEPTO DE PRESTACIÓN DE SERVICIOS PROFESIONALES PARA APOYAR EL PROYECTO DE INVERSIÓN NEGOCIOS VERDES, PRODUCCIÓN Y CONSUMO SOSTENIBLE PLAZO:1 MES CONTADOS A PARTIR DE LA FECHA DE TERMINACIÓN DEL CONTRATO INICIAL</t>
  </si>
  <si>
    <t>(D) No.</t>
  </si>
  <si>
    <t>(C) Número Del Contrato</t>
  </si>
  <si>
    <t>(C) Objeto Contractual</t>
  </si>
  <si>
    <t>(C) Tipo De Gasto</t>
  </si>
  <si>
    <t>(C) Modalidad De Selección</t>
  </si>
  <si>
    <t>(C) Clase De Contrato</t>
  </si>
  <si>
    <t>(C) Nombre Completo Del Contratista</t>
  </si>
  <si>
    <t>(C) Cédula/nit Del Contratista</t>
  </si>
  <si>
    <t>(D) No. Disponibilidad Presupuestal</t>
  </si>
  <si>
    <t>(F) Fecha Disponibilidad Presupuestal</t>
  </si>
  <si>
    <t>(D) Valor Disponibilidad Presupuestal</t>
  </si>
  <si>
    <t>(D) No. Registro Presupuestal</t>
  </si>
  <si>
    <t>(F) Fecha Registro Presupuestal</t>
  </si>
  <si>
    <t>(D) Valor Registro Presupuestal</t>
  </si>
  <si>
    <t>(F) Fecha Aprobación De Garantía Única</t>
  </si>
  <si>
    <t>(F) Fecha De Inicio Del Contrato</t>
  </si>
  <si>
    <t>(C) Nombre Completo Del Interventor O Supervisor</t>
  </si>
  <si>
    <t>(C) Cédula/nit Del Interventor O Supervisor</t>
  </si>
  <si>
    <t>(D) Plazo Del Contrato (Días)</t>
  </si>
  <si>
    <t>(C) ¿se Pactó Anticipo Al Contrato?</t>
  </si>
  <si>
    <t>(D) Valor De Los Anticipos</t>
  </si>
  <si>
    <t>(C) ¿se Publico El Contrato En El Secop?</t>
  </si>
  <si>
    <t>(C) Url De Publicación Del Contrato En El Secop (Http://)</t>
  </si>
  <si>
    <t>(D) Valor De Pagos Efectuados</t>
  </si>
  <si>
    <t>(F) Fecha De Terminación Del Contrato</t>
  </si>
  <si>
    <t>(F) Fecha De Suscripción Del Acta De Liquidación</t>
  </si>
  <si>
    <t>003-2020</t>
  </si>
  <si>
    <t>FUNCIONAMIENTO</t>
  </si>
  <si>
    <t>CONTRATACION DIRECTA</t>
  </si>
  <si>
    <t>C1</t>
  </si>
  <si>
    <t>SIBILA MELISSA CARREÑO QUIROS</t>
  </si>
  <si>
    <t>NO</t>
  </si>
  <si>
    <t>SI</t>
  </si>
  <si>
    <t>https://www.contratos.gov.co/consultas/detalleProceso.do?numConstancia=20-12-10374786</t>
  </si>
  <si>
    <t>SE LE HIZO ADICION</t>
  </si>
  <si>
    <t>006-2020</t>
  </si>
  <si>
    <t>https://www.contratos.gov.co/consultas/detalleProceso.do?numConstancia=20-12-10374378</t>
  </si>
  <si>
    <t>004-2020</t>
  </si>
  <si>
    <t>https://www.contratos.gov.co/consultas/detalleProceso.do?numConstancia=20-12-10374477</t>
  </si>
  <si>
    <t>002-2020</t>
  </si>
  <si>
    <t>https://www.contratos.gov.co/consultas/detalleProceso.do?numConstancia=20-12-10374007</t>
  </si>
  <si>
    <t>007-2020</t>
  </si>
  <si>
    <t>https://www.contratos.gov.co/consultas/detalleProceso.do?numConstancia=20-12-10374104</t>
  </si>
  <si>
    <t>009-2020</t>
  </si>
  <si>
    <t>https://www.contratos.gov.co/consultas/detalleProceso.do?numConstancia=20-12-10374131</t>
  </si>
  <si>
    <t>010-2020</t>
  </si>
  <si>
    <t>https://www.contratos.gov.co/consultas/detalleProceso.do?numConstancia=20-12-10375252</t>
  </si>
  <si>
    <t>011-2020</t>
  </si>
  <si>
    <t>https://www.contratos.gov.co/consultas/detalleProceso.do?numConstancia=20-12-10375726</t>
  </si>
  <si>
    <t>005-2020</t>
  </si>
  <si>
    <t>C12</t>
  </si>
  <si>
    <t>https://www.contratos.gov.co/consultas/detalleProceso.do?numConstancia=20-12-10374231</t>
  </si>
  <si>
    <t>008-2020</t>
  </si>
  <si>
    <t>https://www.contratos.gov.co/consultas/detalleProceso.do?numConstancia=20-12-10374988</t>
  </si>
  <si>
    <t>012-2020</t>
  </si>
  <si>
    <t>https://www.contratos.gov.co/consultas/detalleProceso.do?numConstancia=20-12-10375517</t>
  </si>
  <si>
    <t>001-2020</t>
  </si>
  <si>
    <t>C8</t>
  </si>
  <si>
    <t>ARAUJO  SEGOVIA S.A.</t>
  </si>
  <si>
    <t>https://www.contratos.gov.co/consultas/detalleProceso.do?numConstancia=20-12-10393151</t>
  </si>
  <si>
    <t>013-2020</t>
  </si>
  <si>
    <t>https://www.contratos.gov.co/consultas/detalleProceso.do?numConstancia=20-12-10426039</t>
  </si>
  <si>
    <t>014-2020</t>
  </si>
  <si>
    <t>https://www.contratos.gov.co/consultas/detalleProceso.do?numConstancia=20-12-10425975</t>
  </si>
  <si>
    <t>015-2020</t>
  </si>
  <si>
    <t>https://www.contratos.gov.co/consultas/detalleProceso.do?numConstancia=20-12-10421342</t>
  </si>
  <si>
    <t>016-2020</t>
  </si>
  <si>
    <t>https://www.contratos.gov.co/consultas/detalleProceso.do?numConstancia=20-12-10426386</t>
  </si>
  <si>
    <t>020-2020</t>
  </si>
  <si>
    <t>https://www.contratos.gov.co/consultas/detalleProceso.do?numConstancia=20-12-10425317</t>
  </si>
  <si>
    <t>021-2020</t>
  </si>
  <si>
    <t>https://www.contratos.gov.co/consultas/detalleProceso.do?numConstancia=20-12-10421424</t>
  </si>
  <si>
    <t>024-2020</t>
  </si>
  <si>
    <t>53</t>
  </si>
  <si>
    <t>https://www.contratos.gov.co/consultas/detalleProceso.do?numConstancia=20-12-10425882</t>
  </si>
  <si>
    <t>026-2020</t>
  </si>
  <si>
    <t>https://www.contratos.gov.co/consultas/detalleProceso.do?numConstancia=20-12-10425851</t>
  </si>
  <si>
    <t>027-2020</t>
  </si>
  <si>
    <t>DENISE DEL CARMEN MORENO SIERRA</t>
  </si>
  <si>
    <t>https://www.contratos.gov.co/consultas/detalleProceso.do?numConstancia=20-12-10425632</t>
  </si>
  <si>
    <t>017-2020</t>
  </si>
  <si>
    <t>https://www.contratos.gov.co/consultas/detalleProceso.do?numConstancia=20-12-10425674</t>
  </si>
  <si>
    <t>028-2020</t>
  </si>
  <si>
    <t>https://www.contratos.gov.co/consultas/detalleProceso.do?numConstancia=20-12-10421052</t>
  </si>
  <si>
    <t>019-2020</t>
  </si>
  <si>
    <t>https://www.contratos.gov.co/consultas/detalleProceso.do?numConstancia=20-12-10420282</t>
  </si>
  <si>
    <t>023-2020</t>
  </si>
  <si>
    <t>https://www.contratos.gov.co/consultas/detalleProceso.do?numConstancia=20-12-10420084</t>
  </si>
  <si>
    <t>025-2020</t>
  </si>
  <si>
    <t>https://www.contratos.gov.co/consultas/detalleProceso.do?numConstancia=20-12-10421239</t>
  </si>
  <si>
    <t>018-2020</t>
  </si>
  <si>
    <t>https://www.contratos.gov.co/consultas/detalleProceso.do?numConstancia=20-12-10425079</t>
  </si>
  <si>
    <t>022-2020</t>
  </si>
  <si>
    <t>https://www.contratos.gov.co/consultas/detalleProceso.do?numConstancia=20-12-10426259</t>
  </si>
  <si>
    <t>029-2020</t>
  </si>
  <si>
    <t>https://www.contratos.gov.co/consultas/detalleProceso.do?numConstancia=20-12-10439648</t>
  </si>
  <si>
    <t>030-2020</t>
  </si>
  <si>
    <t>https://www.contratos.gov.co/consultas/detalleProceso.do?numConstancia=20-12-10431144</t>
  </si>
  <si>
    <t>032-2020</t>
  </si>
  <si>
    <t>https://www.contratos.gov.co/consultas/detalleProceso.do?numConstancia=20-12-10438687</t>
  </si>
  <si>
    <t>038-2020</t>
  </si>
  <si>
    <t>contratos.gov.co/consultas/detalleProceso.do?numConstancia=20-12-10439033</t>
  </si>
  <si>
    <t>035-2020</t>
  </si>
  <si>
    <t>https://www.contratos.gov.co/consultas/detalleProceso.do?numConstancia=20-12-10438915</t>
  </si>
  <si>
    <t>034-2020</t>
  </si>
  <si>
    <t>https://www.contratos.gov.co/consultas/detalleProceso.do?numConstancia=20-12-10438864</t>
  </si>
  <si>
    <t>036-2020</t>
  </si>
  <si>
    <t>https://www.contratos.gov.co/consultas/detalleProceso.do?numConstancia=20-12-10439278</t>
  </si>
  <si>
    <t>040-2020</t>
  </si>
  <si>
    <t>https://www.contratos.gov.co/consultas/detalleProceso.do?numConstancia=20-12-10438594</t>
  </si>
  <si>
    <t>037-2020</t>
  </si>
  <si>
    <t>https://www.contratos.gov.co/consultas/detalleProceso.do?numConstancia=20-12-10439800</t>
  </si>
  <si>
    <t>031-2020</t>
  </si>
  <si>
    <t>https://www.contratos.gov.co/consultas/detalleProceso.do?numConstancia=20-12-10438661</t>
  </si>
  <si>
    <t>033-2020</t>
  </si>
  <si>
    <t>https://www.contratos.gov.co/consultas/detalleProceso.do?numConstancia=20-12-10438145</t>
  </si>
  <si>
    <t>039-2020</t>
  </si>
  <si>
    <t>https://www.contratos.gov.co/consultas/detalleProceso.do?numConstancia=20-12-10439155</t>
  </si>
  <si>
    <t>041-2020</t>
  </si>
  <si>
    <t>https://www.contratos.gov.co/consultas/detalleProceso.do?numConstancia=20-12-10452251</t>
  </si>
  <si>
    <t>042-2020</t>
  </si>
  <si>
    <t>https://www.contratos.gov.co/consultas/detalleProceso.do?numConstancia=20-12-10468145</t>
  </si>
  <si>
    <t>046-2020</t>
  </si>
  <si>
    <t>https://www.contratos.gov.co/consultas/detalleProceso.do?numConstancia=20-12-10474604</t>
  </si>
  <si>
    <t>045-2020</t>
  </si>
  <si>
    <t>https://www.contratos.gov.co/consultas/detalleProceso.do?numConstancia=20-12-10475190</t>
  </si>
  <si>
    <t>047-2020</t>
  </si>
  <si>
    <t>LIGIA CECILIA BERMUDEZ SAGRE</t>
  </si>
  <si>
    <t>https://www.contratos.gov.co/consultas/detalleProceso.do?numConstancia=20-12-10474459</t>
  </si>
  <si>
    <t>049-2020</t>
  </si>
  <si>
    <t>https://www.contratos.gov.co/consultas/detalleProceso.do?numConstancia=20-12-10474680</t>
  </si>
  <si>
    <t>044-2020</t>
  </si>
  <si>
    <t>https://www.contratos.gov.co/consultas/detalleProceso.do?numConstancia=20-12-10468684</t>
  </si>
  <si>
    <t>45137-2020</t>
  </si>
  <si>
    <t>SELECCION ABREVIADA</t>
  </si>
  <si>
    <t>C5</t>
  </si>
  <si>
    <t xml:space="preserve">DISTRACOM S.A </t>
  </si>
  <si>
    <t>https://www.contratos.gov.co/consultas/detalleProceso.do?numConstancia=20-4-10475081</t>
  </si>
  <si>
    <t>043-2020</t>
  </si>
  <si>
    <t>https://www.contratos.gov.co/consultas/detalleProceso.do?numConstancia=20-12-10468276</t>
  </si>
  <si>
    <t>048-2020</t>
  </si>
  <si>
    <t>https://www.contratos.gov.co/consultas/detalleProceso.do?numConstancia=20-12-10474975</t>
  </si>
  <si>
    <t>050-2020</t>
  </si>
  <si>
    <t>https://www.contratos.gov.co/consultas/detalleProceso.do?numConstancia=20-12-10486301</t>
  </si>
  <si>
    <t>051-2020</t>
  </si>
  <si>
    <t>https://www.contratos.gov.co/consultas/detalleProceso.do?numConstancia=20-12-10479922</t>
  </si>
  <si>
    <t>052-2020</t>
  </si>
  <si>
    <t>https://www.contratos.gov.co/consultas/detalleProceso.do?numConstancia=20-12-10479199</t>
  </si>
  <si>
    <t>053-2020</t>
  </si>
  <si>
    <t>https://www.contratos.gov.co/consultas/detalleProceso.do?numConstancia=20-12-10480005</t>
  </si>
  <si>
    <t>056-2020</t>
  </si>
  <si>
    <t>https://www.contratos.gov.co/consultas/detalleProceso.do?numConstancia=20-12-10479651</t>
  </si>
  <si>
    <t>054-2020</t>
  </si>
  <si>
    <t>file:///C:/Users/ALVARO%20ATENCIO%20H/Downloads/C_PROCESO_20-12-10479316_132041111_71159257.PDF</t>
  </si>
  <si>
    <t>057-2020</t>
  </si>
  <si>
    <t>https://www.contratos.gov.co/consultas/detalleProceso.do?numConstancia=20-12-10479601</t>
  </si>
  <si>
    <t>060-2020</t>
  </si>
  <si>
    <t>https://www.contratos.gov.co/consultas/detalleProceso.do?numConstancia=20-12-10493482</t>
  </si>
  <si>
    <t>055-2020</t>
  </si>
  <si>
    <t>https://www.contratos.gov.co/consultas/detalleProceso.do?numConstancia=20-12-10479579</t>
  </si>
  <si>
    <t>058-2020</t>
  </si>
  <si>
    <t>100</t>
  </si>
  <si>
    <t>https://www.contratos.gov.co/consultas/detalleProceso.do?numConstancia=20-12-10480103</t>
  </si>
  <si>
    <t>059-2020</t>
  </si>
  <si>
    <t>https://www.contratos.gov.co/consultas/detalleProceso.do?numConstancia=20-12-10489690</t>
  </si>
  <si>
    <t>061-2020</t>
  </si>
  <si>
    <t>https://www.contratos.gov.co/consultas/detalleProceso.do?numConstancia=20-12-10500457</t>
  </si>
  <si>
    <t>063-2020</t>
  </si>
  <si>
    <t>https://www.contratos.gov.co/consultas/detalleProceso.do?numConstancia=20-12-10507472</t>
  </si>
  <si>
    <t>062-2020</t>
  </si>
  <si>
    <t>https://www.contratos.gov.co/consultas/detalleProceso.do?numConstancia=20-12-10535716</t>
  </si>
  <si>
    <t>064-2020</t>
  </si>
  <si>
    <t>https://www.contratos.gov.co/consultas/detalleProceso.do?numConstancia=20-12-10547178</t>
  </si>
  <si>
    <t>065-2020</t>
  </si>
  <si>
    <t>https://www.contratos.gov.co/consultas/detalleProceso.do?numConstancia=20-12-10547527</t>
  </si>
  <si>
    <t>066-2020</t>
  </si>
  <si>
    <t>https://www.contratos.gov.co/consultas/detalleProceso.do?numConstancia=20-12-10544654</t>
  </si>
  <si>
    <t>067-2020</t>
  </si>
  <si>
    <t>https://www.contratos.gov.co/consultas/detalleProceso.do?numConstancia=20-12-10547757</t>
  </si>
  <si>
    <t>068-2020</t>
  </si>
  <si>
    <t>135</t>
  </si>
  <si>
    <t>https://www.contratos.gov.co/consultas/detalleProceso.do?numConstancia=20-12-10548063</t>
  </si>
  <si>
    <t>070-2020</t>
  </si>
  <si>
    <t>137</t>
  </si>
  <si>
    <t>https://www.contratos.gov.co/consultas/detalleProceso.do?numConstancia=20-12-10548313</t>
  </si>
  <si>
    <t>069-2020</t>
  </si>
  <si>
    <t>https://www.contratos.gov.co/consultas/detalleProceso.do?numConstancia=20-12-10548254</t>
  </si>
  <si>
    <t>072-2020</t>
  </si>
  <si>
    <t>INVERSION</t>
  </si>
  <si>
    <t>C11</t>
  </si>
  <si>
    <t>https://www.contratos.gov.co/consultas/detalleProceso.do?numConstancia=20-12-10587142</t>
  </si>
  <si>
    <t>071-2020</t>
  </si>
  <si>
    <t>143</t>
  </si>
  <si>
    <t>https://www.contratos.gov.co/consultas/detalleProceso.do?numConstancia=20-12-10587084</t>
  </si>
  <si>
    <t>075-2020</t>
  </si>
  <si>
    <t>https://www.contratos.gov.co/consultas/detalleProceso.do?numConstancia=20-12-10599603</t>
  </si>
  <si>
    <t>074-2020</t>
  </si>
  <si>
    <t>https://www.contratos.gov.co/consultas/detalleProceso.do?numConstancia=20-12-10599535</t>
  </si>
  <si>
    <t>073-2020</t>
  </si>
  <si>
    <t>https://www.contratos.gov.co/consultas/detalleProceso.do?numConstancia=20-12-10599417</t>
  </si>
  <si>
    <t>076-2020</t>
  </si>
  <si>
    <t>https://www.contratos.gov.co/consultas/detalleProceso.do?numConstancia=20-12-10599724</t>
  </si>
  <si>
    <t>077-2020</t>
  </si>
  <si>
    <t>https://www.contratos.gov.co/consultas/detalleProceso.do?numConstancia=20-12-10599826</t>
  </si>
  <si>
    <t>078-2020</t>
  </si>
  <si>
    <t>https://www.contratos.gov.co/consultas/detalleProceso.do?numConstancia=20-12-10653033</t>
  </si>
  <si>
    <t>079-2020</t>
  </si>
  <si>
    <t>CONTRATACION MINIMA CUANTIA</t>
  </si>
  <si>
    <t>C9</t>
  </si>
  <si>
    <t>LA PREVISORA S.A.  COMPAÑIA DE SEGUROS</t>
  </si>
  <si>
    <t>https://www.contratos.gov.co/consultas/detalleProceso.do?numConstancia=20-13-10666422</t>
  </si>
  <si>
    <t>080-2020</t>
  </si>
  <si>
    <t>ASEGURADORA SOLIDARIA DE COLOMBIA  ENTIDAD COOPERATIVA</t>
  </si>
  <si>
    <t>http://siaobserva.auditoria.gov.co/bodega//cartagena/000015/2020/05/05/01_01_07F787EA73C8F952A9F4A9B1E0D4606F_VER01.pdf</t>
  </si>
  <si>
    <t>081-2020</t>
  </si>
  <si>
    <t>https://www.contratos.gov.co/consultas/detalleProceso.do?numConstancia=20-12-10704302</t>
  </si>
  <si>
    <t>082-2020</t>
  </si>
  <si>
    <t>https://www.contratos.gov.co/consultas/detalleProceso.do?numConstancia=20-12-10718283</t>
  </si>
  <si>
    <t>083-2020</t>
  </si>
  <si>
    <t>https://www.contratos.gov.co/consultas/detalleProceso.do?numConstancia=20-12-10718230</t>
  </si>
  <si>
    <t>084-2020</t>
  </si>
  <si>
    <t>https://www.contratos.gov.co/consultas/detalleProceso.do?numConstancia=20-12-10725021</t>
  </si>
  <si>
    <t>085-2020</t>
  </si>
  <si>
    <t>https://www.contratos.gov.co/consultas/detalleProceso.do?numConstancia=20-12-10736268</t>
  </si>
  <si>
    <t>086-2020</t>
  </si>
  <si>
    <t>https://www.contratos.gov.co/consultas/detalleProceso.do?numConstancia=20-12-10764804</t>
  </si>
  <si>
    <t>087-2020</t>
  </si>
  <si>
    <t>c1</t>
  </si>
  <si>
    <t>https://www.contratos.gov.co/consultas/detalleProceso.do?numConstancia=20-12-10764971</t>
  </si>
  <si>
    <t>088-2020</t>
  </si>
  <si>
    <t>https://www.contratos.gov.co/consultas/detalleProceso.do?numConstancia=20-12-10766005</t>
  </si>
  <si>
    <t>089-2020</t>
  </si>
  <si>
    <t>https://www.contratos.gov.co/consultas/detalleProceso.do?numConstancia=20-12-10774037</t>
  </si>
  <si>
    <t>090-2020</t>
  </si>
  <si>
    <t>https://www.contratos.gov.co/consultas/detalleProceso.do?numConstancia=20-12-10779903</t>
  </si>
  <si>
    <t>091-2020</t>
  </si>
  <si>
    <t>https://www.contratos.gov.co/consultas/detalleProceso.do?numConstancia=20-12-10782966</t>
  </si>
  <si>
    <t>092-2020</t>
  </si>
  <si>
    <t>https://www.contratos.gov.co/consultas/detalleProceso.do?numConstancia=20-12-10783162</t>
  </si>
  <si>
    <t>094-2020</t>
  </si>
  <si>
    <t>https://www.contratos.gov.co/consultas/detalleProceso.do?numConstancia=20-12-10782692</t>
  </si>
  <si>
    <t>096-2020</t>
  </si>
  <si>
    <t>https://www.contratos.gov.co/consultas/detalleProceso.do?numConstancia=20-12-10782890</t>
  </si>
  <si>
    <t>093-2020</t>
  </si>
  <si>
    <t>https://www.contratos.gov.co/consultas/detalleProceso.do?numConstancia=20-12-10783347</t>
  </si>
  <si>
    <t>098-2020</t>
  </si>
  <si>
    <t>270</t>
  </si>
  <si>
    <t>https://www.contratos.gov.co/consultas/detalleProceso.do?numConstancia=20-12-10796711</t>
  </si>
  <si>
    <t>097-2020</t>
  </si>
  <si>
    <t>https://www.contratos.gov.co/consultas/detalleProceso.do?numConstancia=20-12-10790754</t>
  </si>
  <si>
    <t>095-2020</t>
  </si>
  <si>
    <t>https://www.contratos.gov.co/consultas/detalleProceso.do?numConstancia=20-12-10783421</t>
  </si>
  <si>
    <t>099-2020</t>
  </si>
  <si>
    <t>https://www.contratos.gov.co/consultas/detalleProceso.do?numConstancia=20-12-10796770</t>
  </si>
  <si>
    <t>100-2020</t>
  </si>
  <si>
    <t>https://www.contratos.gov.co/consultas/detalleProceso.do?numConstancia=20-12-10796791</t>
  </si>
  <si>
    <t>102-2020</t>
  </si>
  <si>
    <t>287</t>
  </si>
  <si>
    <t>https://www.contratos.gov.co/consultas/detalleProceso.do?numConstancia=20-12-10806414</t>
  </si>
  <si>
    <t>101-2020</t>
  </si>
  <si>
    <t>SUMINISTRO DE ELEMENTOS DE PROTECCION PERSONAL Y BIOSEGURIDAD PARA EL PERSONAL QUE DESARROLLA ACTIVIDADES ASISTENCIALES Y ADMINISTRATIVAS DE MANERA PRESENCIAL EN EL ESTABLECIMIENTO PUBLICO AMBIENTAL  EPA CARTAGENA, EN EL MARCO DEL ESTADO DE EMERGENCIA SANITARIA OCASIONADA POR EL COVID 19, DE CONFORMIDAD CON LA PROPUESTA PRESENTADA</t>
  </si>
  <si>
    <t>https://www.contratos.gov.co/consultas/detalleProceso.do?numConstancia=20-13-10762393</t>
  </si>
  <si>
    <t>103-2020</t>
  </si>
  <si>
    <t>https://www.contratos.gov.co/consultas/detalleProceso.do?numConstancia=20-12-10810439</t>
  </si>
  <si>
    <t>104-2020</t>
  </si>
  <si>
    <t>https://www.contratos.gov.co/consultas/detalleProceso.do?numConstancia=20-12-10810700</t>
  </si>
  <si>
    <t>105-2020</t>
  </si>
  <si>
    <t>https://www.contratos.gov.co/consultas/detalleProceso.do?numConstancia=20-12-10832338</t>
  </si>
  <si>
    <t>106-2020</t>
  </si>
  <si>
    <t>305</t>
  </si>
  <si>
    <t>https://www.contratos.gov.co/consultas/detalleProceso.do?numConstancia=20-12-10841333</t>
  </si>
  <si>
    <t>107-2020</t>
  </si>
  <si>
    <t>306</t>
  </si>
  <si>
    <t>https://www.contratos.gov.co/consultas/detalleProceso.do?numConstancia=20-12-10841480</t>
  </si>
  <si>
    <t>108-2020</t>
  </si>
  <si>
    <t>https://www.contratos.gov.co/consultas/detalleProceso.do?numConstancia=20-12-10842424</t>
  </si>
  <si>
    <t>110-2020</t>
  </si>
  <si>
    <t>308</t>
  </si>
  <si>
    <t>https://www.contratos.gov.co/consultas/detalleProceso.do?numConstancia=20-12-10847998</t>
  </si>
  <si>
    <t>109-2020</t>
  </si>
  <si>
    <t>309</t>
  </si>
  <si>
    <t>https://www.contratos.gov.co/consultas/detalleProceso.do?numConstancia=20-12-10847968</t>
  </si>
  <si>
    <t>111-2020</t>
  </si>
  <si>
    <t>c5</t>
  </si>
  <si>
    <t>https://www.contratos.gov.co/consultas/detalleProceso.do?numConstancia=20-13-10816919</t>
  </si>
  <si>
    <t>112-2020</t>
  </si>
  <si>
    <t>323</t>
  </si>
  <si>
    <t>https://www.contratos.gov.co/consultas/detalleProceso.do?numConstancia=20-12-10869928</t>
  </si>
  <si>
    <t>115-2020</t>
  </si>
  <si>
    <t>https://www.contratos.gov.co/consultas/detalleProceso.do?numConstancia=20-12-10870102</t>
  </si>
  <si>
    <t>121-2020</t>
  </si>
  <si>
    <t>https://www.contratos.gov.co/consultas/detalleProceso.do?numConstancia=20-12-10870072</t>
  </si>
  <si>
    <t>124-2020</t>
  </si>
  <si>
    <t>https://www.contratos.gov.co/consultas/detalleProceso.do?numConstancia=20-12-10880394</t>
  </si>
  <si>
    <t>125-2020</t>
  </si>
  <si>
    <t>336</t>
  </si>
  <si>
    <t>https://www.contratos.gov.co/consultas/detalleProceso.do?numConstancia=20-12-10880417</t>
  </si>
  <si>
    <t>113-2020</t>
  </si>
  <si>
    <t>325</t>
  </si>
  <si>
    <t>https://www.contratos.gov.co/consultas/detalleProceso.do?numConstancia=20-12-10870096</t>
  </si>
  <si>
    <t>114-2020</t>
  </si>
  <si>
    <t>https://www.contratos.gov.co/consultas/detalleProceso.do?numConstancia=20-12-10870124</t>
  </si>
  <si>
    <t>116-2020</t>
  </si>
  <si>
    <t>https://www.contratos.gov.co/consultas/detalleProceso.do?numConstancia=20-12-10870132</t>
  </si>
  <si>
    <t>117-2020</t>
  </si>
  <si>
    <t>https://www.contratos.gov.co/consultas/detalleProceso.do?numConstancia=20-12-10870164</t>
  </si>
  <si>
    <t>118-2020</t>
  </si>
  <si>
    <t>https://www.contratos.gov.co/consultas/detalleProceso.do?numConstancia=20-12-10870180</t>
  </si>
  <si>
    <t>119-2020</t>
  </si>
  <si>
    <t>https://www.contratos.gov.co/consultas/detalleProceso.do?numConstancia=20-12-10870199</t>
  </si>
  <si>
    <t>120-2020</t>
  </si>
  <si>
    <t>333</t>
  </si>
  <si>
    <t>https://www.contratos.gov.co/consultas/detalleProceso.do?numConstancia=20-12-10870187</t>
  </si>
  <si>
    <t>122-2020</t>
  </si>
  <si>
    <t>334</t>
  </si>
  <si>
    <t>https://www.contratos.gov.co/consultas/detalleProceso.do?numConstancia=20-12-10870151</t>
  </si>
  <si>
    <t>123-2020</t>
  </si>
  <si>
    <t>335</t>
  </si>
  <si>
    <t>https://www.contratos.gov.co/consultas/detalleProceso.do?numConstancia=20-12-10870208</t>
  </si>
  <si>
    <t>126-2020</t>
  </si>
  <si>
    <t>352</t>
  </si>
  <si>
    <t>https://www.contratos.gov.co/consultas/detalleProceso.do?numConstancia=20-12-10884861</t>
  </si>
  <si>
    <t>127-2020</t>
  </si>
  <si>
    <t>354</t>
  </si>
  <si>
    <t>https://www.contratos.gov.co/consultas/detalleProceso.do?numConstancia=20-12-10890379</t>
  </si>
  <si>
    <t>128-2020</t>
  </si>
  <si>
    <t>355</t>
  </si>
  <si>
    <t>https://www.contratos.gov.co/consultas/detalleProceso.do?numConstancia=20-12-10890464</t>
  </si>
  <si>
    <t>129-2020</t>
  </si>
  <si>
    <t>356</t>
  </si>
  <si>
    <t>https://www.contratos.gov.co/consultas/detalleProceso.do?numConstancia=20-12-10890491</t>
  </si>
  <si>
    <t>130-2020</t>
  </si>
  <si>
    <t>357</t>
  </si>
  <si>
    <t>https://www.contratos.gov.co/consultas/detalleProceso.do?numConstancia=20-12-10890520</t>
  </si>
  <si>
    <t>(N) Numero De Cuenta</t>
  </si>
  <si>
    <t>(C) Tipo De Cuenta</t>
  </si>
  <si>
    <t>(C) Sucursal</t>
  </si>
  <si>
    <t>(C) Destinacion Del Recurso</t>
  </si>
  <si>
    <t>(C) Titular</t>
  </si>
  <si>
    <t>AHORRO</t>
  </si>
  <si>
    <t>cartagena</t>
  </si>
  <si>
    <t>inversion</t>
  </si>
  <si>
    <t>(C) Asunto De La Queja Reclamo O Peticion</t>
  </si>
  <si>
    <t>(F) Fecha Formulacion</t>
  </si>
  <si>
    <t>(C) Radicado</t>
  </si>
  <si>
    <t>(C) Tramite</t>
  </si>
  <si>
    <t>(C) Respuesta</t>
  </si>
  <si>
    <t>(F) Fecha Respuesta</t>
  </si>
  <si>
    <t>(C) Responsable</t>
  </si>
  <si>
    <t>QUEJA CORTE DE ARBOLES CIUDADELA 2000</t>
  </si>
  <si>
    <t>EXT-AMC-20-0040848</t>
  </si>
  <si>
    <t>PQR</t>
  </si>
  <si>
    <t>EPA-OFI-001950-2020</t>
  </si>
  <si>
    <t>AURORA DURAN</t>
  </si>
  <si>
    <t>NOTIFICACIÓN ADMISIÓN SEGUNDA INSTANCIA - TUTELA 2020-00102-01</t>
  </si>
  <si>
    <t>EXT-AMC-20-0040809</t>
  </si>
  <si>
    <t>EPA-OFI-000419-2020, EPA-OFI-000423-2020</t>
  </si>
  <si>
    <t>VIRGEN GAMEZ</t>
  </si>
  <si>
    <t>DERECHO DE PETICION DE INFORMACION EPM</t>
  </si>
  <si>
    <t>EXT-AMC-20-0040427</t>
  </si>
  <si>
    <t>EPA-OFI-001942-2020</t>
  </si>
  <si>
    <t>CONVENIOS EMPRESA PRIVADA</t>
  </si>
  <si>
    <t>EXT-AMC-20-0040356</t>
  </si>
  <si>
    <t>EPA-OFI-002099-2020</t>
  </si>
  <si>
    <t>ANA BELTRAN</t>
  </si>
  <si>
    <t>QUEJA TALA DE ARBOLES CASA NIZA</t>
  </si>
  <si>
    <t>EXT-AMC-20-0040206</t>
  </si>
  <si>
    <t>EPA-OFI-0001889-2020</t>
  </si>
  <si>
    <t>ARBOLES TRASPLANTADOS EN MARBELLA</t>
  </si>
  <si>
    <t>EXT-AMC-20-0040167</t>
  </si>
  <si>
    <t>EXT-AMC-20-0042642, EPA-MEM-000947-2020</t>
  </si>
  <si>
    <t>MARIA DEL M MACIA</t>
  </si>
  <si>
    <t xml:space="preserve">SOLICITAN SE REMITA OFICIO PARA DAR RESPSUESTA POR SER COMPETENTES </t>
  </si>
  <si>
    <t>AMC-OFI-0049263-2020</t>
  </si>
  <si>
    <t>EPA-OFI-001301-2020</t>
  </si>
  <si>
    <t>Solicita información sobre la contratación de las vigencias 2018 y 2019, al igual que información sobre el proceso de nombramiento y posesión de la persona que fungía como secretario privado en la vigencia 2019</t>
  </si>
  <si>
    <t>EXT-AMC-19-0046528</t>
  </si>
  <si>
    <t>EPA-OFI-001251-2020</t>
  </si>
  <si>
    <t>Peticion de ser tratada de manera preferencial, aduciendo su condición de madre cabeza de familia para integrar el gabinete distrital,</t>
  </si>
  <si>
    <t>EXT – AMC -20-0004500</t>
  </si>
  <si>
    <t>EPA-OFI-001248-2020</t>
  </si>
  <si>
    <t>presenta propuesta de desarrollo forestal y formativas para implementar en el cuatrienio</t>
  </si>
  <si>
    <t>EXT- AMC-20-0000183</t>
  </si>
  <si>
    <t>EPA-OFI-001242-2020</t>
  </si>
  <si>
    <t>solicita información de tramites adelantados por la empresa Postobón ante la entidad</t>
  </si>
  <si>
    <t>EXT-AMC-20-0017219</t>
  </si>
  <si>
    <t>EPA-OFI-001356-2020</t>
  </si>
  <si>
    <t>Solicitud  certificacion de proceso contractual en la vigencia 2012</t>
  </si>
  <si>
    <t>EXT-AMC-20-0033899</t>
  </si>
  <si>
    <t>EPA-OFI-001306-2020</t>
  </si>
  <si>
    <t>solicita informacion convenios suscritos por EPA desde 2016 hasta 2020</t>
  </si>
  <si>
    <t>EXT-AMC-20-0035666</t>
  </si>
  <si>
    <t>EPA-OFI-001484-2020</t>
  </si>
  <si>
    <t>solicita informacion convenios suscritos por EPA desde 2016 hasta 2020 y contratos</t>
  </si>
  <si>
    <t>EXT-AMC-20-0037800</t>
  </si>
  <si>
    <t>EPA-OFI-001619-2020</t>
  </si>
  <si>
    <t>solicita informacion contratacion para mitigar o evitar COVID 19</t>
  </si>
  <si>
    <t>via e mail</t>
  </si>
  <si>
    <t xml:space="preserve"> EPA-OFI-001621-2020</t>
  </si>
  <si>
    <t xml:space="preserve">solicita copia magnética de las hojas de vida con soportes de los actuales subdirectores y jefes de oficina del EPA </t>
  </si>
  <si>
    <t>EXT-AMC 20-0038347</t>
  </si>
  <si>
    <t>EPA-OFI-001704-2020</t>
  </si>
  <si>
    <t>solicita informacion si el Director del EPA suscribió contrato o convenio antes de fungir como director</t>
  </si>
  <si>
    <t>EPA-OFI-001705-2020</t>
  </si>
  <si>
    <t>Actas de concertación de fechas: Marzo 12 de 2003, Diciembre 10 de 2007 y Actas que hacen parte integral de los decretos del plan parcial: 0747 de 2003 y 1393 de 2007</t>
  </si>
  <si>
    <t>EXT-AMC-20-0035425</t>
  </si>
  <si>
    <t>EPA-OFI-001753-2020</t>
  </si>
  <si>
    <t>requerimiento intervención cuerpo de agua el laguito</t>
  </si>
  <si>
    <t>EXT-AMC-19-0087748</t>
  </si>
  <si>
    <t>EPA-OFI-000035-2020, EPA-OFI-000034-2020</t>
  </si>
  <si>
    <t>solicita información petición Marlon Yánez ext-amc-19-0110397, tala y quema al lado de lamitech</t>
  </si>
  <si>
    <t>EXT-AMC-19-0115934</t>
  </si>
  <si>
    <t xml:space="preserve">EPA-OFI-000038-2020 </t>
  </si>
  <si>
    <t>acción preventiva intervención playas urbanas, rurales y zona de bajamar, islas (playa blanca y cholón), por accidentes y afectaciones ambientales</t>
  </si>
  <si>
    <t>EXT-AMC-20-0002765</t>
  </si>
  <si>
    <t>EPA-OFI-000040-2020</t>
  </si>
  <si>
    <t>RESOLUCION TALA CON COMPENSACION</t>
  </si>
  <si>
    <t xml:space="preserve">EXT-AMC-19-0077162 </t>
  </si>
  <si>
    <t xml:space="preserve">EPA-OFI-001176-2020 </t>
  </si>
  <si>
    <t>citación comité de conciliación 05-02-2020</t>
  </si>
  <si>
    <t>OFICIOS JUZGADOS</t>
  </si>
  <si>
    <t>EPA-MEM-000057-2020</t>
  </si>
  <si>
    <t>traslado ext-amc-20-0004039, solicitud procuraduría PEMP plan especial de manejo</t>
  </si>
  <si>
    <t>AMC-OFI-0004375-2020</t>
  </si>
  <si>
    <t xml:space="preserve">EPA-OFI-000133-2020, EPA-OFI-000094-2020 </t>
  </si>
  <si>
    <t>solicita que en virtud de resolución No. 279-2015, le sean permitido almacenar, recolectar plaguicidas</t>
  </si>
  <si>
    <t xml:space="preserve">EXTA-AMC-20-0007653 </t>
  </si>
  <si>
    <t>EPA-OFI-000099-2020, EPA-MEM-000059-2020</t>
  </si>
  <si>
    <t xml:space="preserve"> queja por ruido establecimiento MAMA WALDY barrio Getsemaní</t>
  </si>
  <si>
    <t xml:space="preserve">EXT-AMC-20-0007633 </t>
  </si>
  <si>
    <t>EPA-OFI-000110-2020 05-02-2020</t>
  </si>
  <si>
    <t xml:space="preserve"> respuesta a solicitud respecto a las visitas de control y vigilancia</t>
  </si>
  <si>
    <t>EXT-AMC-20-0000039</t>
  </si>
  <si>
    <t xml:space="preserve">EPA-OFI-000109-2020 </t>
  </si>
  <si>
    <t>solicita copia de ext-amc-19-0074551</t>
  </si>
  <si>
    <t>AMC-OFI-0157309-2019</t>
  </si>
  <si>
    <t>EPA-OFI-000111-2020, EPA-MEM-000066-2020</t>
  </si>
  <si>
    <t>queja contra megatienda barrios Torices por olores, vertimiento</t>
  </si>
  <si>
    <t>EXT-AMC-20-0006801</t>
  </si>
  <si>
    <t xml:space="preserve"> EPA-OFI-000112-2020, EPA-OFI-000113-2020</t>
  </si>
  <si>
    <t>queja por poda en manga y no recolección de residuos que ocupan espacio publico</t>
  </si>
  <si>
    <t>EXT-AMC-19-00120655</t>
  </si>
  <si>
    <t xml:space="preserve">EPA-OFI-000134-2020 </t>
  </si>
  <si>
    <t>solicita información sobre residuos sólidos, dirigido al parque ambiental lomas de los cocos</t>
  </si>
  <si>
    <t xml:space="preserve">EXT-AMC-20-0006198 </t>
  </si>
  <si>
    <t>EPA-MEM-000095-2020</t>
  </si>
  <si>
    <t>remite solicitud Liliana espinel, árbol en riego dentro I.E. nuestra señora del Carmen</t>
  </si>
  <si>
    <t>EXT-AMC-19-0089009</t>
  </si>
  <si>
    <t xml:space="preserve">EPA-OFI-000145-2020, EPA-OFI-001399-2020  </t>
  </si>
  <si>
    <t>árbol en riesgo entrelazado en espacio público, barrio España</t>
  </si>
  <si>
    <t xml:space="preserve">EXT-AMC-19-0113595   </t>
  </si>
  <si>
    <t>EPA-OFI-000145-2020,  EPA-OFI-001399-2020</t>
  </si>
  <si>
    <t>solicita la poda de un árbol en espacio público, afectación a red de alcantarillado</t>
  </si>
  <si>
    <t xml:space="preserve">EXT-AMC-20-0000660      </t>
  </si>
  <si>
    <t>Epa-ofi-000146-2020</t>
  </si>
  <si>
    <t>inspección de árboles en espacio público, barrio socorro ESPACIO PUBLICO</t>
  </si>
  <si>
    <t xml:space="preserve">EXT-AMC-20-0004346  </t>
  </si>
  <si>
    <t>EPA-OFI-000149-2020</t>
  </si>
  <si>
    <t>tala de palmera barrio ciudadela Colombiaton ESPACIO PUBLICO</t>
  </si>
  <si>
    <t xml:space="preserve">EXT-AMC-20-005109     </t>
  </si>
  <si>
    <t>EPA-OFI-000151-2020</t>
  </si>
  <si>
    <t>solicita la tala de palmera frente colegio nuevo bosque y urb Britania - ESPACIO PUBLICO</t>
  </si>
  <si>
    <t xml:space="preserve">EXT-AMC-20-0005401     </t>
  </si>
  <si>
    <t>EPA-OFI-000154-2020</t>
  </si>
  <si>
    <t>SOLICITA LA TALA DE UN ARBOL EDIFICIO EDUARDO III - PROPIEDAD PRIVADA</t>
  </si>
  <si>
    <t>EXT-AMC-19-0113298</t>
  </si>
  <si>
    <t>EPA-OFI-000184-2020</t>
  </si>
  <si>
    <t>solicita poda barrio la providencia - ESPACIO PUBLICO</t>
  </si>
  <si>
    <t xml:space="preserve">EXT-AMC-19-0119588    </t>
  </si>
  <si>
    <t xml:space="preserve"> EPA-OFI-000179-2020</t>
  </si>
  <si>
    <t>SOLICITA LLENAR FORMULARIOS PARA RENDICION DE CUENTAS CONTRALORIA DISTRITAL</t>
  </si>
  <si>
    <t>EPA-MEM-000071-2020</t>
  </si>
  <si>
    <t>EPA-MEM-000083-2020</t>
  </si>
  <si>
    <t>INSPECCION OCULAR PALMERA EN JARDIN EDIFICIO LOS REYES -PRIVADA</t>
  </si>
  <si>
    <t xml:space="preserve">EXT-AMC-20-0008747     </t>
  </si>
  <si>
    <t xml:space="preserve"> EPA-OFI-000223-2020</t>
  </si>
  <si>
    <t>solicita tala de roble barrio Blas de lezo - ESPACIO PUBLICO</t>
  </si>
  <si>
    <t xml:space="preserve">EXT-AMC-20-0009370          </t>
  </si>
  <si>
    <t xml:space="preserve"> EPA-OFI-000224-2020</t>
  </si>
  <si>
    <t>tala árbol en cancha barrio el educador - ESPACIO PUBLICO</t>
  </si>
  <si>
    <t xml:space="preserve">EXT-AMC-20-0008270       </t>
  </si>
  <si>
    <t xml:space="preserve"> EPA-OFI-000225-2020</t>
  </si>
  <si>
    <t>tala de árbol en espacio público barrio la castellana</t>
  </si>
  <si>
    <t xml:space="preserve">EXT-AMC-20-0010382       </t>
  </si>
  <si>
    <t xml:space="preserve"> EPA-OFI-000227-2020</t>
  </si>
  <si>
    <t>tala de 3 árboles de laurel, Bocagrande - ESPACIO PUBLICO - EDIFICIO ENTREMARES</t>
  </si>
  <si>
    <t xml:space="preserve">EXT-AMC-20-0011129      </t>
  </si>
  <si>
    <t xml:space="preserve"> EPA-OFI-000229-2020</t>
  </si>
  <si>
    <t xml:space="preserve"> solicitan poda árbol de ceiba - PROPIEDAD PRIVADA</t>
  </si>
  <si>
    <t xml:space="preserve">EXT-AMC-20-0010991      </t>
  </si>
  <si>
    <t xml:space="preserve"> EPA-OFI-000230-2020</t>
  </si>
  <si>
    <t xml:space="preserve"> solicita copia de permiso o licencia de uso y ocupación de edificio parques de la castellana</t>
  </si>
  <si>
    <t>EXT-AMC-20-0005959</t>
  </si>
  <si>
    <t xml:space="preserve"> EPA-OFI-000233-2020 - EPA-OFI-000231-2020</t>
  </si>
  <si>
    <t>solicita inspección al recolector de lluvia</t>
  </si>
  <si>
    <t>EXT-AMC-20-0009669</t>
  </si>
  <si>
    <t xml:space="preserve"> EPA-OFI-000235-2020- EPA-OFI-000234-2020</t>
  </si>
  <si>
    <t>competencia del Epa en prevención, mitigación, tratamiento o erradicación mosquito trasmisor del dengue</t>
  </si>
  <si>
    <t>EXT-AMC-20-0006389</t>
  </si>
  <si>
    <t xml:space="preserve"> EPA-OFI-000254-2020  </t>
  </si>
  <si>
    <t>medición audiofónica a su establecimiento CADEMIA DE BILLAR Y FUENTE DE SODA BOHEMIO</t>
  </si>
  <si>
    <t>EXT-AMC-20-0005353</t>
  </si>
  <si>
    <t xml:space="preserve"> EPA-OFI-000256-2020  </t>
  </si>
  <si>
    <t xml:space="preserve"> SOLICITUD DE PODA árbol comercio la matuna- ESPACIO PUBLICO - HORIZONTAL SERVICE GROUP</t>
  </si>
  <si>
    <t>EXT-AMC-20-0012008         EXT-AMC-19-0113645         EXPEDIENTE CO-1-000338</t>
  </si>
  <si>
    <t xml:space="preserve"> EPA-OFI-000222-2020 </t>
  </si>
  <si>
    <t>solicita limpieza de rejillas de desagüe</t>
  </si>
  <si>
    <t xml:space="preserve">EXT-AMC-20-0003596 </t>
  </si>
  <si>
    <t xml:space="preserve"> EPA-OFI-000263-2020 - EPA-OFI-000261-2020</t>
  </si>
  <si>
    <t xml:space="preserve"> traslado petición Amaury padilla salcedo amc-ofi-0163759-2019, limpieza, fumigación colegio Emiliano Alcalá Romer</t>
  </si>
  <si>
    <t>AMC-OFI-0163759-2019</t>
  </si>
  <si>
    <t xml:space="preserve"> EPA-OFI-000270-2020 - EPA-OFI-000268-2020</t>
  </si>
  <si>
    <t xml:space="preserve"> copia de oficios y actuación EPA, caso Marlon serrano contra expedito, criadero gallinas pantano de Vargas - nuevo paraíso</t>
  </si>
  <si>
    <t xml:space="preserve">EXT-AMC-20-0011943 </t>
  </si>
  <si>
    <t xml:space="preserve"> EPA-OFI-000280-2020 - EPA-MEM-000196-2020</t>
  </si>
  <si>
    <t>solicita creación en la plataforma vital - hotel las olas</t>
  </si>
  <si>
    <t>EXT-AMC-20-0009537</t>
  </si>
  <si>
    <t xml:space="preserve">EPA-OFI-000301-2020  </t>
  </si>
  <si>
    <t xml:space="preserve"> cita para presentación proyecto con el director EPA</t>
  </si>
  <si>
    <t>EXT-AMC-20-0008053</t>
  </si>
  <si>
    <t xml:space="preserve">EPA-OFI-000303-2020  </t>
  </si>
  <si>
    <t xml:space="preserve"> refrendación de pago a evento del 29 de enero 2020</t>
  </si>
  <si>
    <t>EXT-AMC-20-0008658</t>
  </si>
  <si>
    <t xml:space="preserve"> EPA-OFI-000420-2020  </t>
  </si>
  <si>
    <t>listado de los contratos y convenios vigencia 2019 y 2020 y cita con el director</t>
  </si>
  <si>
    <t>EXT-AMC-20-0010238</t>
  </si>
  <si>
    <t xml:space="preserve"> EPA-OFI-000315-2020  </t>
  </si>
  <si>
    <t>posible contaminación auditiva por constructora desarrollo metropolitana sus</t>
  </si>
  <si>
    <t>EXT-AMC-20-0012751</t>
  </si>
  <si>
    <t xml:space="preserve"> EPA-OFI-000325-2020 -  EPA-MEM-000212-2020</t>
  </si>
  <si>
    <t xml:space="preserve"> solicita se haga por parte del epa la tala a los árboles dos ceibas barrio zaragocilla</t>
  </si>
  <si>
    <t xml:space="preserve">EXT-AMC-20-0013318            EXT-AMC-19-0103787 </t>
  </si>
  <si>
    <t xml:space="preserve">EPA-OFI-000326-2020  </t>
  </si>
  <si>
    <t>inspección de árbol y queja por vertimiento aires fiscalía</t>
  </si>
  <si>
    <t xml:space="preserve">EXT-AMC-20-0013444 </t>
  </si>
  <si>
    <t xml:space="preserve">19/02/2020  EPA-OFI-000370-2020 </t>
  </si>
  <si>
    <t>EPA-OFI-000370-2020 - EPA-MEM-000226-2020</t>
  </si>
  <si>
    <t xml:space="preserve"> copia de auto 1390 -2019, y gestión y tramite PAS hotel TOWN HOUSE</t>
  </si>
  <si>
    <t>EXT-AMC-20-0014108</t>
  </si>
  <si>
    <t xml:space="preserve"> EPA-OFI-000373-2020 -AUTO: EPA-OFI-000375-2020</t>
  </si>
  <si>
    <t xml:space="preserve"> poda de 14 árboles y tala de 1- Espacio PRIVADO- coca cola FEMSA</t>
  </si>
  <si>
    <t>EXT-AMC-20-0004008    EXPEDIENTE CO-1-002632</t>
  </si>
  <si>
    <t xml:space="preserve"> EPA-OFI-000366-2020 </t>
  </si>
  <si>
    <t>solicita visita de inspección árbol en ESPACIO PUBLICO</t>
  </si>
  <si>
    <t>EXT-AMC-20-0006446 EXPEDIENTE CO-1-002631</t>
  </si>
  <si>
    <t>EPA-OFI-000328-2020</t>
  </si>
  <si>
    <t>visita de inspección árbol EXPACIO PUBLICO- ALTOS DEL CAMPESTRE</t>
  </si>
  <si>
    <t>EXT-AMC-20-0006208 EXPEDIENTE CO-1-002630</t>
  </si>
  <si>
    <t xml:space="preserve"> EPA-OFI-000329-2020</t>
  </si>
  <si>
    <t>poda árboles en el hotel</t>
  </si>
  <si>
    <t>EXT-AMC-20-0007443 EXPEDIENTE CO-1-000294</t>
  </si>
  <si>
    <t xml:space="preserve">  EPA-OFI-000330-2020 </t>
  </si>
  <si>
    <t>solicita poda arboles conjunto Tequendama - ESPACIO PRIVADO</t>
  </si>
  <si>
    <t>EXT-AMC-20-0007505 EXPEDIENTE CO-1-001127</t>
  </si>
  <si>
    <t xml:space="preserve"> EPA-OFI-000399-2020 </t>
  </si>
  <si>
    <t>tala barrio buenos aires - espacio publico</t>
  </si>
  <si>
    <t>EXT-AMC-20-0011235 EXPEDIENTE CO-1-002629</t>
  </si>
  <si>
    <t xml:space="preserve"> EPA-OFI-000367-2020 </t>
  </si>
  <si>
    <t xml:space="preserve"> tala y poda de varios árboles en ESPACIO PUBLICO</t>
  </si>
  <si>
    <t>AMC-OFI-0008298-2010 EXPEDIENTE CO-1-002628</t>
  </si>
  <si>
    <t xml:space="preserve">   EPA-OFI-000368-2020 </t>
  </si>
  <si>
    <t>EXT-AMC-20-0013444 EXPEDIENTE CO-1-002627</t>
  </si>
  <si>
    <t xml:space="preserve">EPA-OFI-000370-2020 </t>
  </si>
  <si>
    <t xml:space="preserve"> inspección de varios árboles - ESPACIO PUBLICO</t>
  </si>
  <si>
    <t>EXT-AMC-20-0016194 EXPEDIENTE CO-1-001807</t>
  </si>
  <si>
    <t xml:space="preserve">EPA-OFI-000371-2020 </t>
  </si>
  <si>
    <t>información respecto a caída del palo de caucho del centro.</t>
  </si>
  <si>
    <t>EXT-AMC-20-0014103</t>
  </si>
  <si>
    <t xml:space="preserve"> EPA-OFI-000414-2020  </t>
  </si>
  <si>
    <t>solicitud intervención canal policarpa I</t>
  </si>
  <si>
    <t>EXT-AMC-20-0014649</t>
  </si>
  <si>
    <t xml:space="preserve"> EPA-OFI-000422-2020  </t>
  </si>
  <si>
    <t xml:space="preserve"> solicitud de necesidades -contrato de servicios de trasporte para epa 2020</t>
  </si>
  <si>
    <t>AMC-OFI-0001842-2020</t>
  </si>
  <si>
    <t xml:space="preserve">EPA-OFI-000505-2020  </t>
  </si>
  <si>
    <t xml:space="preserve"> poda de 4 árboles condominio Alejandría - barrio san José de los campanos</t>
  </si>
  <si>
    <t>EXT-AMC-19-0087203 EXPEDIENTE CO-1-001413-3</t>
  </si>
  <si>
    <t xml:space="preserve"> EPA-OFI-000510-2020  </t>
  </si>
  <si>
    <t xml:space="preserve"> solicita la poda de un almendro -propiedad privada - unidad residencial santo domingo</t>
  </si>
  <si>
    <t>EXT-AMC-19-0022804 EXPEDIENTE CO-1-001954</t>
  </si>
  <si>
    <t xml:space="preserve"> EPA-OFI-000511-2020  </t>
  </si>
  <si>
    <t>novedades respecto a canal Mamonal - Ecobloque</t>
  </si>
  <si>
    <t>AMC-OFI-0107739-2019</t>
  </si>
  <si>
    <t xml:space="preserve"> EPA-OFI-000523-2020  </t>
  </si>
  <si>
    <t xml:space="preserve"> remite petición ANATO, respecto a las playas y vendedores en barú y playa blanca y demás</t>
  </si>
  <si>
    <t xml:space="preserve">AMC-OFI-0006538-2020 </t>
  </si>
  <si>
    <t xml:space="preserve">  EPA-OFI-000533-2020 -EPA-OFI-000532-2020</t>
  </si>
  <si>
    <t>SOLICITA LA TALA DE ARBOL, TENIA RESOLUCION DE PODA 0295-2019 - ESPACIO PUBLICO</t>
  </si>
  <si>
    <t>EXT-AMC-19-0103049 EXPEDIENTE CO-1-001932</t>
  </si>
  <si>
    <t xml:space="preserve">   EPA-OFI-000534-2020 </t>
  </si>
  <si>
    <t>SOLICITA TALA DE ARBOL barrio san José de los campanos, entrelazados con cables eléctricos ESPACIO PUBLICO</t>
  </si>
  <si>
    <t xml:space="preserve">EXT-AMC-20-0009211 EXPEDIENTE CO-1-002658 </t>
  </si>
  <si>
    <t xml:space="preserve"> EPA-OFI-000535-2020 </t>
  </si>
  <si>
    <t>solicita podas de árboles en el centro parque Fernández Madrid - RESTAURANTE PLAZA MAJAGUA - ESPACIO PUBLICO</t>
  </si>
  <si>
    <t>EXT-AMC-20-0016077 EXPEDIENTE CO-1-001838-1</t>
  </si>
  <si>
    <t xml:space="preserve"> EPA-OFI-000537-2020 </t>
  </si>
  <si>
    <t>solicitan poda de revitalización de los árboles del parque de lacides Segovia -ESPACIO PUBLICO</t>
  </si>
  <si>
    <t>EXT-AMC-20-0012415 EXPEDIENTE CO-1-001733</t>
  </si>
  <si>
    <t xml:space="preserve"> EPA-OFI-000539-2020 </t>
  </si>
  <si>
    <t>solicitud tala árbol de almendras, barrio nuevo bosque - propiedad privada</t>
  </si>
  <si>
    <t xml:space="preserve">EXT-AMC-20-0004229 EXPEDIENTE CO-1-002656 </t>
  </si>
  <si>
    <t xml:space="preserve"> EPA-OFI-000550-2020 </t>
  </si>
  <si>
    <t>solicitud tala dos árboles en barrio Torices - espacio publico</t>
  </si>
  <si>
    <t>EXT-AMC-20-0003437 EXPEDIENTE CO-1-002404-1</t>
  </si>
  <si>
    <t xml:space="preserve"> EPA-OFI-000551-2020 </t>
  </si>
  <si>
    <t xml:space="preserve"> solicita tala de dos árboles ESPACIO PUBLICO</t>
  </si>
  <si>
    <t>EXT-AMC-20-0005062 EXPEDIENTE CO-1-000190-3</t>
  </si>
  <si>
    <t xml:space="preserve"> EPA-OFI-000552-2020 </t>
  </si>
  <si>
    <t>inspección de árbol de roble, mango y níspero - ESPACIO PUBLICO</t>
  </si>
  <si>
    <t>EXT-AMC-20-0005928 EXPEDIENTE CO-1-002657</t>
  </si>
  <si>
    <t xml:space="preserve">    EPA-OFI-000553-2020</t>
  </si>
  <si>
    <t xml:space="preserve"> solicitan tala de dos árboles dentro de la empresa - PROPIEDAD PRIVADA</t>
  </si>
  <si>
    <t>EXT-AMC-20-0006399 EXPEDIENTE CO-1-000190-3</t>
  </si>
  <si>
    <t xml:space="preserve">  EPA-OFI-000555-2020</t>
  </si>
  <si>
    <t>tala árbol de su propiedad- PROPIEDAD PRIVADA</t>
  </si>
  <si>
    <t>EXT-AMC-20-0006499 EXPEDIENTE CO-1-002655</t>
  </si>
  <si>
    <t xml:space="preserve"> EPA-OFI-000560-2020 </t>
  </si>
  <si>
    <t>permiso para tala y poda de varias vegetaciones existentes HOTEL DANN - PROPIEDAD PRIVADA</t>
  </si>
  <si>
    <t>EXT-AMC-19-0114312 EXPEDIENTE CO-1-002422</t>
  </si>
  <si>
    <t xml:space="preserve">   EPA-OFI-000563-2020 </t>
  </si>
  <si>
    <t>podar varios árboles en el parque -ESPACIO PUBLICO</t>
  </si>
  <si>
    <t>EXT-AMC-19-0113924 EXPEDIENTE CO-1-002653</t>
  </si>
  <si>
    <t xml:space="preserve">   EPA-OFI-000566-2020</t>
  </si>
  <si>
    <t xml:space="preserve"> solicitud de tala de árbol universidad san buenaventura - propiedad privada</t>
  </si>
  <si>
    <t>EXT-AMC-19-0113585 EXPEDIENTE CO-1-001711</t>
  </si>
  <si>
    <t xml:space="preserve"> EPA-OFI-000567-2020 </t>
  </si>
  <si>
    <t>calle Andalucía del Carmelo - ganadores concurso calle</t>
  </si>
  <si>
    <t>EXT-AMC-19-0109642 EXPEDIENTE CO-1-002654</t>
  </si>
  <si>
    <t xml:space="preserve"> EPA-OFI-000568-2020 </t>
  </si>
  <si>
    <t>solicita tala y poda de dos palmeras y un aceituno dentro de las instalaciones DIAN</t>
  </si>
  <si>
    <t>EXT-AMC-19-0055729</t>
  </si>
  <si>
    <t>EPA-MEM-000328-2020</t>
  </si>
  <si>
    <t>solicitud poda de palmera parque centenario -espacio publico</t>
  </si>
  <si>
    <t>AMC-OFI-0008772-2020 EXPEDIENTE CO-1-002628-1</t>
  </si>
  <si>
    <t xml:space="preserve">  EPA-OFI-000648-2020 </t>
  </si>
  <si>
    <t>solicita que se realice la poda y anillo plateado de acuerdo a la resolución 0436, espacio publico</t>
  </si>
  <si>
    <t>EXT-AMC-19-0090038</t>
  </si>
  <si>
    <t xml:space="preserve">  EPA-OFI-000727-2020-EPA-OFI-000726-2020</t>
  </si>
  <si>
    <t>denuncia por relleno indebido al caño guayapito en MANZANILLO DEL MAR</t>
  </si>
  <si>
    <t>EXT-AMC-20-0025631</t>
  </si>
  <si>
    <t xml:space="preserve"> EPA-OFI-000733-2020 -EPA-OFI-000732-2020</t>
  </si>
  <si>
    <t>inspección de árbol en pario de solicitante- POPIEAD PRIVADA</t>
  </si>
  <si>
    <t>EXT-AMC-20-0014060</t>
  </si>
  <si>
    <t xml:space="preserve"> EPA-OFI-000761-2020 </t>
  </si>
  <si>
    <t>inspección arboles barrio bosque - espacio público</t>
  </si>
  <si>
    <t>EXT-AMC-20-0013759</t>
  </si>
  <si>
    <t xml:space="preserve">EPA-OFI-000764-2020 </t>
  </si>
  <si>
    <t>inspección de árboles espacio público - barrio manga</t>
  </si>
  <si>
    <t>EXT-AMC-20-0016621</t>
  </si>
  <si>
    <t xml:space="preserve"> EPA-OFI-000769-2020 </t>
  </si>
  <si>
    <t>solicita poda en espacio público, árbol de caucho - barrio Martínez martelo</t>
  </si>
  <si>
    <t>EXT-AMC-20-0017180</t>
  </si>
  <si>
    <t xml:space="preserve">  EPA-OFI-000770-2020 </t>
  </si>
  <si>
    <t>inspección árbol barrio Torices- propiedad privada</t>
  </si>
  <si>
    <t>EXT-AMC-20-0018534</t>
  </si>
  <si>
    <t xml:space="preserve">  EPA-OFI-000774-2020</t>
  </si>
  <si>
    <t>inspección edificio san Jose  la matuna - espacio publico</t>
  </si>
  <si>
    <t>EXT-AMC-20-0018874</t>
  </si>
  <si>
    <t xml:space="preserve">   EPA-OFI-000777-2020 </t>
  </si>
  <si>
    <t>inspección de árbol de almendra- barrio crespo- espacio publico</t>
  </si>
  <si>
    <t xml:space="preserve">EXT-AMC-20-0018770 </t>
  </si>
  <si>
    <t xml:space="preserve">  EPA-OFI-000779-2020 </t>
  </si>
  <si>
    <t>riego colapso árbol I.E. Santa Maria sede Fátima- espacio publico</t>
  </si>
  <si>
    <t xml:space="preserve">AMC-OFI-0017539-2020 </t>
  </si>
  <si>
    <t xml:space="preserve">  EPA-OFI-000780-2020 </t>
  </si>
  <si>
    <t>remisión oficio gestión del riesgo, árbol I.E. Santa Maria Sede Fátima</t>
  </si>
  <si>
    <t>AMC-OFI-0020586-2020</t>
  </si>
  <si>
    <t xml:space="preserve">   EPA-OFI-000780-2020</t>
  </si>
  <si>
    <t xml:space="preserve"> inspección árbol de almendra barrio Líbano</t>
  </si>
  <si>
    <t>EXT-AMC-20-0019275</t>
  </si>
  <si>
    <t xml:space="preserve">   EPA-OFI-000792-2020</t>
  </si>
  <si>
    <t>árbol de roble en el barrio manga</t>
  </si>
  <si>
    <t>EXT-AMC-20-0021191</t>
  </si>
  <si>
    <t xml:space="preserve">  EPA-OFI-000796-2020 </t>
  </si>
  <si>
    <t>tala de sus árboles en empresa - PROP PRIVADA</t>
  </si>
  <si>
    <t xml:space="preserve">EXT-AMC-20-0021834 </t>
  </si>
  <si>
    <t xml:space="preserve"> EPA-OFI-000797-2020 </t>
  </si>
  <si>
    <t>tala de árbol en conjunto residencial la sevillana - PROP PRIVADA</t>
  </si>
  <si>
    <t>EXT-AMC-20-0023625</t>
  </si>
  <si>
    <t xml:space="preserve">   EPA-OFI-000798-2020</t>
  </si>
  <si>
    <t>inspección árbol plan 554 barrio socorro -ESPACIO PUBLICO</t>
  </si>
  <si>
    <t>EXT-AMC-20-0023810</t>
  </si>
  <si>
    <t xml:space="preserve">   EPA-OFI-000799-2020 </t>
  </si>
  <si>
    <t>tala arboles sector nuevo porvenir - ESPACIO PUBLICO</t>
  </si>
  <si>
    <t>EXT-AMC-20-0023293</t>
  </si>
  <si>
    <t xml:space="preserve">  EPA-OFI-000801-2020 </t>
  </si>
  <si>
    <t xml:space="preserve"> tala de 4 árboles urb el campestre</t>
  </si>
  <si>
    <t>EXT-AMC-20-0024597</t>
  </si>
  <si>
    <t xml:space="preserve">   EPA-OFI-000804-2020 </t>
  </si>
  <si>
    <t>tala de 4 árboles urb el campestre</t>
  </si>
  <si>
    <t>EXT-AMC-20-0025503</t>
  </si>
  <si>
    <t xml:space="preserve"> EPA-OFI-000805-2020 </t>
  </si>
  <si>
    <t xml:space="preserve"> informan constitución de departamento de gestión ambiental</t>
  </si>
  <si>
    <t>EXT-AMC-20-0017191</t>
  </si>
  <si>
    <t>EPA-MEM-000384-2020</t>
  </si>
  <si>
    <t xml:space="preserve"> inspección árbol ESPACIO PUBLICO- Blas de lezo</t>
  </si>
  <si>
    <t>EXT-AMC-20-0024575</t>
  </si>
  <si>
    <t xml:space="preserve">  EPA-OFI-000813-2020 </t>
  </si>
  <si>
    <t xml:space="preserve"> inspección árbol barrio Paraguay - ESPACIO PUBLICO</t>
  </si>
  <si>
    <t xml:space="preserve">EXT-AMC-20-0007965 </t>
  </si>
  <si>
    <t xml:space="preserve">   EPA-OFI-000814-2020 </t>
  </si>
  <si>
    <t xml:space="preserve"> inspección árbol barrio bicentenario - ESPACIO PUBLICO</t>
  </si>
  <si>
    <t>EXT-AMC-20-0026528</t>
  </si>
  <si>
    <t xml:space="preserve"> EPA-OFI-000815-2020</t>
  </si>
  <si>
    <t xml:space="preserve"> inspección árbol afuera edificio maralago ESPACIO PUBLICO</t>
  </si>
  <si>
    <t xml:space="preserve">EXT-AMC-20-0025867 </t>
  </si>
  <si>
    <t xml:space="preserve"> EPA-OFI-000818-2020 </t>
  </si>
  <si>
    <t>tala árbol barrio Líbano- PROPIEDAD PRIVADA</t>
  </si>
  <si>
    <t>EXT-AMC-20-0004258</t>
  </si>
  <si>
    <t xml:space="preserve"> EPA-OFI-000819-2020 </t>
  </si>
  <si>
    <t>otorgar paz y salvo de compensación Res 0687-2019</t>
  </si>
  <si>
    <t>EXT-AMC-20-0018599</t>
  </si>
  <si>
    <t>EPA-MEM-000386-2020</t>
  </si>
  <si>
    <t>otorgar paz y salvo de compensación  Res 0563-2019</t>
  </si>
  <si>
    <t>EXT-AMC-20-0018594</t>
  </si>
  <si>
    <t>EPA-MEM-000385-2020</t>
  </si>
  <si>
    <t>-otorgar paz y salvo de compensación  Res 0127, 0328, 0494</t>
  </si>
  <si>
    <t>EXT-AMC-20-0024554</t>
  </si>
  <si>
    <t xml:space="preserve"> EPA-MEM-000387-2020</t>
  </si>
  <si>
    <t>autorización ambiental deterioro puesto de control marítimo, en fuerte San Jose - Tierra bomba</t>
  </si>
  <si>
    <t>EXT-AMC-20-0028154</t>
  </si>
  <si>
    <t>EPA-OFI-000834-2020 -EPA-OFI-000833-2020</t>
  </si>
  <si>
    <t>informe ambiental indicadores de gestión ambiental en obra Castellón de santa clara</t>
  </si>
  <si>
    <t>EXT-AMC-18-0040111</t>
  </si>
  <si>
    <t>EPA-OFI-000836-2020</t>
  </si>
  <si>
    <t>PERMISO RIEGO DE LOS 500 ARBOLES UBICADOS EN ÁREAS PUBLICAS</t>
  </si>
  <si>
    <t>EXT-AMC-20-0029426</t>
  </si>
  <si>
    <t xml:space="preserve">  EPA-OFI-000847-2020</t>
  </si>
  <si>
    <t>Detrimento fitosanitario delicado parque lineal crespo- túnel, Marbella</t>
  </si>
  <si>
    <t>EXT-AMC-20-0024580</t>
  </si>
  <si>
    <t xml:space="preserve"> EPA-OFI-000848-2020</t>
  </si>
  <si>
    <t>queja contra hostal barrio crespo carrera 6 No. 70-31, por posible afectación ambiental</t>
  </si>
  <si>
    <t>EXT-AMC-18-0064764</t>
  </si>
  <si>
    <t xml:space="preserve"> EPA-OFI-000851-2020</t>
  </si>
  <si>
    <t>queja edificio mirador de la bahía,  por ruido barrio manga establecimientos dannas house y muelle turístico</t>
  </si>
  <si>
    <t xml:space="preserve">EXT-AMC-19-0081511 </t>
  </si>
  <si>
    <t xml:space="preserve">  EPA-OFI-000892-2020</t>
  </si>
  <si>
    <t>visita de inspección árboles en el centro vacacional policía crespo -</t>
  </si>
  <si>
    <t>EXT-AMC-19-0062777</t>
  </si>
  <si>
    <t xml:space="preserve"> EPA-OFI-000900-2020  </t>
  </si>
  <si>
    <t xml:space="preserve"> queja contra restaurante hard rock café</t>
  </si>
  <si>
    <t>EXT-AMC-20-0013941</t>
  </si>
  <si>
    <t xml:space="preserve"> Epa-ofi-000963-2020</t>
  </si>
  <si>
    <t>queja contra auto lavado en crespo avenida  1 No. 67-39 AGUAS AUTOLAVADO</t>
  </si>
  <si>
    <t>EXT-AMC-20-0002002</t>
  </si>
  <si>
    <t>Epa-ofi-000965-2020 - epa-ofi-000964-2020</t>
  </si>
  <si>
    <t>9 informe  compensación  arboles barrio nuevo bosque</t>
  </si>
  <si>
    <t>EXT-AMC-20-0014338</t>
  </si>
  <si>
    <t xml:space="preserve"> EPA-MEM-000461-2020</t>
  </si>
  <si>
    <t>tala árbol ceiba en zaragocilla PROPIEDAD PRIVADA</t>
  </si>
  <si>
    <t>EXT-AMC-20-0012815</t>
  </si>
  <si>
    <t xml:space="preserve"> EPA-OFI-001000-2020 </t>
  </si>
  <si>
    <t>solicitud inspección árbol palmera - ESPACIO PUBLICO - barrio conquistador</t>
  </si>
  <si>
    <t>EXT-AMC-20-0000956</t>
  </si>
  <si>
    <t xml:space="preserve"> EPA-OFI-001022-2020 </t>
  </si>
  <si>
    <t xml:space="preserve"> transfiere petición de YIMY RIVERA DIAZ (PRESIDENTE JAC BARRIO CONQUISTADOR) -solicitud inspección árbol palmera - ESPACIO PUBLICO - barrio conquistador</t>
  </si>
  <si>
    <t>AMC-OFI-0001977-2020</t>
  </si>
  <si>
    <t>EPA-OFI-001022-2020</t>
  </si>
  <si>
    <t xml:space="preserve"> cumplimiento resolución 0594 DEL EPA , manifiesta que va a realizar la tala</t>
  </si>
  <si>
    <t>EXT-AMC-20-0010272</t>
  </si>
  <si>
    <t xml:space="preserve"> EPA-MEM-000468-2020</t>
  </si>
  <si>
    <t>otorgar paz y salvo de compensaciones acta de visita a solicitud de tala y poda, traslado 12 de marzo 2019</t>
  </si>
  <si>
    <t>EXT-AMC-19-0036596</t>
  </si>
  <si>
    <t xml:space="preserve">  EPA-MEM-000469-2020</t>
  </si>
  <si>
    <t>árbol en riesgo barrio Crisanto Luque - propiedad privada</t>
  </si>
  <si>
    <t>EXT-AMC-20-0030637</t>
  </si>
  <si>
    <t xml:space="preserve">  EPA-OFI-001033-2020 </t>
  </si>
  <si>
    <t xml:space="preserve"> solicitud permiso para tala de árbol , espacio publico</t>
  </si>
  <si>
    <t>EXT-AMC-19-0100769</t>
  </si>
  <si>
    <t xml:space="preserve">  EPA-OFI-001035-2020  </t>
  </si>
  <si>
    <t>queja por emisiones de ruido producido por le empresa de evento CHITO PRODUCCIONES</t>
  </si>
  <si>
    <t>EXT-AMC-19-0031793</t>
  </si>
  <si>
    <t xml:space="preserve">   epa-ofi-001040-2020 -  epa-ofi-001038-2020</t>
  </si>
  <si>
    <t>solicita información respecto a la siembra de 10 árboles de mango al lado del hotel san Martin</t>
  </si>
  <si>
    <t>EXT-AMC-19-0118792</t>
  </si>
  <si>
    <t xml:space="preserve">  EPA-MEM-000483-2020</t>
  </si>
  <si>
    <t>tala de árbol urbanización villa Barraza - ESPACIO PUBLICO</t>
  </si>
  <si>
    <t xml:space="preserve">EXT-AMC-19-0087743 </t>
  </si>
  <si>
    <t xml:space="preserve">  EPA-OFI-001045-2020  </t>
  </si>
  <si>
    <t>solicita poda de árboles en loma el marion de solicitud anterior ext-amc-17-0067000</t>
  </si>
  <si>
    <t>EXT-AMC-19-0065583</t>
  </si>
  <si>
    <t>Epa-ofi-001050-2020</t>
  </si>
  <si>
    <t>solicita documento adjunto del memorando EPA-MEM-000461-2020, escamor amfor</t>
  </si>
  <si>
    <t>EPA-MEM-000487-2020</t>
  </si>
  <si>
    <t>EPA-MEM-000491-2020</t>
  </si>
  <si>
    <t>solicita documento adjunto del memorando epa-mem-000468-2020 , julio Paternina</t>
  </si>
  <si>
    <t>EPA-MEM-000488-2020</t>
  </si>
  <si>
    <t xml:space="preserve"> EPA-MEM-000492-2020</t>
  </si>
  <si>
    <t xml:space="preserve"> visita inspección copropiedad control de árboles (</t>
  </si>
  <si>
    <t>EXT-AMC-19-0105838</t>
  </si>
  <si>
    <t xml:space="preserve"> Epa-ofi-001098-2020</t>
  </si>
  <si>
    <t xml:space="preserve"> visita de inspección árbol en IE Salim Bechara - PROPIEDAD PRIVADA</t>
  </si>
  <si>
    <t>EXT-AMC-19-0069028</t>
  </si>
  <si>
    <t xml:space="preserve"> EPA-OFI-001108-2020  </t>
  </si>
  <si>
    <t xml:space="preserve"> inspección arboles parque recreacional el recreo -ESPACIO PUBLICO</t>
  </si>
  <si>
    <t>EXT-AMC-19-0091416</t>
  </si>
  <si>
    <t xml:space="preserve"> EPA-OFI-001109-2020</t>
  </si>
  <si>
    <t>inspección arboles barrio la troncal - ESPACIO PUBLICO</t>
  </si>
  <si>
    <t>EXT-AMC-19-0068510</t>
  </si>
  <si>
    <t xml:space="preserve">   EPA-OFI-001110-2020</t>
  </si>
  <si>
    <t xml:space="preserve"> visita inspección árbol en su propiedad barrio manga - PROPIEDAD PRIVADA</t>
  </si>
  <si>
    <t>EXT-AMC-20-0008609</t>
  </si>
  <si>
    <t xml:space="preserve">   EPA-OFI-001120-2020 </t>
  </si>
  <si>
    <t>autorización tala de dos árboles dentro de la copropiedad- PROPIEDAD PRIVADA</t>
  </si>
  <si>
    <t>EXT-AMC-19-0074084</t>
  </si>
  <si>
    <t xml:space="preserve"> EPA-OFI-001122-2020 </t>
  </si>
  <si>
    <t xml:space="preserve"> inspección árbol urb san pedro - PROPIEDAD PRIVADA</t>
  </si>
  <si>
    <t>EXT-AMC-19-0113127</t>
  </si>
  <si>
    <t xml:space="preserve">    EPA-OFI-001132-2020 </t>
  </si>
  <si>
    <t>inspección de árboles en cercanía de cableado eléctrico en zaragocilla - ESPACIO PUBLICO</t>
  </si>
  <si>
    <t>EXT-AMC-19-0069486</t>
  </si>
  <si>
    <t xml:space="preserve">  EPA-OFI-001140-2020</t>
  </si>
  <si>
    <t xml:space="preserve"> inspección árboles en conjunto Alpes club, barrio nuevo porvenir - PROP PRIVADA</t>
  </si>
  <si>
    <t>EXT-AMC-19-0108151</t>
  </si>
  <si>
    <t xml:space="preserve">  EPA-OFI-001158-2020</t>
  </si>
  <si>
    <t>inspección árbol barrio la providencia -espacio público</t>
  </si>
  <si>
    <t>EXT-AMC-19-0070560</t>
  </si>
  <si>
    <t xml:space="preserve"> EPA-OFI-001161-2020 </t>
  </si>
  <si>
    <t>solicita tala de 4 palmeras y 1 árbol ficus - barrio manga Miramar PROPIEDAD PRIVAD)</t>
  </si>
  <si>
    <t>EXT-AMC-19-0070035</t>
  </si>
  <si>
    <t xml:space="preserve">  EPA-OFI-001162-2020</t>
  </si>
  <si>
    <t>queja contra vecino que no poda árbol de su propiedad y está afectando su vivienda</t>
  </si>
  <si>
    <t xml:space="preserve">EXT-AMC-19-0086124 </t>
  </si>
  <si>
    <t xml:space="preserve">  EPA-OFI-001173-2020 </t>
  </si>
  <si>
    <t xml:space="preserve">queja por demora en trámite de tala y poda, primera solicitud EXT-AMC-19-0077162, </t>
  </si>
  <si>
    <t>EXT-AMC-20-0008144</t>
  </si>
  <si>
    <t xml:space="preserve"> EPA-OFI-001176-2020 </t>
  </si>
  <si>
    <t>modificación solicitud de tala, ahora desean reubicar el árbol</t>
  </si>
  <si>
    <t>EXT-AMC-19-0115902</t>
  </si>
  <si>
    <t xml:space="preserve"> EPA-MEM-000540-2020</t>
  </si>
  <si>
    <t>solicita documento adjunto del memorando EPA-MEM-000469-2020</t>
  </si>
  <si>
    <t>EPA-MEM-000490-2020</t>
  </si>
  <si>
    <t xml:space="preserve">  EPA-MEM-000541-2020</t>
  </si>
  <si>
    <t>solicitud poda de mangles av. Rafael Núñez (antigua india hasta cabrero)</t>
  </si>
  <si>
    <t>AMC-OFI-0013644-2019</t>
  </si>
  <si>
    <t xml:space="preserve">  EPA-OFI-001181-2020 </t>
  </si>
  <si>
    <t>solicitud tala de tres arboles de laurel urb almirante colon - PROP PRIVADA</t>
  </si>
  <si>
    <t>EXT-AMC-19-0109775</t>
  </si>
  <si>
    <t xml:space="preserve">  EPA-OFI-001183-2020 </t>
  </si>
  <si>
    <t>poda de árbol que afecta propiedad edf oceanic 44 ESPACIO PUBLICO</t>
  </si>
  <si>
    <t>EXT-AMC-19-0115755</t>
  </si>
  <si>
    <t xml:space="preserve"> EPA-OFI-001189-2020 </t>
  </si>
  <si>
    <t>envía ct del parque centenario  para emitir resolución a la oficina de apoyo logístico AMC-OFI-0004022-2020</t>
  </si>
  <si>
    <t>EPA-MEM-000542-2020</t>
  </si>
  <si>
    <t xml:space="preserve"> EPA-OFI-001217-2020  </t>
  </si>
  <si>
    <t>solicita información sobre permisos y decibeles del pic up rey de rocha cuando se encuentra en la boquilla</t>
  </si>
  <si>
    <t>EXT-AMC-20-0000641</t>
  </si>
  <si>
    <t xml:space="preserve"> EPA-OFI-001220-2020 -EPA-OFI-001219-2020</t>
  </si>
  <si>
    <t>envían CT de árboles en iglesia la ermita pie de la popa para resolución</t>
  </si>
  <si>
    <t xml:space="preserve">EPA-MEM-000515-2020 </t>
  </si>
  <si>
    <t xml:space="preserve">  EPA-OFI-001281-2020  </t>
  </si>
  <si>
    <t>solicita visita técnica  la institución educativa - propiedad privada</t>
  </si>
  <si>
    <t>EXT-AMC-19-0087664</t>
  </si>
  <si>
    <t>EPA-OFI-001282-2020</t>
  </si>
  <si>
    <t>inspección árbol fuera restaurante – ESPACIO PUBLICO</t>
  </si>
  <si>
    <t>EXT-AMC-19-0099340</t>
  </si>
  <si>
    <t xml:space="preserve">EPA-OFI-001283-2020 </t>
  </si>
  <si>
    <t>solicita intervención árbol en comunidad - ESPACIO PUBLICO</t>
  </si>
  <si>
    <t>EXT-AMC-19-0085473</t>
  </si>
  <si>
    <t xml:space="preserve"> EPA-OFI-001299-2020 </t>
  </si>
  <si>
    <t>Retoma de riego sostenido al caucho caído en Avenida Venezuela</t>
  </si>
  <si>
    <t xml:space="preserve">EXT-AMC-20-0034948 </t>
  </si>
  <si>
    <t xml:space="preserve">  EPA-OFI-001404-2020  - epa-ofi-001401-2020</t>
  </si>
  <si>
    <t>solicita información sobre enlace pqrs y tutela del epa</t>
  </si>
  <si>
    <t>AMC-OFI-0047332-2020</t>
  </si>
  <si>
    <t xml:space="preserve">  EPA-OFI-001417-2020 </t>
  </si>
  <si>
    <t xml:space="preserve"> tala de árbol barrio providencia ternera- ESPACIO PUBLICO</t>
  </si>
  <si>
    <t>EXT-AMC-20-0035422</t>
  </si>
  <si>
    <t xml:space="preserve">EPA-OFI-001472-2020 </t>
  </si>
  <si>
    <t xml:space="preserve">intervención árboles que se encuentran distrito militar No. 14, bosque sector manzanillo propiedad privada </t>
  </si>
  <si>
    <t xml:space="preserve">correo electrónico                            EXT-AMC-20-0036557 </t>
  </si>
  <si>
    <t xml:space="preserve">EPA-OFI-001471-2020 </t>
  </si>
  <si>
    <t xml:space="preserve"> remisión de petición Manuel Antonio Vuelvas - cuestionario EXT-AMC-19-0105652 ---TUTELA </t>
  </si>
  <si>
    <t>AMC-PQR-0006897-2019</t>
  </si>
  <si>
    <t>EPA-OFI-001689-2020  -Epa-ofi-001688-2020</t>
  </si>
  <si>
    <t>envía ct para resolución de querella por procuraduría ambiental y verde que te quiero verde- árbol en espacio publico- pie del cerro - parque luis padron</t>
  </si>
  <si>
    <t>EPA-MEM-000755-2020</t>
  </si>
  <si>
    <t>EPA-OFI-001731-2020 - EPA-OFI-001735-2020</t>
  </si>
  <si>
    <t>CAPACITACIÓN COMPETENCIAS Y FUNCIONES DEL EPA PARA EL DISTRITO</t>
  </si>
  <si>
    <t>N/A</t>
  </si>
  <si>
    <t xml:space="preserve"> EPA-OFI-001745-2020 </t>
  </si>
  <si>
    <t>envía ct solicitud personero Carlos quintana (EXT-AMC-20-0034949), árboles en avenida Venezuela BBVA</t>
  </si>
  <si>
    <t>EPA-MEM-000764-2020</t>
  </si>
  <si>
    <t>EPA-OFI-001875-2020 -EPA-OFI-001876-2020</t>
  </si>
  <si>
    <t>solicita tala de árbol PROPIEDAD PRIVADA - BARRIO LOS ANGELES</t>
  </si>
  <si>
    <t>EXT-AMC-20-0035421</t>
  </si>
  <si>
    <t xml:space="preserve">EPA-OFI-001891-2020 </t>
  </si>
  <si>
    <t xml:space="preserve"> inspección de árboles parte posterior edificio Alonso de Ojeda BARRIO LAGUITO - ESPACIO PUBLICO</t>
  </si>
  <si>
    <t>EXT-AMC-19-0021897</t>
  </si>
  <si>
    <t xml:space="preserve">  EPA-OFI-01912-2020 - EPA-OFI-01913-2020 </t>
  </si>
  <si>
    <t>SOLICITUD VISITA TECNICA INSPECCION ARBOLES</t>
  </si>
  <si>
    <t>EXT-AMC-19-0068688</t>
  </si>
  <si>
    <t xml:space="preserve">EPA-OFI-001501-2020 </t>
  </si>
  <si>
    <t>RICARDO ANAYA</t>
  </si>
  <si>
    <t>RESOLUCION DE PODA DE ARBOL</t>
  </si>
  <si>
    <t>EPA-MEM-000698-2020</t>
  </si>
  <si>
    <t xml:space="preserve">EPA-OFII-001478-2020  </t>
  </si>
  <si>
    <t>CONTROL Y SEGUIMIENTO, EVALUACION RH1</t>
  </si>
  <si>
    <t>EPA-MEM-00686-2020</t>
  </si>
  <si>
    <t xml:space="preserve">EPA-OFI-001502-2020  </t>
  </si>
  <si>
    <t>EPA-MEM-000685-2020</t>
  </si>
  <si>
    <t xml:space="preserve">EPA-OFI-001766-2020  </t>
  </si>
  <si>
    <t>EPA-MEM-000684-2020</t>
  </si>
  <si>
    <t xml:space="preserve">EPA-OFI-001585-2020 </t>
  </si>
  <si>
    <t>EPA-MEM.000682-2020</t>
  </si>
  <si>
    <t>EPA-OFI-001500-2020</t>
  </si>
  <si>
    <t>SOLICITUD VISITA TECNICA INSPECCION   DE ARBOLES</t>
  </si>
  <si>
    <t>CONCEPTO TECNICO 143 DE 19 DE MAYO DE 2020</t>
  </si>
  <si>
    <t xml:space="preserve">EPA-OFI-001462-2020  </t>
  </si>
  <si>
    <t>SOLICITUD VISITA INSPECCION DE ARBOL</t>
  </si>
  <si>
    <t>CONCEPTO TECNICO 145 DE 19 DE MAYO DE 2020</t>
  </si>
  <si>
    <t xml:space="preserve">EPA-OFI-001461-2020 </t>
  </si>
  <si>
    <t xml:space="preserve">CONTROL Y SEGUIMIENTO A ALIMENTOS </t>
  </si>
  <si>
    <t>CONCEPTO TECNICO 1861 DE 25 DE NOVIEMBRE DE 2019</t>
  </si>
  <si>
    <t xml:space="preserve">EPA-OFI-001449-2020  </t>
  </si>
  <si>
    <t>CONTROL Y SEGUIMIENTO A  ALIMENTOS</t>
  </si>
  <si>
    <t>CONCEPTO TECNICO 1866 DE 25 DE NOVIEMBRE DE 2019</t>
  </si>
  <si>
    <t xml:space="preserve">EPA-OFI-001448-2020  </t>
  </si>
  <si>
    <t>SOLICITUD DE INSPECCION DE ARBOLES</t>
  </si>
  <si>
    <t>CONCEPTO TECNICO 61 DE 4 DE MARZO DE 2020</t>
  </si>
  <si>
    <t>EPA-OFI-001969-2020</t>
  </si>
  <si>
    <t>RECURSO DE REPOSICION SOBRE LA RESOLUCION 109 DE 26 DE MAYO DE 2020</t>
  </si>
  <si>
    <t>AMC-OFI-0054604-2020</t>
  </si>
  <si>
    <t>EPA-OFI-001761-2020</t>
  </si>
  <si>
    <t>SOLICITUD VISITA DE INSPECCION DE ARBOLES</t>
  </si>
  <si>
    <t>EPA-MEM-000772-2020</t>
  </si>
  <si>
    <t xml:space="preserve">EPA-OFI-001678-2020 </t>
  </si>
  <si>
    <t>EPA-MEM-769-2020</t>
  </si>
  <si>
    <t xml:space="preserve">EPA-OFI-000985-2020 </t>
  </si>
  <si>
    <t>EPA-MEM-000765-2020</t>
  </si>
  <si>
    <t xml:space="preserve">EPA-OFI-001680-2020 </t>
  </si>
  <si>
    <t xml:space="preserve">REMISION INFORME DE VISITA TECNICA DE GESTION DEL RIESGO SOBRE ARBOLES QUE AMANAZAN A VIVIENDAS </t>
  </si>
  <si>
    <t>AMC-OFI-0054339-2020</t>
  </si>
  <si>
    <t xml:space="preserve">EPA-OFI-001802-2020 </t>
  </si>
  <si>
    <t>EPA-MEM-000789-2020</t>
  </si>
  <si>
    <t xml:space="preserve"> EPA- MEM-000793-2020  </t>
  </si>
  <si>
    <t>EPA-MEM-000773-2020</t>
  </si>
  <si>
    <t xml:space="preserve">EPA-OFI-001762-2020 </t>
  </si>
  <si>
    <t>EPA-MEM-000775-2020</t>
  </si>
  <si>
    <t xml:space="preserve">EPA-OFI-001796-2020 </t>
  </si>
  <si>
    <t>EPA-MEM-000801-2020</t>
  </si>
  <si>
    <t xml:space="preserve">EPA-OFI-001926-2020  </t>
  </si>
  <si>
    <t>FERTILIZACION DE SUELO, SIEMBRA DE ARBUSTOS Y REVISION DE MACETAS</t>
  </si>
  <si>
    <t>EXT-AMC-20-0039317</t>
  </si>
  <si>
    <t>EPA-MEM-000840-2020</t>
  </si>
  <si>
    <t xml:space="preserve">CONTROL Y SEGUIMIENTO  </t>
  </si>
  <si>
    <t>EPA-MEM-000833-2020</t>
  </si>
  <si>
    <t xml:space="preserve">EPA-OFI-001846-2020  </t>
  </si>
  <si>
    <t>EPA-MEM-000835-2020</t>
  </si>
  <si>
    <t xml:space="preserve">EPA-OFI-001820-2020 </t>
  </si>
  <si>
    <t>EPA-MEM-000444-2020</t>
  </si>
  <si>
    <t xml:space="preserve">EPA-OFI-001959-2020 </t>
  </si>
  <si>
    <t>EXT-AMC-19-0103958</t>
  </si>
  <si>
    <t>EPA-OFI-0001932-2020</t>
  </si>
  <si>
    <t>ASESORIA SOBRE SIEMBRA Y MANTENIMIENTO DE ARBOLES</t>
  </si>
  <si>
    <t>EXT-AMC-20-0036562</t>
  </si>
  <si>
    <t xml:space="preserve">EPA-OFI-001924-2020 </t>
  </si>
  <si>
    <t>CONTROL Y SEGUIMIENTO EVALUACION RH1</t>
  </si>
  <si>
    <t>EPA-MEM-000873-2020</t>
  </si>
  <si>
    <t>EPA-OFI-001972-2020 SE ENVIO EL 9 DE JULIO DE 2020</t>
  </si>
  <si>
    <t>EPA-MEM-000872-2020</t>
  </si>
  <si>
    <t xml:space="preserve">EPA-OFI-001960-2020  </t>
  </si>
  <si>
    <t>SOLICITUD DE ENTREGA DE RESOLUCION</t>
  </si>
  <si>
    <t>EXT-AMC-20-0039415</t>
  </si>
  <si>
    <t xml:space="preserve">EPA-OFI-002127-2020 </t>
  </si>
  <si>
    <t>EPA-MEM-000518-2020</t>
  </si>
  <si>
    <t>EPA-OFI-0001257-2020</t>
  </si>
  <si>
    <t>SOLICITUD DE LICENCIA AMBIENTAL</t>
  </si>
  <si>
    <t xml:space="preserve">EXT-AMC- 19-0066101 </t>
  </si>
  <si>
    <t>EPA-MEM-000576-2020</t>
  </si>
  <si>
    <t>CONTROL Y SEGUIMIENTO, EVALUACION RTS</t>
  </si>
  <si>
    <t xml:space="preserve">EXT-AMC- 20-0009579 </t>
  </si>
  <si>
    <t>EPA-MEM-000578-2020, EPA-OFI-001264-2020</t>
  </si>
  <si>
    <t>SOLICITUD DE NOTIFICACION AUTO 0399-2019</t>
  </si>
  <si>
    <t xml:space="preserve">EXT-AMC-19-0069021 </t>
  </si>
  <si>
    <t>EPA-OFI-0001260-2020</t>
  </si>
  <si>
    <t>SOLICITUD DE CIERRES DE APROVECHAMIENTO FORESTAL</t>
  </si>
  <si>
    <t xml:space="preserve">EXT-AMC- 19-0058822 </t>
  </si>
  <si>
    <t>EPA-OFI-000517-2020</t>
  </si>
  <si>
    <t xml:space="preserve">SOLICITUD DE VISITA POR TRABAJOS DE PINTURA </t>
  </si>
  <si>
    <t>EXT-AMC-20-0039942</t>
  </si>
  <si>
    <t>EPA-MEM-000731-2020</t>
  </si>
  <si>
    <t xml:space="preserve">SOLICITUD DE VISITA POR TALLER DE PINTURA </t>
  </si>
  <si>
    <t xml:space="preserve">EXT-AMC-20-0035926 </t>
  </si>
  <si>
    <t>EPA-MEM-000732-2020</t>
  </si>
  <si>
    <t>EPA-OFI-001571-2020</t>
  </si>
  <si>
    <t>SOLICITUD DE INSPECCION DE VERTIMIENTO</t>
  </si>
  <si>
    <t xml:space="preserve">EXT-AMC-20-0050756 </t>
  </si>
  <si>
    <t>EPA-MEM-000734-2020</t>
  </si>
  <si>
    <t>EPA-OFI-001576-2020</t>
  </si>
  <si>
    <t xml:space="preserve">SOLICITUD DE INSPECCION A EMPRESA RECICLAJES CARTAGENA </t>
  </si>
  <si>
    <t xml:space="preserve">EXT-AMC-20-0036945 </t>
  </si>
  <si>
    <t>EPA-MEM-000733-2020</t>
  </si>
  <si>
    <t>EPA-OFI-001573-2020</t>
  </si>
  <si>
    <t>SOLICITUD PARA BOTAR ESCOMBROS</t>
  </si>
  <si>
    <t>EXT-AMC-20-0035936</t>
  </si>
  <si>
    <t>EPA-OFI-001578-2020</t>
  </si>
  <si>
    <t>SOLICITUD PARA BOTAR ESCOMBROS Y BASURA</t>
  </si>
  <si>
    <t>EPA-OFI-001579-2020</t>
  </si>
  <si>
    <t>derecho de peticionSOCIEDAD ZONA FRANCA ARGOS S.A</t>
  </si>
  <si>
    <t xml:space="preserve">EXT-AMC-20-0037106 </t>
  </si>
  <si>
    <t>EPA-OFI-001602-2020</t>
  </si>
  <si>
    <t>DERECHO DE PETICION SOBRE PAS</t>
  </si>
  <si>
    <t xml:space="preserve">EXT-AMC-20-0036949 </t>
  </si>
  <si>
    <t>EPA-OFI-001599-2020</t>
  </si>
  <si>
    <t>QUEJA POR CONTAMINACION AMBIENTAL</t>
  </si>
  <si>
    <t>EXT-AMC-20-0034936</t>
  </si>
  <si>
    <t>EPA-OFI-001674-2020</t>
  </si>
  <si>
    <t>EPA-OFI-001675-2020</t>
  </si>
  <si>
    <t>SOLICITUD DE ENTREGA DE CARBON VEGETAL</t>
  </si>
  <si>
    <t xml:space="preserve">EXT-AMC-20-0021926 </t>
  </si>
  <si>
    <t>EPA-OFI-001676-2020</t>
  </si>
  <si>
    <t>QUEJA POR BASURA EN EL MAR</t>
  </si>
  <si>
    <t>EXT-AMC-20-0038187</t>
  </si>
  <si>
    <t>EPA-OFI-001681-2020</t>
  </si>
  <si>
    <t>EPA-OFI-001682-2020</t>
  </si>
  <si>
    <t>PODA DRASTICA ARBOL LOS CARACOLES</t>
  </si>
  <si>
    <t>CT Nº 183 de 04 de junio del 2020</t>
  </si>
  <si>
    <t>AUTO 348</t>
  </si>
  <si>
    <t>EPA-OFI-001772-2020</t>
  </si>
  <si>
    <t xml:space="preserve">POSIBLE ENVENENAMIENTO DE ARBOL </t>
  </si>
  <si>
    <t>CT Nº 185 de 04 de junio del 2020</t>
  </si>
  <si>
    <t>AUTO 361</t>
  </si>
  <si>
    <t>PODA DE ARBOL LOS EJECUTIVOS</t>
  </si>
  <si>
    <t>CT Nº 187 de 04 de junio del 2020</t>
  </si>
  <si>
    <t xml:space="preserve">AUTO </t>
  </si>
  <si>
    <t>EPA-OFI-001771-2020</t>
  </si>
  <si>
    <t>SOLICITUD DE VISITA POR ARBOLES SEMBRADOS POR EPA</t>
  </si>
  <si>
    <t xml:space="preserve">EXT-AMC-20-0038716 </t>
  </si>
  <si>
    <t>EPA-OFI-001756-2020</t>
  </si>
  <si>
    <t xml:space="preserve">EPA-MEM-000812-2020                                       </t>
  </si>
  <si>
    <t>SOLICITUD DE DEVOLUCION CARBON VEGETAL</t>
  </si>
  <si>
    <t>SOLICITUD DE PAS</t>
  </si>
  <si>
    <t xml:space="preserve">EPA- MEM 00250 de 2020 </t>
  </si>
  <si>
    <t>EPA-OFI-001770-2020</t>
  </si>
  <si>
    <t>SOLICITUD DE CIERRE DE HAND ROCK-CENTRO</t>
  </si>
  <si>
    <t>EXT-AMC-20-0013941-</t>
  </si>
  <si>
    <t>EPA-OFI-001803-2020</t>
  </si>
  <si>
    <t>DENUNCIA POR TALA DE ARBOLES EN EL PIE DE LA POPA</t>
  </si>
  <si>
    <t xml:space="preserve">EXT-AMC-20- 2020 </t>
  </si>
  <si>
    <t>EPA-OFI-001809-2020</t>
  </si>
  <si>
    <t>CT 232 DEL 23 DE JUNIO 2020</t>
  </si>
  <si>
    <t xml:space="preserve"> 359-23-06-2020</t>
  </si>
  <si>
    <t>AUTO DE REQUERIMIENTO 359-23-06-2020</t>
  </si>
  <si>
    <t>EPA-OFI-001806-2020</t>
  </si>
  <si>
    <t>CT 231 DEL 23 DE JUNIO 2020</t>
  </si>
  <si>
    <t>AUTO  360-</t>
  </si>
  <si>
    <t>AUTO DE REQUERIMIENTO 360-23-06-2020</t>
  </si>
  <si>
    <t>Oficio DE NOTIFICACION EPA-OFI-001811-2020</t>
  </si>
  <si>
    <t>CT 229 DEL 23 DE JUNIO 2020</t>
  </si>
  <si>
    <t>AUTO  361</t>
  </si>
  <si>
    <t>EPA-OFI-001813-2020</t>
  </si>
  <si>
    <t>SOLICITUD POR NO RALIZAR VISITA</t>
  </si>
  <si>
    <t>EXT-AMC-20-0038731</t>
  </si>
  <si>
    <t>EPA-OFI-001757-2020</t>
  </si>
  <si>
    <t>Solicitud de Reliquidación- PROQUICOL S.A.S.</t>
  </si>
  <si>
    <t>EPA-MEM-000848-2020</t>
  </si>
  <si>
    <t>EPA-OFI-001863-2020</t>
  </si>
  <si>
    <t>INFORMACION SOBRE LEVENTAMIENTO DE LA MEDIDA CAUTELAR  REALIZADA POR EL SEÑOR ROBINSON HERRERA</t>
  </si>
  <si>
    <t>EXT-AMC-19-0120179</t>
  </si>
  <si>
    <t>EPA-OFI-001854-2020</t>
  </si>
  <si>
    <t>basuras en zona verde que perjudican a los vecinos colindantes</t>
  </si>
  <si>
    <t>EXT-AMC-20-0040077</t>
  </si>
  <si>
    <t>EPA-OFI-001857-2020</t>
  </si>
  <si>
    <t>EPA-OFI-001861-2020</t>
  </si>
  <si>
    <t>Petición visita técnica arbol de caucho del centro</t>
  </si>
  <si>
    <t>EXT-AMC-20-0013932</t>
  </si>
  <si>
    <t>EPA-OFI-000484-2020</t>
  </si>
  <si>
    <t>DANIELA PINEDO</t>
  </si>
  <si>
    <t>Petición gestiones ambientales en cuerpos de agua</t>
  </si>
  <si>
    <t>EXT-AMC-20-0014113</t>
  </si>
  <si>
    <t>EPA-OFI-000483-2020</t>
  </si>
  <si>
    <t xml:space="preserve">Quejas basuras en barrio el country </t>
  </si>
  <si>
    <t>AMC-OFI-0011155-2020</t>
  </si>
  <si>
    <t>EPA-OFI-000482-2020</t>
  </si>
  <si>
    <t>EPA-OFI-000481-2020</t>
  </si>
  <si>
    <t xml:space="preserve">Solicitud de certificacion de resoluciones </t>
  </si>
  <si>
    <t>EXT-AMC-20-0012077</t>
  </si>
  <si>
    <t>EPA-OFI-000479-2020</t>
  </si>
  <si>
    <t>Petición documentos</t>
  </si>
  <si>
    <t>EXT-AMC-20-0011479</t>
  </si>
  <si>
    <t>EPA-OFI-000480-2020</t>
  </si>
  <si>
    <t>Trámite viabilidad RCD</t>
  </si>
  <si>
    <t>EXT-AMC-20-0011328</t>
  </si>
  <si>
    <t>EPA-OFI-000453-2020</t>
  </si>
  <si>
    <t>EPA-MEM-000061-2020</t>
  </si>
  <si>
    <t>EPA-MEM-000111-2020</t>
  </si>
  <si>
    <t>EXT-AMC-19-0109192</t>
  </si>
  <si>
    <t>EPA-OFI-00187-2020</t>
  </si>
  <si>
    <t xml:space="preserve">Petición hoja de vida del Director y otros </t>
  </si>
  <si>
    <t>EXT-AMC-20-0007698</t>
  </si>
  <si>
    <t>EPA-OFI-000295-2020</t>
  </si>
  <si>
    <t xml:space="preserve">Solicitud de aprovechamiento forestal único de arboles aislados - pago de liquidación </t>
  </si>
  <si>
    <t>EXT-AMC-20-0001493</t>
  </si>
  <si>
    <t xml:space="preserve">EPA-MEM-000193-2020 </t>
  </si>
  <si>
    <t>Solicitud de visita técnica para expedición de paz y salvo en materia de compensación forestal</t>
  </si>
  <si>
    <t>EXT-AMC-19-0118017</t>
  </si>
  <si>
    <t>EPA-MEM-000194-2020</t>
  </si>
  <si>
    <t>EXT-AMC-19-0118010</t>
  </si>
  <si>
    <t>EPA-MEM-000195-2020</t>
  </si>
  <si>
    <t>EXT-AMC-19-0104890</t>
  </si>
  <si>
    <t>EPA-OFI-000362-2020</t>
  </si>
  <si>
    <t>EXT-AMC-19-0065537</t>
  </si>
  <si>
    <t>EPA-OFI-000361-2020</t>
  </si>
  <si>
    <t>EXT-AMC-19-0011310</t>
  </si>
  <si>
    <t>EPA-OFI-000360-2020</t>
  </si>
  <si>
    <t>EXT-AMC-19-0097471</t>
  </si>
  <si>
    <t>EPA-OFI-000387-2020</t>
  </si>
  <si>
    <t>EXT-AMC-19-0068594</t>
  </si>
  <si>
    <t>EPA-OFI-000386-2020</t>
  </si>
  <si>
    <t>EXT-AMC-19-0123067</t>
  </si>
  <si>
    <t>EPA-OFI-000384-2020</t>
  </si>
  <si>
    <t>EXT-AMC-19-0099300</t>
  </si>
  <si>
    <t>EPA-OFI-000383-2020</t>
  </si>
  <si>
    <t>EXT-AMC-20-0011606</t>
  </si>
  <si>
    <t>EPA-MEM-0000233-2020</t>
  </si>
  <si>
    <t>EPA-OFI-000396-2020</t>
  </si>
  <si>
    <t xml:space="preserve">Solicitud aprovechamiento forestal </t>
  </si>
  <si>
    <t>EXT-AMC-20-001-489</t>
  </si>
  <si>
    <t>EPA-MEM-000217-2020</t>
  </si>
  <si>
    <t>EXT-AMC-20-0023882</t>
  </si>
  <si>
    <t>EPA-OFI-000704-2020</t>
  </si>
  <si>
    <t>Petición licencia ambiental</t>
  </si>
  <si>
    <t>EXT-AMC-20-0007141</t>
  </si>
  <si>
    <t>EPA-OFI-000696-2020</t>
  </si>
  <si>
    <t>Comunicación auto inicia trámite RCD</t>
  </si>
  <si>
    <t>EXT-AMC-19-0056495</t>
  </si>
  <si>
    <t>EPA-OFI-000700-2020</t>
  </si>
  <si>
    <t>Petición de información de los actos administrativos de carácter general del EPA</t>
  </si>
  <si>
    <t>Oficio 6 de marzo de 2020 SIN RADICADO</t>
  </si>
  <si>
    <t>EPA-OFI-000716-2020</t>
  </si>
  <si>
    <t xml:space="preserve">Respuesta al requerimiento - aporta certificado de libertad y tradicion </t>
  </si>
  <si>
    <t>EXT-AMC-20-0020260</t>
  </si>
  <si>
    <t>EPA-OFI-000817-2020</t>
  </si>
  <si>
    <t>Comunicación de auto - respuesta dentro de trámite de RCD</t>
  </si>
  <si>
    <t>EXT-AMC-20-0025734</t>
  </si>
  <si>
    <t>EPA-OFI-000837-2020</t>
  </si>
  <si>
    <t>EPA-OFI-000904-2020</t>
  </si>
  <si>
    <t>Solicitud de revocatoria directa de permiso de vertimimento al alcantarillado</t>
  </si>
  <si>
    <t>EXT-AMC-20-0025581</t>
  </si>
  <si>
    <t>EPA-OFI-000857-2020</t>
  </si>
  <si>
    <t>EXT-AMC-20-0009205</t>
  </si>
  <si>
    <t>Informe caracterizaciones fisicoquimicas de aguas residuales - vertimiento</t>
  </si>
  <si>
    <t>EXT-AMC-19-0090053</t>
  </si>
  <si>
    <t>Sin responder</t>
  </si>
  <si>
    <t xml:space="preserve">Petición relacionada con información sobre la suspensión de expedición ed actas de removilización </t>
  </si>
  <si>
    <t>Petición 3 de abril de 2020 SIN RADICADO</t>
  </si>
  <si>
    <t>EPA-OFI-000945-2020</t>
  </si>
  <si>
    <t>Se informa suspensión de salvoconductos</t>
  </si>
  <si>
    <t>NA</t>
  </si>
  <si>
    <t>EPA-OFI-000947-2020</t>
  </si>
  <si>
    <t>EPA-OFI-000948-2020</t>
  </si>
  <si>
    <t>Denuncia sobre proyectos de la OCAD sin licencia ambiental ubicados en el MAGDALENA</t>
  </si>
  <si>
    <t>EXT-AMC-20-0015086</t>
  </si>
  <si>
    <t>EPA-OFI-000971-2020</t>
  </si>
  <si>
    <t>EPA-OFI-000991-2020</t>
  </si>
  <si>
    <t xml:space="preserve">Apoyo para ubicar y definir areas de siembras por compansación forestal </t>
  </si>
  <si>
    <t>EXT-AMC-20-0014891</t>
  </si>
  <si>
    <t>EPA-OFI-000970-2020</t>
  </si>
  <si>
    <t xml:space="preserve">Complemento de solicitud de licencia ambiental renovación de permiso de vertimientos </t>
  </si>
  <si>
    <t>EXT-AMC-20-0023735</t>
  </si>
  <si>
    <t>EPA-MEM-000454-2020</t>
  </si>
  <si>
    <t>EXT-AMC-20-0023180</t>
  </si>
  <si>
    <t>EPA-MEM-000455-2020</t>
  </si>
  <si>
    <t xml:space="preserve">Derecho de petición </t>
  </si>
  <si>
    <t>EXT-AMC-20-0029705</t>
  </si>
  <si>
    <t>EPA-MEM-000456-2020</t>
  </si>
  <si>
    <t xml:space="preserve">Consulta relacionada sobre el reuso del agua residual tratada en un lavadero, transferir a técnica </t>
  </si>
  <si>
    <t>EXT-AMC-20-0025626</t>
  </si>
  <si>
    <t>EPA-MEM-000457-2020</t>
  </si>
  <si>
    <t>INFORME TECNICO RELACIONADO EN EPA-MEM-000435-2020</t>
  </si>
  <si>
    <t>EPA-MEM-000442-2020</t>
  </si>
  <si>
    <t>EPA-MEM-000435-2020</t>
  </si>
  <si>
    <t>Respuesta a denunica por ocupación ilegal de lote - hotel las americas</t>
  </si>
  <si>
    <t>EXT-AMC-20-0020438</t>
  </si>
  <si>
    <t>EPA-OFI-001358-2020 y EPA-OFI-001359-2020</t>
  </si>
  <si>
    <t>REMISION OFICIO AMC-OFI-0049230-2020. Información de única dirección de correo</t>
  </si>
  <si>
    <t>AMC-OFI-0049230-2020</t>
  </si>
  <si>
    <t>EPA-OFI-001354-2020</t>
  </si>
  <si>
    <t>Reglamento de condiciones técnicas de operación de la sociedad portuaria Algranel S.A</t>
  </si>
  <si>
    <t>EXT-AMC-19-0094404</t>
  </si>
  <si>
    <t>EPA-OFI-001357-2020</t>
  </si>
  <si>
    <t>RESPUESTA A AUTO DE REQUERIMIENTO 1306.</t>
  </si>
  <si>
    <t>EXT-AMC-20-0012748</t>
  </si>
  <si>
    <t>EPA-MEM-000307-2020</t>
  </si>
  <si>
    <t>TANIA BOLIVAR</t>
  </si>
  <si>
    <t>RESPUESTA OFICIO (EVALUACION DE CARACTERIZACION)</t>
  </si>
  <si>
    <t xml:space="preserve">EXT-AMC-20-0018538 </t>
  </si>
  <si>
    <t>EPA-MEM-000308-2020</t>
  </si>
  <si>
    <t>PETICION- INTERVENCION Y ACOMPAÑAMIENTO CUMPLIMIENTO SENTENCIA T-080-15</t>
  </si>
  <si>
    <t>EXT-AMC-20-0018134</t>
  </si>
  <si>
    <t>EPA-OFI-000521-2020</t>
  </si>
  <si>
    <t>QUEJA POR TALA INDISCRIMINADA DE ARBOLES</t>
  </si>
  <si>
    <t>EXT-AMC-20-0019620</t>
  </si>
  <si>
    <t>EPA-OFI-000514-2020</t>
  </si>
  <si>
    <t>QUEJA POR VERTIMIENTO DE AGUAS SERVIDAS A CANAL.</t>
  </si>
  <si>
    <t>EXT-AMC-20-0016796</t>
  </si>
  <si>
    <t>EPA-MEM-000270-2020</t>
  </si>
  <si>
    <t>REMISION DE SENTENCIA DE ACCION POPULAR PARA CUMPLIMIENTO</t>
  </si>
  <si>
    <t>AMC-OFI-0008797-2020</t>
  </si>
  <si>
    <t>EPA-OFI-000465-2020</t>
  </si>
  <si>
    <t>QUEJA POR FALTA DE LIMPIEZA DE CANAL PLUVIAL (RICAURTE)</t>
  </si>
  <si>
    <t>EXT-AMC-20-0014903</t>
  </si>
  <si>
    <t>EPA-OFI-000450-2020</t>
  </si>
  <si>
    <t xml:space="preserve">QUEJA POR CONTAMINACION AUDITIVA DE ESTABLECIMIENTO DE COMERCIO </t>
  </si>
  <si>
    <t>EXT-AMC-20-0015232</t>
  </si>
  <si>
    <t>EPA-MEM-000230-2020</t>
  </si>
  <si>
    <t>QUEJA POR VERTIMIENTO DE AGUAS RESIDUALES A CANAL  DE AGUAS LLUVIAS.</t>
  </si>
  <si>
    <t>EXT-AMC-20-0014645</t>
  </si>
  <si>
    <t>EPA-OFI-000374-2020</t>
  </si>
  <si>
    <t>PETICION- CONTRATOS Y CONVENIOS DEL EPA 2016-2020</t>
  </si>
  <si>
    <t>EXT-AMC-20-0009774</t>
  </si>
  <si>
    <t>EPA-OFI-000350-2020</t>
  </si>
  <si>
    <t>QUEJA POR VERTIMIENTO DE AGUAS RESIDUALES</t>
  </si>
  <si>
    <t xml:space="preserve">EXT-AMC-20-0001713 </t>
  </si>
  <si>
    <t xml:space="preserve">EPA-OFI-000232-2020 </t>
  </si>
  <si>
    <t>QUEJA POR EMISION DE RUIDO ESTABLECIMIENTO DE COMERCIO</t>
  </si>
  <si>
    <t>EXT-AMC-19-0064314</t>
  </si>
  <si>
    <t>EPA-OFI-000276-2020</t>
  </si>
  <si>
    <t xml:space="preserve">QUEJA POR EMISION DE RUIDO ESTABLECIMIENTO DE COMERCIO </t>
  </si>
  <si>
    <t>EXT-AMC- 19-0083588</t>
  </si>
  <si>
    <t>EPA-OFI-000298-2020</t>
  </si>
  <si>
    <t>MEMORANDO A CONTROL INTERNO</t>
  </si>
  <si>
    <t>EPA-MEM-000223-2020</t>
  </si>
  <si>
    <t>MEMORANDO CONVOCATORIA COMITÉ DE CONCILIACION</t>
  </si>
  <si>
    <t>Solicitud Medidas de protección Población recicladora durante la emergencia sanitaria del COVID -19</t>
  </si>
  <si>
    <t>EXT-AMC-20-0029529</t>
  </si>
  <si>
    <t>EPA-OFI-000927-2020</t>
  </si>
  <si>
    <t>ACCION PREVENTIVA POR CONTAMINACION ATMOSFERICA.- MATERIAL PARTICULADO</t>
  </si>
  <si>
    <t>EXT-AMC-20-0026508</t>
  </si>
  <si>
    <t>EPA-OFI-000888-2020</t>
  </si>
  <si>
    <t>DENUNCIA ENVASES PLÁSTICOS QUE ENVENENAN A LOS COLOMBIANOS</t>
  </si>
  <si>
    <t>EXT-AMC-20-0029296</t>
  </si>
  <si>
    <t>RE: PROBLEMATICA AMBIENTAL CAÑO JUAN ANGOLA. SOLICITUD ACCIONES URGENTES PGN.Radicado EXT-AMC-20-00</t>
  </si>
  <si>
    <t>EPA-MEM-000259-2020</t>
  </si>
  <si>
    <t>EPA-OFI-000959-2020</t>
  </si>
  <si>
    <t>SOLICITUD CERTIFICACION AMBIENTAL PARA ASERRADERO MADERAS DE LA SIERRA</t>
  </si>
  <si>
    <t>EXT-AMC-20-0010083</t>
  </si>
  <si>
    <t>EPA-MEM-000823-2020</t>
  </si>
  <si>
    <t>SOLICITUD DE EVALUACION Y APROBACION DEL PLAN DE MANEJO DE RCD.-OFI-000386-2020</t>
  </si>
  <si>
    <t>EXT-AMC-20-0028368</t>
  </si>
  <si>
    <t>Auto No. 0180 2020</t>
  </si>
  <si>
    <t>DERECHO DE PETICION EXT-AMC-19-012889</t>
  </si>
  <si>
    <t>AMC-OFI-0028741-2020</t>
  </si>
  <si>
    <t>EPA-OFI-000886-2020</t>
  </si>
  <si>
    <t>DERECHO DE PETICION.-SOLICITUD DE INFORMACION</t>
  </si>
  <si>
    <t>EXT-AMC-20-0026303</t>
  </si>
  <si>
    <t>EPA-OFI-000906-2020</t>
  </si>
  <si>
    <t>INFORME DE CUMPLIMIENTO AMBIENTAL.- ICA</t>
  </si>
  <si>
    <t>EXT-AMC-20-0022669</t>
  </si>
  <si>
    <t>EPA-MEM-000383-2020</t>
  </si>
  <si>
    <t xml:space="preserve">QUEJA POR CONTAMINACION ATMOSFERICA. </t>
  </si>
  <si>
    <t>QT # 006 12-02-2019</t>
  </si>
  <si>
    <t>AUTO No. 0171 DE 26/03/20</t>
  </si>
  <si>
    <t>Seguimiento fallo juan angola</t>
  </si>
  <si>
    <t>EXT-AMC-20-0008239</t>
  </si>
  <si>
    <t>EPA-OFI-001019-2020</t>
  </si>
  <si>
    <t>SOLICITUD PRONUNCIAMIENTO.- COMPETENCIA PARA TRAMITE LICENCIA AMB. PROYECTO UPME</t>
  </si>
  <si>
    <t>EXT-AMC-20-0020922</t>
  </si>
  <si>
    <t>EPA-OFI-000587-2020</t>
  </si>
  <si>
    <t xml:space="preserve">SOLICITUD DE ACLARACON DE DOCUMENTO CORREGIDO- RESOLUCION DE COBRO DE EVALUACION. </t>
  </si>
  <si>
    <t>EXT-AMC-19-0113531</t>
  </si>
  <si>
    <t>Resolucion 0063 19/03/20</t>
  </si>
  <si>
    <t>SOLICITO DESISTIMIENTO DEL PLAN DE CONTINGENCIA</t>
  </si>
  <si>
    <t>EXT-AMC-19-0057784</t>
  </si>
  <si>
    <t>EPA-MEM-000327-2020</t>
  </si>
  <si>
    <t>INFORMACION SOBRE ACTUACION CASO CRIADERO DE GALLINAS- ACCION POPULAR</t>
  </si>
  <si>
    <t>EXT-AMC-20-0021807</t>
  </si>
  <si>
    <t>EPA-OFI-000784-2020</t>
  </si>
  <si>
    <t>DERECHO DE PETICION.- SOLICITUD INFORMACION ESTADO PERMISO DE LICENCIA AMB.</t>
  </si>
  <si>
    <t>EXT-AMC-20-0021392</t>
  </si>
  <si>
    <t xml:space="preserve">         EPA-OFI-000695-2020                  </t>
  </si>
  <si>
    <t>PRESENTACION INFORME DE CUMPLIMIENTO AMBIENTAL  ICA .- CEMEX PLANTA CARTAGENA</t>
  </si>
  <si>
    <t>EXT-AMC-19-0093255</t>
  </si>
  <si>
    <t>EPA-MEM-000370-2020</t>
  </si>
  <si>
    <t>INFORME DE CUMPLIMIENTO AMB.- CEMEX ICA</t>
  </si>
  <si>
    <t>EXT-AMC-19-0030580</t>
  </si>
  <si>
    <t>EPA-MEM-000369-2020</t>
  </si>
  <si>
    <t>AUTO REQUERIMIENTO TRAMITE PLAN MANEJO AMBIENTAL</t>
  </si>
  <si>
    <t>EXT-AMC-19-0016033</t>
  </si>
  <si>
    <t>EPA-OFI-000691-2020</t>
  </si>
  <si>
    <t xml:space="preserve"> REMISION CONCEPTO TECNICO No.88  CARACTERIZACION DE VERTIMIENTOS.- CAFAM</t>
  </si>
  <si>
    <t>EPA-MEM-000553-2020</t>
  </si>
  <si>
    <t>AUTO REQUERIMIENTO</t>
  </si>
  <si>
    <t>CUMPLIMIENTO REQUERIMIENTO.- POR MEDIDA PREVENTIVA DE SUSPENSION DE ACTIVIDAD.</t>
  </si>
  <si>
    <t>EXT-AMC-19-0071784</t>
  </si>
  <si>
    <t>EPA-MEM-000719-2020</t>
  </si>
  <si>
    <t xml:space="preserve">SOLICITUD DE MODIFICACION DE AREAS DE USO PUBLICO- CONTRATO DE CONCESION PORTUARIA. </t>
  </si>
  <si>
    <t>EXT-AMC-19-0120387</t>
  </si>
  <si>
    <t>EPA-MEM-000655-2020</t>
  </si>
  <si>
    <t>Requerimiento de Información sobre cumplimiento de órdenes impartidas en proceso ACCION POPULAR- MERCADO DE BAZURTO</t>
  </si>
  <si>
    <t>AMC-OFI-0041621-2020</t>
  </si>
  <si>
    <t>EPA-OFI-001493-2020</t>
  </si>
  <si>
    <t>Requerimiento de Información sobre petición presentada por la Sociedad Aeroportuaria de la Costa S.A- CLAUSURA VERTIMIENTOS CAÑO JUAN ANGOLA</t>
  </si>
  <si>
    <t>AMC-OFI-0042649-2020</t>
  </si>
  <si>
    <t>EPA-OFI-001320-2020</t>
  </si>
  <si>
    <t>RESPUESTA SOLICITUD ACLARACION CONCEPTO TECNICO DE JURISDICCION SECTOR BARRIO MANGA</t>
  </si>
  <si>
    <t>EXT-AMC-20-0002940</t>
  </si>
  <si>
    <t>No requiere respuesta</t>
  </si>
  <si>
    <t>SOLICITUD AUTORIZACION PARA UTILIZAR LA CANCION" NI SE TE OCURRA" Y APOYO DE EDUCACION AMBIENTAL</t>
  </si>
  <si>
    <t>EXT-AMC-19-0123770</t>
  </si>
  <si>
    <t>EPA-MEM-000771-2020</t>
  </si>
  <si>
    <t>CUMPLIMIENTO RETIROS CANAL RICAURTE.- PROYECTO PARQUE DE LA CASTELLANA</t>
  </si>
  <si>
    <t>EXT-AMC-19-0032142</t>
  </si>
  <si>
    <t>EPA-MEM-000611-2020</t>
  </si>
  <si>
    <t>DOCUMENTO DE MANEJO DE MATERIALES Y ELEMENTOS DE CONSTRUCCION.- PROYECTO VIVIENDA FAMILIAR</t>
  </si>
  <si>
    <t>EXT-AMC-19-0044190</t>
  </si>
  <si>
    <t>AUTO No. 267 DE 30/04/20</t>
  </si>
  <si>
    <t xml:space="preserve">PERMISO DE APROVECHAMIENTO FORESTAL.- RESPUESTA A REQUERIMIENTO ZONA FRANCA ARGOS. </t>
  </si>
  <si>
    <t>EXT-AMC-20-0005613</t>
  </si>
  <si>
    <t>EPA-MEM-000621-2020</t>
  </si>
  <si>
    <t xml:space="preserve">QUEJA POR VIVIENDAS EN ALTO RIESGO- CONSTRUCCION DE PUENTES Y LIMPIEZA DE CANAL PLUVIAL. </t>
  </si>
  <si>
    <t>EXT-AMC-20-0003954</t>
  </si>
  <si>
    <t>EPA-OFI-001310-2020</t>
  </si>
  <si>
    <t>DOCUMENTO DE MANEJO DE MATERIALES Y ELEMENTOS DE CONSTRUCCION (RCD)</t>
  </si>
  <si>
    <t>EXT-AMC-19-0041228</t>
  </si>
  <si>
    <t>AUTO 295 DE 18 DE MAYO DE 2020</t>
  </si>
  <si>
    <t xml:space="preserve">SOLICITUD PERMISO DE VERTIMIENTOS </t>
  </si>
  <si>
    <t>EXT-AMC-19-0059366</t>
  </si>
  <si>
    <t xml:space="preserve">EPA-OFI-004017-2019 de 16/09/2019 </t>
  </si>
  <si>
    <t>PLAN DE MANEJO DE RESIDUOS DE CONSTRUCCION Y DEMOLICION (RCD)</t>
  </si>
  <si>
    <t>EXT-AMC-19-0017857</t>
  </si>
  <si>
    <t xml:space="preserve">Auto No. 475 de 12/06/2019.  </t>
  </si>
  <si>
    <t>FORMULARIO SOLICITUD PERMISO DE VERTIMIENTOS.-</t>
  </si>
  <si>
    <t>EXT-AMC-19-0030995</t>
  </si>
  <si>
    <t>EPA-OFI-001813-2019 de 29/05/19)</t>
  </si>
  <si>
    <t>EVALUACION FORMATO RH1 (RESIDUOS HOSPITALARIOS) OPTICAS UNIVER PLUS SEDE RONDA REAL</t>
  </si>
  <si>
    <t>EPA-MEM-000519-2020</t>
  </si>
  <si>
    <t>EPA-OFI-001166-2020</t>
  </si>
  <si>
    <t xml:space="preserve">Remisión por competencias – EXT-AMC-20-0003954 QUEJA POR VIVIENDAS EN ALTO RIESGO- CONSTRUCCION DE PUENTES Y LIMPIEZA DE CANAL PLUVIAL. </t>
  </si>
  <si>
    <t>AMC-OFI-0006395-2020</t>
  </si>
  <si>
    <t>SOLICITUD INFORMACION SOBRE NO PERTINENCIA DE PERMISO DE VERTIMIENTOS</t>
  </si>
  <si>
    <t>EXT-AMC-19-0068634</t>
  </si>
  <si>
    <t>INFORMACION SOBRE ASOCIACIONES EN ZONA DE INFLUENCIA DE CIENAGA DE LAS QUINTAS - PARA PMA</t>
  </si>
  <si>
    <t>AMC-PQR-0005289-2018</t>
  </si>
  <si>
    <t>SOLICITUD  LICENCIA AMBIENTAL</t>
  </si>
  <si>
    <t>EXT-AMC-19-0091844</t>
  </si>
  <si>
    <t>EPA-OFI-001441-2020</t>
  </si>
  <si>
    <t xml:space="preserve">RE: DERECHO DE PETICION  DAVINSON GAVIRIA PAJARO- JAC GETSEMANI </t>
  </si>
  <si>
    <t>AMC-OFI-0008466-2020</t>
  </si>
  <si>
    <t>EPA-OFI-001250-2020</t>
  </si>
  <si>
    <t>PROCESO PREVENTIVO CON RADICACION IUS-E-2019-631705/ P-2019-1417145- PROYECTO 5TA AV DE MANGA.</t>
  </si>
  <si>
    <t>EXT-AMC-20-0002284</t>
  </si>
  <si>
    <t>EPA-MEM-000612-2020</t>
  </si>
  <si>
    <t>QUEJA POR CONTAMINACION ATMOSFERICA- CARPINTERIA LOS MAGNIFICOS</t>
  </si>
  <si>
    <t>AMC-OFI-0031747-2020</t>
  </si>
  <si>
    <t>AUTO No. 268 DE 30/04/20</t>
  </si>
  <si>
    <t>RADICACION DEL PLAN DE MANEJO AMBIENTAL RCD</t>
  </si>
  <si>
    <t>EXT-AMC-19-0091220</t>
  </si>
  <si>
    <t>EPA-OFI-001298-2020</t>
  </si>
  <si>
    <t>DENUNCIA.- INVACION EN EL CAÑO JUAN ANGOLA</t>
  </si>
  <si>
    <t>EXT-AMC-20-0004663</t>
  </si>
  <si>
    <t>EPA-OFI-001204-2020</t>
  </si>
  <si>
    <t>RECURSO DE REPOSICION CONTRA AUTO N° 1209/2019 (REQUERIMIENTO POR CARACTERIZACION DE VERTIMIENTOS)</t>
  </si>
  <si>
    <t>EXT-AMC-20-0007883</t>
  </si>
  <si>
    <t>AUTO 275 08/05/20</t>
  </si>
  <si>
    <t>SOLICITUD PERMISO DE VERTIMIENTOS</t>
  </si>
  <si>
    <t>EXT-AMC-19-0005163</t>
  </si>
  <si>
    <t>Archivado 23/12/2019</t>
  </si>
  <si>
    <t>ACCION DE GRUPO.- ESTUDIO TECNICO DE IMPACTO AMBIENTAL DERRAME AGUAS RESIDUALES</t>
  </si>
  <si>
    <t>EXT-AMC-20-0009805</t>
  </si>
  <si>
    <t>EPA-OFI-001277-2020</t>
  </si>
  <si>
    <t>CONTRATO INTERADMINISTRATIVO- RELIMPIA DE CAÑOS Y LAGUNAS</t>
  </si>
  <si>
    <t>EXT-AMC-18-0074918</t>
  </si>
  <si>
    <t>RE: PROCESO 001-2018, CONVENIO INTERADMINISTRATIVO DISTRITO DE CARTAGENA Y EDURBE S.A., EN RELACIÒN</t>
  </si>
  <si>
    <t>AMC-OFI-0037742-2020</t>
  </si>
  <si>
    <t>SOLICITUD INFORME DE ACTUACION POR DENUNCIA CONTRA CL GAS COASTAL PETROLEUM S.A.- QUEJA POR CONTAMINACION ATMOSFERICA</t>
  </si>
  <si>
    <t>AMC-OFI-0010701-2020</t>
  </si>
  <si>
    <t>EPA-MEM-000573-2020</t>
  </si>
  <si>
    <t>ENTREGA DE RELACION DE ACCIONES DE MEJORA Y TRAMITE PENDIENTE</t>
  </si>
  <si>
    <t>EXT-AMC-20-0017345</t>
  </si>
  <si>
    <t>EPA-OFI-001464-2020</t>
  </si>
  <si>
    <t>EXT-AMC-19-0003590</t>
  </si>
  <si>
    <t>Resolucion 0073 13/04/20</t>
  </si>
  <si>
    <t xml:space="preserve">REMISIÓN PETICIÓN EXT-AMC-20-0015689- QUEJA POR RELLENOS Y PODA DE MANGLES EN LA BOQUILLA. </t>
  </si>
  <si>
    <t>AMC-OFI-0016175-2020</t>
  </si>
  <si>
    <t>TRANSFERIDO</t>
  </si>
  <si>
    <t>SOLICITUD REVOCATORIA DEL ACTO ADMINISTRATIVO N° 0075/2018</t>
  </si>
  <si>
    <t>EXT-AMC-19-0041695</t>
  </si>
  <si>
    <t>Resolución revocatoria</t>
  </si>
  <si>
    <t>REMISIÓN POR COMPETENCIA EXT-AMC-20-0013658 (AUTO DE REQUERIMIENTO DE CARDIQUE AL DTO DE CGENA)</t>
  </si>
  <si>
    <t>AMC-OFI-0019354-2020</t>
  </si>
  <si>
    <t>EPA-OFI-001201-2020</t>
  </si>
  <si>
    <t>DERECHO DE PETICION- INFORMES DE CUMPLIMIENTO DE LA SENTENCIA T-081 DE 2015</t>
  </si>
  <si>
    <t>EXT-AMC-20-0018232</t>
  </si>
  <si>
    <t>EPA-OFI-001193-2020</t>
  </si>
  <si>
    <t>REMISION ACCION PREVENTIVA IUS E -2019--023486. REMISIÓN EXT-AMC-20-00082389. FALLO JUAN ANGOLA</t>
  </si>
  <si>
    <t>AMC-OFI-0014462-2020</t>
  </si>
  <si>
    <t>EPA-OFI-001024-2020</t>
  </si>
  <si>
    <t xml:space="preserve"> REMISION CONCEPTO TECNICO No. 1884- INVERSIONES PALGAL SAS</t>
  </si>
  <si>
    <t>CONCEPTO TECNICO No. 187-2019</t>
  </si>
  <si>
    <t>AUTO No. 208 del 16/04/2020</t>
  </si>
  <si>
    <t xml:space="preserve"> REMISION CONCEPTO TECNICO No. 1870- GRUPO INVERSIONISTA LEMOW S.A.S.</t>
  </si>
  <si>
    <t>CONCEPTO TECNICO No. 1870-2019</t>
  </si>
  <si>
    <t>AUTO No. 201 del 16/04/2020</t>
  </si>
  <si>
    <t xml:space="preserve"> REMISION CONCEPTO TECNICO No. 1875.- DIAZ RESTREPO SAS</t>
  </si>
  <si>
    <t>CONCEPTO TECNICO No. 1875-2019</t>
  </si>
  <si>
    <t>AUTO No. 214 del 21/04/2020</t>
  </si>
  <si>
    <t>REQUERIMIENTO DE RESPUESTA EXT-AMC-20-0010188 (PROCURADURIA JUDICIAL 3 AMBIENTAL)</t>
  </si>
  <si>
    <t>AMC-OFI-0036871-2020</t>
  </si>
  <si>
    <t xml:space="preserve">Sin codigos de SIGOB de las peticiones pendientes. </t>
  </si>
  <si>
    <t>REITERAR DENUNCIA SOBRE INVACION ILEGAL DE LOTES .-CAÑO JUAN ANGOLA</t>
  </si>
  <si>
    <t>EXT-AMC-20-0020442</t>
  </si>
  <si>
    <t>EPA-OFI-001182-2020</t>
  </si>
  <si>
    <t>CUMPLIMIENTO RESOLUCION 0185/2018.- PERMISO DE VERTIMIENTOS</t>
  </si>
  <si>
    <t>EXT-AMC-20-0023782</t>
  </si>
  <si>
    <t>EPA-OFI-001164-2020</t>
  </si>
  <si>
    <t>QUEJA POR ALTA ESTRATIFICACION Y REPRESAMIENTO DE AGUA</t>
  </si>
  <si>
    <t>EXT-AMC-20-0019239</t>
  </si>
  <si>
    <t>EPA-OFI-001147-2020</t>
  </si>
  <si>
    <t>DERECHO DE PETICION- CONSTITUCION EN RENUENCIA- RECUPERACION DE CUERPOS DE AGUA INTERNOS</t>
  </si>
  <si>
    <t>EXT-AMC-20-0030737</t>
  </si>
  <si>
    <t>EPA-OFI-001043-2020</t>
  </si>
  <si>
    <t>PREVENTIVA IUS E -2019--023486. REMISIÓN EXT-AMC-20-00082389</t>
  </si>
  <si>
    <t>AMC-OFI-0007337-2020</t>
  </si>
  <si>
    <t>TERCER REQUERIMIENTO .-PLAN DE MEJORAMIENTO DEL DIAGNOSTICO VISITA COMITE DE CONCILIACION</t>
  </si>
  <si>
    <t>EXT-AMC-18-0106184</t>
  </si>
  <si>
    <t xml:space="preserve">Visita de Procurador Judicial a comité de conciliación </t>
  </si>
  <si>
    <t>INTERVENCION PARA CONTROLAR IMPACTO AMBIENTAL.-QUEJA POR CONTAMINACION ATMOSFERICA</t>
  </si>
  <si>
    <t>EXT-AMC-20-0026515</t>
  </si>
  <si>
    <t>EPA-MEM-000453-2020</t>
  </si>
  <si>
    <t xml:space="preserve"> DERECHO DE PETICION EXT-AMC-20-0004631- INFORME SOBRE RELLENOS EN LA BAHIA DE CARTAGENA. </t>
  </si>
  <si>
    <t>AMC-OFI-0036122-2020</t>
  </si>
  <si>
    <t>EPA-OFI-001113-2020</t>
  </si>
  <si>
    <t>SEGUIMIENTO A SOLICITUD APROBACION PLAN DE MANEJO AMBIENTAL DE ANDERCOL</t>
  </si>
  <si>
    <t>EXT-AMC-20-0016314</t>
  </si>
  <si>
    <t>EPA-OFI-001337-2020</t>
  </si>
  <si>
    <t>ACCION POPULAR.- ADELANTAR CAMPAÑAS DE CAPACITACION</t>
  </si>
  <si>
    <t>EXT-AMC-20-0023066</t>
  </si>
  <si>
    <t>EPA-OFI-001027-2020</t>
  </si>
  <si>
    <t>REQUERIMIENTO PROCURADURÍA. URGENTE PROBLEMÁTICA CAÑO JUAN ANGOLA</t>
  </si>
  <si>
    <t>AMC-OFI-0009752-2020</t>
  </si>
  <si>
    <t>EPA-OFI-000958-2020</t>
  </si>
  <si>
    <t>SEGUIMIENTO GESTIÓN EXTERNA SALUD TOTAL SEDE UME SANTA LUCIA</t>
  </si>
  <si>
    <t>EPA-MEM-000418-2020</t>
  </si>
  <si>
    <t>EPA-OFI-000951-2020</t>
  </si>
  <si>
    <t>SEGUIMIENTO GESTIÓN EXTERNA SALUD TOTAL SEDE UAB PIE DEL CERRO</t>
  </si>
  <si>
    <t>EPA-MEM-000414-2020</t>
  </si>
  <si>
    <t>EPA-OFI-000950-2020</t>
  </si>
  <si>
    <t xml:space="preserve">OFICIO OBJECIONES A INFORME DE GESTION. </t>
  </si>
  <si>
    <t>EPA-OFI-000907-2020</t>
  </si>
  <si>
    <t xml:space="preserve">REMISIÓN PETICIÓN EXT-AMC-20-0018232- INFORME CUMPLIMIENTO DE SENTENCIA T-081- 2015. </t>
  </si>
  <si>
    <t>AMC-OFI-0023306-2020</t>
  </si>
  <si>
    <t xml:space="preserve"> EPA-MEM-000553-2020</t>
  </si>
  <si>
    <t>AUTO 291 de 15/05/2020</t>
  </si>
  <si>
    <t xml:space="preserve">Informacion sobre Clausura de vertimientos al Caño Juan Angola. </t>
  </si>
  <si>
    <t>EXT-AMC-20-0032974</t>
  </si>
  <si>
    <t>REMISION CONCEPTO TECNICO No. 131: LABORATORIO CLINICO MYRNA MORA</t>
  </si>
  <si>
    <t>EPA-MEM-000597-2020</t>
  </si>
  <si>
    <t>ENTREGO CONCEPTO TECNICO 1670-22-10-2019</t>
  </si>
  <si>
    <t>EPA-MEM-000642-2020</t>
  </si>
  <si>
    <t>RE: LISTADO DE PESCADORES QUE POR ACCIÓN Y CERCANIA SE ENCUENTRAN UBICADOS EN LCIENAGA LAS QUINTAS</t>
  </si>
  <si>
    <t>AMC-OFI-0049335-2020</t>
  </si>
  <si>
    <t>NO REQUIERE TRAMITE</t>
  </si>
  <si>
    <t>RE: listado de pescadores que por acción y cercanía se encuentran en la Ciénaga las Quintas</t>
  </si>
  <si>
    <t>AMC-OFI-0049337-2020</t>
  </si>
  <si>
    <t>CONCEPTO DE CONVENIENCIA- MODIFICACION DEL CONTRATO DE CONCESION PORTUARIA No. 001 DE 2014</t>
  </si>
  <si>
    <t xml:space="preserve">Remitido a STDS </t>
  </si>
  <si>
    <t>OFICIO 002127 15-MAYO-2020 PLAN DE DESARROLLO JUAN ANGOLA SECTOR LA UNIÓN</t>
  </si>
  <si>
    <t>EXT-AMC-20-0035334</t>
  </si>
  <si>
    <t>TRASLADO CONCEPTO TECNICO No. 130</t>
  </si>
  <si>
    <t>EPA-MEM-000592-2020</t>
  </si>
  <si>
    <t>AUTO No. 305 21/05/2020</t>
  </si>
  <si>
    <t>Acción Preventiva E-2020-209084-  CONCESIÓN VIAL CORREDOR PORTUARIO DE CARTAGENA.</t>
  </si>
  <si>
    <t>EXT-AMC-20-0036947</t>
  </si>
  <si>
    <t>EPA-OFI-001590-2020</t>
  </si>
  <si>
    <t>respuesta al oficio No. 13203600003-157-2020 - REQUERIMIENTO EMERGENCIA SANITARIA POR VIRUS COVID 19</t>
  </si>
  <si>
    <t>EXT-AMC-20-0037620</t>
  </si>
  <si>
    <t>EPA-OFI-001583-2020</t>
  </si>
  <si>
    <t>Respuesta al Auto No. 0816 de 05 de septiembre de 2019 notificado a la empresa ANDERCOL S.A.S el 22</t>
  </si>
  <si>
    <t>EXT-AMC-20-0037558</t>
  </si>
  <si>
    <t>EPA-MEM-000742-2020</t>
  </si>
  <si>
    <t xml:space="preserve">RESPUESTA A AUTO N° 268- IMPOSICION DE MEDIDA PREVENTIVA. </t>
  </si>
  <si>
    <t>EXT-AMC-20-0037559</t>
  </si>
  <si>
    <t>EPA-MEM-000738-2020</t>
  </si>
  <si>
    <t>SOLUCION A MEMORANDO EPA-MEM-000632-2020 - DERECHO DE PETICION EDUARDO DEL VALLE MORA</t>
  </si>
  <si>
    <t>EPA-MEM-000746-2020</t>
  </si>
  <si>
    <t>EPA-OFI-001727-2020</t>
  </si>
  <si>
    <t>OFICIO 00230603-JUNIO-2020 REACTIVACION ECONÓMICA, USO DE PLAYAS Y RECUPERACION DEL ESPACIO PUBLICO</t>
  </si>
  <si>
    <t>EXT-AMC-20-0037980</t>
  </si>
  <si>
    <t>EPA-OFI-001790-2020</t>
  </si>
  <si>
    <t>EVALUACION REPORTE DE CREMACIONES 2019</t>
  </si>
  <si>
    <t>EPA-MEM-000753-2020</t>
  </si>
  <si>
    <t xml:space="preserve"> EPA-OFI-001620-2020</t>
  </si>
  <si>
    <t>NOTIFICACIÓN DE DEMANDA - ROSARIO ISABEL TORRES MARTINEZ</t>
  </si>
  <si>
    <t>EXT-AMC-20-0038186</t>
  </si>
  <si>
    <t>Anotación en el informe de procesos</t>
  </si>
  <si>
    <t>QUEJA GUACAMAYOS ENJAULADOS</t>
  </si>
  <si>
    <t>EXT-AMC-20-0038801</t>
  </si>
  <si>
    <t>EPA-MEM-000841-2020</t>
  </si>
  <si>
    <t>RESPUESTA MEMORANDO EPA-MEM-002049-2019 (CONCRETOS ARGOS SA)</t>
  </si>
  <si>
    <t>EPA-MEM-000795-2020</t>
  </si>
  <si>
    <t>EPA-MEM-000844-2020</t>
  </si>
  <si>
    <t>Respuesta Memorando EPA-MEM-002449-2019</t>
  </si>
  <si>
    <t>EPA-MEM-000796-2020</t>
  </si>
  <si>
    <t>REMISION C.T. 235  SEG TGS-2020</t>
  </si>
  <si>
    <t>EPA-MEM-000828-2020</t>
  </si>
  <si>
    <t>AUTO DE REQUERIMIENTO 0368 24/06/2020</t>
  </si>
  <si>
    <t>REMISION C.T. 234  Audifarma CAF La Heroica</t>
  </si>
  <si>
    <t>EPA-MEM-000827-2020</t>
  </si>
  <si>
    <t>AUTO DE REQUERIMIENTO 0367 24/06/2020</t>
  </si>
  <si>
    <t>REMISION C.T. 233 EPS Sanitas Centro Medico La Providencia</t>
  </si>
  <si>
    <t>EPA-MEM-000826-2020</t>
  </si>
  <si>
    <t>AUTO DE REQUERIMIENTO 0366 24/06/2020</t>
  </si>
  <si>
    <t>PROGRAMA DE MANEJO AMBIENTAL DE MATERIALES Y RESIDUOS DE CONTRUCION PROYECTO GUANTANAMERA SAS</t>
  </si>
  <si>
    <t>EXT-AMC-18-0060386</t>
  </si>
  <si>
    <t>AUTO DESISTIMIENTO 0369 25/06/2020</t>
  </si>
  <si>
    <t xml:space="preserve">MEMORANDO A SIEA- Solicitud cronograma actividades Mercado de Bazurto y Cienaga de las Quintas. </t>
  </si>
  <si>
    <t>EPA-MEM-000850-2020</t>
  </si>
  <si>
    <t xml:space="preserve">OFICIO A IGAC S-olicitud informacion cartografica y catastral Puerto Rey y Tierra Baja.  </t>
  </si>
  <si>
    <t>EPA-OFI-001837-2020</t>
  </si>
  <si>
    <t>Insistencia a la respuesta al derecho de petición con número de radicado EPA-OFI000239-2020.</t>
  </si>
  <si>
    <t>EXT-AMC-20-0034985</t>
  </si>
  <si>
    <t>EPA-OFI-001593-2020  (RTA)</t>
  </si>
  <si>
    <t>PAGO LIQUIDACION 4165 DEL PROGRAMA DE MANEJO DE RESIDUOS DE CONSTRUCCION Y DEMOLICION</t>
  </si>
  <si>
    <t>EXT-AMC-19-0054548</t>
  </si>
  <si>
    <t xml:space="preserve">RESOLUCION No 99 </t>
  </si>
  <si>
    <t>RE: DERECHO DE PETICION  PARA PODA DE ARBOL</t>
  </si>
  <si>
    <t>EPA-MEM-000639-2020</t>
  </si>
  <si>
    <t>RESOLUCION No  113</t>
  </si>
  <si>
    <t>REMISION CONCEPTO TECNICO No. 128</t>
  </si>
  <si>
    <t>EPA-MEM-000607-2020</t>
  </si>
  <si>
    <t>RESPUESTA- OFI- 00068--2020 l DERECHO DE PETICION,ARRIENDO ESCUELA TALLER</t>
  </si>
  <si>
    <t>EXT-AMC-20-0018454</t>
  </si>
  <si>
    <t xml:space="preserve">EPA-OFI-001386-2020 </t>
  </si>
  <si>
    <t>solicitud de visita tecnica para verificar los planos del predio</t>
  </si>
  <si>
    <t>EXT-AMC-20-0017893</t>
  </si>
  <si>
    <t>EPA-MEN-000752-2020</t>
  </si>
  <si>
    <t>TRASLADO EXPEDIENTE CO-1-002207 - Programa de Manejo de Residuos de Construcción y Demolición RCD –</t>
  </si>
  <si>
    <t>EPA-MEM-001116-2019</t>
  </si>
  <si>
    <t>EPA-OFI-001407-2020</t>
  </si>
  <si>
    <t>TUTELA</t>
  </si>
  <si>
    <t>CORREO</t>
  </si>
  <si>
    <t>EPA-OFI-001276-2020</t>
  </si>
  <si>
    <t>SOLICITUD DE INFORMACION</t>
  </si>
  <si>
    <t>EXT-AMC-19--0077903</t>
  </si>
  <si>
    <t xml:space="preserve">EPA-OFI-OO1296-2020   </t>
  </si>
  <si>
    <t xml:space="preserve">SOLICITUD DE VISITA </t>
  </si>
  <si>
    <t>EXT.AMC-20-0031200</t>
  </si>
  <si>
    <t>EPA-MEN-000548-2020</t>
  </si>
  <si>
    <t xml:space="preserve">SOLICITUD DE INAPECCION </t>
  </si>
  <si>
    <t>EXT-AMC-19-0069753</t>
  </si>
  <si>
    <t>AUTO  No  254  del 27-04-2020</t>
  </si>
  <si>
    <t xml:space="preserve">SOLICITUD DE INSPECCION </t>
  </si>
  <si>
    <t>EXT-AMC-20-0054312</t>
  </si>
  <si>
    <t xml:space="preserve">EPA-OFI-001384-2020  </t>
  </si>
  <si>
    <t xml:space="preserve">QUEJA PO RUIDO </t>
  </si>
  <si>
    <t>EXT-AMC-20-0017658</t>
  </si>
  <si>
    <t xml:space="preserve">EPA-OFI-001316-2020  </t>
  </si>
  <si>
    <t>QUEJA POR RUIDO</t>
  </si>
  <si>
    <t>EXT-AMC-20-0025250</t>
  </si>
  <si>
    <t>EPA-OFI-001390-2020</t>
  </si>
  <si>
    <t>SOLICITUD DE ISPECCION A ARBOL</t>
  </si>
  <si>
    <t>EXT-AMC-19-0116362</t>
  </si>
  <si>
    <t>AUTO No 340-04-06-2020</t>
  </si>
  <si>
    <t>ACCION DE TUTELA</t>
  </si>
  <si>
    <t>EXT-AMC-20-0037794</t>
  </si>
  <si>
    <t>EPA-OFI-001565-2020</t>
  </si>
  <si>
    <t>EPA-OFI-001586-2020</t>
  </si>
  <si>
    <t>EPA-OFI-001029-2020</t>
  </si>
  <si>
    <t>correo</t>
  </si>
  <si>
    <t>EPA-OFI-001589-2020</t>
  </si>
  <si>
    <t>VISITA TECNICA</t>
  </si>
  <si>
    <t>EXT-AMC-0017993</t>
  </si>
  <si>
    <t>EPA-MEM-000752-2020</t>
  </si>
  <si>
    <t>COPIAS DE OFICIO</t>
  </si>
  <si>
    <t xml:space="preserve">EPA-OFI-000239-2020 </t>
  </si>
  <si>
    <t>EPA-OFI-001593-2020</t>
  </si>
  <si>
    <t>SOLICITUD DE PODA</t>
  </si>
  <si>
    <t xml:space="preserve">EXT-AMC-19-0116362 ANTONIO BEVILACQUA </t>
  </si>
  <si>
    <t>EPA-OFI-001604-2020</t>
  </si>
  <si>
    <t>SOLICITUD DE VISITA</t>
  </si>
  <si>
    <t xml:space="preserve"> EXT-AMC-20-0038712.</t>
  </si>
  <si>
    <t>EPA-OFI-001657-2020</t>
  </si>
  <si>
    <t>IMPUGNACION DE TUTELA     DERECHO DE PETICION</t>
  </si>
  <si>
    <t>EXT-AMC-20-0040881</t>
  </si>
  <si>
    <t>EPA-OFI-001776-2020</t>
  </si>
  <si>
    <t>EXT-AMC-20-0037103</t>
  </si>
  <si>
    <t>EPA-MEM-000888-2020</t>
  </si>
  <si>
    <t>QUEJA  X HUMO-RUIDO</t>
  </si>
  <si>
    <t xml:space="preserve"> EXT-AMC-20-0036553 ANONIMO</t>
  </si>
  <si>
    <t>EPA-MEM-000886-2020</t>
  </si>
  <si>
    <t>EXT-AMC-20-0038139</t>
  </si>
  <si>
    <t>EPA-OFI-001845-2020-</t>
  </si>
  <si>
    <t xml:space="preserve"> (EXT-AMC-20-0037571</t>
  </si>
  <si>
    <t>EPA-MEM-000882-2020</t>
  </si>
  <si>
    <t xml:space="preserve">QUEJA POR RUIDO </t>
  </si>
  <si>
    <t>EXT-AMC-20-0038818</t>
  </si>
  <si>
    <t>EPA-MEM-000881-2020</t>
  </si>
  <si>
    <t>CORRECION RADICADO</t>
  </si>
  <si>
    <t>EXT-AMC-20-0038712</t>
  </si>
  <si>
    <t>REMISION DADIS</t>
  </si>
  <si>
    <t>EXT-AMC-20-0038712).</t>
  </si>
  <si>
    <t>EPA-OFI-001658-2020</t>
  </si>
  <si>
    <t>NVA VISITA POR RUIDO</t>
  </si>
  <si>
    <t xml:space="preserve">EXT-AMC-20-0038712 </t>
  </si>
  <si>
    <t>EPA-MEM-000905-2020</t>
  </si>
  <si>
    <t>VERTIMIENTOS</t>
  </si>
  <si>
    <t>EPA-MEM-000904-2020</t>
  </si>
  <si>
    <t xml:space="preserve">EXT-AMC-20-0040053 </t>
  </si>
  <si>
    <t>EPA-MEM-000903-2020</t>
  </si>
  <si>
    <t>EXT-AMC-20-0039406</t>
  </si>
  <si>
    <t>EPA-MEM-000901-2020</t>
  </si>
  <si>
    <t>DENUNCIA DE ENVENENAMIENTO DE ARBOLES</t>
  </si>
  <si>
    <t>EXT-AMC-20-0035929</t>
  </si>
  <si>
    <t>AUTO No.310</t>
  </si>
  <si>
    <t>ERNESTO SILVERA</t>
  </si>
  <si>
    <t>ENTREGA DOCUMENTOS REQUERIDOS.- TRAMITE PERMISO DE VERTIMIENTOS</t>
  </si>
  <si>
    <t>EXT-AMC-19-0115012</t>
  </si>
  <si>
    <t>AUTO No. 0343</t>
  </si>
  <si>
    <t>REMISION CONCEPTO TECNICO No. 125  - PODA ARBOL BARRIO MANGA</t>
  </si>
  <si>
    <t>EPA-MEM-000604-2020</t>
  </si>
  <si>
    <t xml:space="preserve"> EPA-MEM-001624-2020</t>
  </si>
  <si>
    <t>REMISION CONCEPTO TECNICO No. 133 EVALUACIÓN RH1</t>
  </si>
  <si>
    <t>EPA-MEM-000598-2020</t>
  </si>
  <si>
    <t>EPA-MEM-001622-2020</t>
  </si>
  <si>
    <t>Solicitud de Visita técnica forestal</t>
  </si>
  <si>
    <t>EXT-AMC-20-0033703</t>
  </si>
  <si>
    <t>AUTO N°339</t>
  </si>
  <si>
    <t>SOLICITUD PERMISO DE VERTIMIENTOS.- GREIF COLOMBIA</t>
  </si>
  <si>
    <t>EXT-AMC-17-0089604</t>
  </si>
  <si>
    <t xml:space="preserve"> EPA-OFI-001507-2020</t>
  </si>
  <si>
    <t>Solicitud tala de árbol FUNDACIÓN FIRE</t>
  </si>
  <si>
    <t>EXT-AMC-20-0033679</t>
  </si>
  <si>
    <t xml:space="preserve">AUTO N° 299 </t>
  </si>
  <si>
    <t>TRASLADO CONCEPTO TECNICO No. 132  IDIMAG</t>
  </si>
  <si>
    <t>EPA-MEM-000591-2020</t>
  </si>
  <si>
    <t>EPA-MEM-001617-2020</t>
  </si>
  <si>
    <t>TRASLADO CONCEPTO TECNICO No. 149 - SINERGIA GLOBAL EN SALUD S.A.S SALA VIP CARTAGENA</t>
  </si>
  <si>
    <t>EPA-MEM-000678-2020</t>
  </si>
  <si>
    <t>EPA-MEM-001612-2020</t>
  </si>
  <si>
    <t>TRASLADO CONCEPTO TECNICO No. 150</t>
  </si>
  <si>
    <t>EPA-MEM-000679-2020</t>
  </si>
  <si>
    <t xml:space="preserve"> EPA-MEM-001611-2020</t>
  </si>
  <si>
    <t>TRASLADO CONCEPTO TECNICO No. 151</t>
  </si>
  <si>
    <t>EPA-MEM-000680-2020</t>
  </si>
  <si>
    <t>TRASLADO CONCEPTO TECNICO No. 153</t>
  </si>
  <si>
    <t>EPA-MEM-000689-2020</t>
  </si>
  <si>
    <t xml:space="preserve"> EPA-MEM-001606-2020</t>
  </si>
  <si>
    <t>VISITA TECNICA POR AGUAS RESIDUALES EN URBANIZACION VILLA CONCHA</t>
  </si>
  <si>
    <t>EXT-AMC-20-0034755</t>
  </si>
  <si>
    <t xml:space="preserve">EPA-OFI-001592-2020 </t>
  </si>
  <si>
    <t>SOLICITUD VISITA TECNICA PARA TALA DE ARBOLES</t>
  </si>
  <si>
    <t>EXT-AMC-19-0065589</t>
  </si>
  <si>
    <t>EPA-MEM-000574-2020</t>
  </si>
  <si>
    <t>JAVIER SARAVIA</t>
  </si>
  <si>
    <t>SOLICITUD VISITA TECNICA PARA INSPECCION DE ARBOLES UBICADO EN PARQUEADERO</t>
  </si>
  <si>
    <t>EXT-AMC-19-0068062</t>
  </si>
  <si>
    <t>EPA-OFI-001047-2020</t>
  </si>
  <si>
    <t>SOLICITUD VISITA TECNICA PARA TALA DE ARBOL DE MANGO</t>
  </si>
  <si>
    <t>EXT-AMC-19-0085922</t>
  </si>
  <si>
    <t xml:space="preserve"> EPA-MEM-000502-2020</t>
  </si>
  <si>
    <t>SOLICITUD PERMISO TALA DE ARBOL</t>
  </si>
  <si>
    <t>EXT-AMC-19-0086616</t>
  </si>
  <si>
    <t>EPA-MEM-000622-2020</t>
  </si>
  <si>
    <t>INFORME MANEJO AMBIENTAL PARA MITIGACION DE OPERACIONES DEL PARQUEADERO</t>
  </si>
  <si>
    <t>EXT-AMC-19-0089104</t>
  </si>
  <si>
    <t xml:space="preserve"> EPA-MEM-000657-2020</t>
  </si>
  <si>
    <t>EXT-AMC-19-0091773</t>
  </si>
  <si>
    <t>EPA-MEM-000504-2020</t>
  </si>
  <si>
    <t>SOLICITUD VISITA TECNICA ARBOL EN ESTADO DE PELIGRO</t>
  </si>
  <si>
    <t>EXT-AMC-19-0092367</t>
  </si>
  <si>
    <t xml:space="preserve"> EPA-MEM-000626-2020</t>
  </si>
  <si>
    <t>EXT-AMC-19-0098369</t>
  </si>
  <si>
    <t xml:space="preserve"> EPA-MEM-000664-2020</t>
  </si>
  <si>
    <t>SOLICITUD VISITA TECNICA PARA TALA DE ARBOL</t>
  </si>
  <si>
    <t>EXT-AMC-19-0097720</t>
  </si>
  <si>
    <t xml:space="preserve"> EPA-OFI-001048-2020</t>
  </si>
  <si>
    <t>FORMULARIO QUEJA POR ARBOL MAL UBICADO Y EN PELIGRO</t>
  </si>
  <si>
    <t>EXT-AMC-19-0110591</t>
  </si>
  <si>
    <t xml:space="preserve"> EPA-MEM-000624-2020</t>
  </si>
  <si>
    <t>SOLICITUD VISITA TECNICA ARBOLES EN ESTADO PELIGROSOS</t>
  </si>
  <si>
    <t>EXT-AMC-19-0115306</t>
  </si>
  <si>
    <t xml:space="preserve"> EPA-MEM-000625-2020</t>
  </si>
  <si>
    <t>SOLICITUD PERMISO PODA DE ARBOLES</t>
  </si>
  <si>
    <t>EXT-AMC-19-0114734</t>
  </si>
  <si>
    <t xml:space="preserve"> EPA-MEM-000506-2020</t>
  </si>
  <si>
    <t>DENUNCIA N° 2019-165098/80134/D.- VERTIMIENTO AGUAS RESIDUALES</t>
  </si>
  <si>
    <t>EXT-AMC-19-0121267</t>
  </si>
  <si>
    <t xml:space="preserve"> EPA-MEM-000574-2020</t>
  </si>
  <si>
    <t>SOLICITUD VISITA TECNICA POR ARBOL EN PELIGRO</t>
  </si>
  <si>
    <t>EXT-AMC-20-0002684</t>
  </si>
  <si>
    <t xml:space="preserve"> EPA-MEM-000623-2020</t>
  </si>
  <si>
    <t>SOLICITUD VISITA TECNICA ARBOL ENFERMO UBICADO EN ESPACIO PUBLICO</t>
  </si>
  <si>
    <t>EXT-AMC-20-0002868</t>
  </si>
  <si>
    <t>EPA-OFI-001052-2020</t>
  </si>
  <si>
    <t>DENUNCIA POR ENVENENAMIENTO Y PODA DE ARBOL</t>
  </si>
  <si>
    <t>EXT-AMC-20-0023195</t>
  </si>
  <si>
    <t xml:space="preserve"> EPA-OFI-001058-2020</t>
  </si>
  <si>
    <t>SOLICITUD DE VISITA TECNICA PARA EJECUCION DE PODA DE 6 ARBOLES</t>
  </si>
  <si>
    <t>EXT-AMC-20-0024131</t>
  </si>
  <si>
    <t>EPA-OFI-001054-2020</t>
  </si>
  <si>
    <t>DISCOTECA BATMAN  QUEJA POR RUIDO</t>
  </si>
  <si>
    <t>EXT-AMC-20-0024952</t>
  </si>
  <si>
    <t>EPA-MEM-000362-2020</t>
  </si>
  <si>
    <t>INSPECCION Y TALA DE PALMERAS</t>
  </si>
  <si>
    <t xml:space="preserve">AMC-OFI-0028672-2020  </t>
  </si>
  <si>
    <t xml:space="preserve"> EPA-OFI-001053-2020</t>
  </si>
  <si>
    <t>SOLICITUD TALA Y PODA</t>
  </si>
  <si>
    <t xml:space="preserve">EXT-AMC-20-0026030 </t>
  </si>
  <si>
    <t xml:space="preserve"> EPA-MEM-000665-2020</t>
  </si>
  <si>
    <t>SOLICITUD RESPUESTA A REQUERIMIENTO DE RCD.- PROYECTO TORRE PRIMI</t>
  </si>
  <si>
    <t>EXT-AMC-20-0028150</t>
  </si>
  <si>
    <t>Auto No. 120</t>
  </si>
  <si>
    <t>WALTER VERBEL</t>
  </si>
  <si>
    <t>DERECHO DE PETICIÒN: VEEDURIA CIUDADANA NACIONAL NO A LA CORRUPCIÒN</t>
  </si>
  <si>
    <t>EXT-AMC-20-0006644</t>
  </si>
  <si>
    <t>EPA-OFI-00312-2020</t>
  </si>
  <si>
    <t>SOLICITUD DE APROBACIÓN DE PLAN DE CONTINGENCIA</t>
  </si>
  <si>
    <t>EXT-AMC-20-0029660</t>
  </si>
  <si>
    <t>Auto 342</t>
  </si>
  <si>
    <t>DENUNCIA INVACION ILEGAL Y FRAUDALENTA DE LOTES EN EL CAÑO DE BAZURTO</t>
  </si>
  <si>
    <t>EXT-AMC-20-0017481</t>
  </si>
  <si>
    <t>EPA-OFI-000722-2020</t>
  </si>
  <si>
    <t>SEGUIMIENTO A SOLICITUD PERMISO DE VERTIMIENTOS.- OCUPACION DE CAUCE</t>
  </si>
  <si>
    <t>EXT-AMC-20-0016615</t>
  </si>
  <si>
    <t>EPA-OFI-000724-2020</t>
  </si>
  <si>
    <t>DOCUMENTO DE MANEJO DE MATERIALES Y ELEMENTOS DE COPNSTRUCCION.-RCD.- PROYECTO URBIS 48</t>
  </si>
  <si>
    <t>EXT-AMC-20-0003966</t>
  </si>
  <si>
    <t>EPA-OFI-000723-2020</t>
  </si>
  <si>
    <t>ENTREGA DEL PROGRAMA DE MANEJO AMBIENTAL DE MATERIALES RCD PARA SU EVALUACION</t>
  </si>
  <si>
    <t>EXT-AMC-19-0123076</t>
  </si>
  <si>
    <t>EPA-OFI-000725-2020</t>
  </si>
  <si>
    <t>INFORME INICIO  DE OBRAS PROYECTO URBIS 48</t>
  </si>
  <si>
    <t>EXT-AMC-20-0024652</t>
  </si>
  <si>
    <t>REITERACIÓN DENUNCIAS INVASIONES Y RELLENOS EN ZONA DE BAJA MAR</t>
  </si>
  <si>
    <t>EXT-AMC-20-0021081</t>
  </si>
  <si>
    <t>EPA-OFI-001624-2020</t>
  </si>
  <si>
    <t>INFORME N° 4 DE GESTION AMBIENTAL PROYECTO  URBIS 48 APATAMENTOS</t>
  </si>
  <si>
    <t>EXT-AMC-19-0117571</t>
  </si>
  <si>
    <t>ERROR CODE</t>
  </si>
  <si>
    <t>SEGUNDO INFORME DE GESTION AMBIENTAL</t>
  </si>
  <si>
    <t>EXT-AMC-19-0071673</t>
  </si>
  <si>
    <t>EPA-OFI-001638-2020</t>
  </si>
  <si>
    <t>INFORME N° 3 DE GESTION AMIENTAL.- PROYECTO URBIS 48</t>
  </si>
  <si>
    <t>EXT-AMC-19-0095466</t>
  </si>
  <si>
    <t>EPA-OFI-001639-2020</t>
  </si>
  <si>
    <t>INFORME DE GESTION AMBIENTA PROYECTO URBIS 48</t>
  </si>
  <si>
    <t>EXT-AMC-19-0051872</t>
  </si>
  <si>
    <t>EPA-MEM-000785-2020</t>
  </si>
  <si>
    <t>Resolución No. 0682 de 2019 y Concepto Técnico No. 1331 Autorización Ambiental -</t>
  </si>
  <si>
    <t>EXT-AMC-20-0030504</t>
  </si>
  <si>
    <t>EPA-OFI-001635-2020</t>
  </si>
  <si>
    <t>RE: solicitud de creacion de la secretaria del arbol para reforestar la zona industrial de mamonal</t>
  </si>
  <si>
    <t>AMC-OFI-0026603-2020</t>
  </si>
  <si>
    <t>EPA-OFI-001640-2020</t>
  </si>
  <si>
    <t>Oficio 15202001469 - Resolución No. 0682 de 2019 y Concepto Técnico No. 1331 Autorización Ambiental</t>
  </si>
  <si>
    <t>EXT-AMC-20-0030758</t>
  </si>
  <si>
    <t>INFORME INCIDENTE DERRAME DE COMBUSTIBLE OCURRIDO EN MUELLE 6 DE SPRC</t>
  </si>
  <si>
    <t>EXT-AMC-19-0081172</t>
  </si>
  <si>
    <t>EPA-OFI-001636-2020</t>
  </si>
  <si>
    <t>RESPUESTA AUTO 0525 DEL 25/06/2019</t>
  </si>
  <si>
    <t>EXT-AMC-19-0080074</t>
  </si>
  <si>
    <t>EPA-MEM-000787-2020</t>
  </si>
  <si>
    <t>EPA-OFI-000312-2020</t>
  </si>
  <si>
    <t>ENTREGA DE PLAN DE MANEJO AMBIENTAL DE CONSTRUCION Y DEMOLICION</t>
  </si>
  <si>
    <t>EXT-AMC-20-0017678</t>
  </si>
  <si>
    <t>EPA-MEM-000917-2020</t>
  </si>
  <si>
    <t>SOLICITUD PERMISO PARA OPCUPACION DE UN ESPACIO EN LA BOCANA PARA UNIDAD DE BAJAMAR</t>
  </si>
  <si>
    <t>EXT-AMC-19-0011473</t>
  </si>
  <si>
    <t>EPA-OFI-001888-2020</t>
  </si>
  <si>
    <t>ENTREGA DEL PROGRAMA DE MANEJO AMBIENTAL DE RCD</t>
  </si>
  <si>
    <t>EXT-AMC-19-0064630</t>
  </si>
  <si>
    <t xml:space="preserve"> EPA-MEM-000918-2020</t>
  </si>
  <si>
    <t>SOLICITUD EVALUACION DEL PLAN DE MANEJO RCD PROYECTO TORRE PRIMI</t>
  </si>
  <si>
    <t>EXT-AMC-19-0085567</t>
  </si>
  <si>
    <t>Auto 120 de 2020</t>
  </si>
  <si>
    <t>CUMPLIMIENTO REQUERIMIENTO PROGRAMA RCD.- MAGNO CLUB TOWER</t>
  </si>
  <si>
    <t>EXT-AMC-19-0079186</t>
  </si>
  <si>
    <t xml:space="preserve"> EPA-MEM-000908-2020</t>
  </si>
  <si>
    <t>ENVIO MATERIALES A SAE</t>
  </si>
  <si>
    <t>EXT-AMC-20-0005499</t>
  </si>
  <si>
    <t xml:space="preserve"> EPA-MEM-000906-2020</t>
  </si>
  <si>
    <t>REPORTES RECIBOS DE DISPOSICION RCD CONSORCIO RUTAS COMPLEMENTARIAS</t>
  </si>
  <si>
    <t>EXT-AMC-19-0101072</t>
  </si>
  <si>
    <t>EPA-MEM-000907-2020</t>
  </si>
  <si>
    <t>ENTREGA DE RESULTADOS DEL PLAN DE MANEJO AMBIENTAL PL-0801</t>
  </si>
  <si>
    <t>EXT-AMC-19-0078051</t>
  </si>
  <si>
    <t>EPA-MEM-000909-2020</t>
  </si>
  <si>
    <t>Solicitud única dirección de correo oficina asesora jurídica</t>
  </si>
  <si>
    <t xml:space="preserve"> EPA-OFI-001887-2020</t>
  </si>
  <si>
    <t>REQUERIMIENTO DE INFORME</t>
  </si>
  <si>
    <t>AMC-OFI-0051419-2020</t>
  </si>
  <si>
    <t>EPA-OFI-001886-2020</t>
  </si>
  <si>
    <t>REMISIÓN POR COMPETENCIA</t>
  </si>
  <si>
    <t>EXT-AMC-20-0036560</t>
  </si>
  <si>
    <t>EPA-OFI-001885-2020</t>
  </si>
  <si>
    <t>TRASLADO SOLICITUD DE LA SEÑORA ANGIE VANEGA SOLANO</t>
  </si>
  <si>
    <t>EXT-AMC-20-0022560</t>
  </si>
  <si>
    <t>EPA-MEM-000786-2020</t>
  </si>
  <si>
    <t>SOLICITUD DE CREACIÓN DE SECRETARIA DEL ARBOL</t>
  </si>
  <si>
    <t>EXT-AMC-20-0020604</t>
  </si>
  <si>
    <t>SOLICITUD DE INFORMACIÓN PETICIÓN ANTERIOR</t>
  </si>
  <si>
    <t xml:space="preserve">EXT-AMC-20-0039763 </t>
  </si>
  <si>
    <t>EPA-OFI-1081-2020</t>
  </si>
  <si>
    <t>SOLICITUD DE ACLARACON DE DOCUMENTO CORREGIDO</t>
  </si>
  <si>
    <t xml:space="preserve"> EPA-MEN-00032-2020 </t>
  </si>
  <si>
    <t>LUZ DARY ALVARADO</t>
  </si>
  <si>
    <t>SOLICITUD VIITA TECNICA A ARBOLES</t>
  </si>
  <si>
    <t>EXT-AMC-20-0023797</t>
  </si>
  <si>
    <t>EPA-MEN-00032-2020</t>
  </si>
  <si>
    <t>RECURSO DE REPOSICION Y SUBSIDIARIO DE APELACION CONTRA EL AUTO N° 1132 DEL 23 DE OCT DE 2019</t>
  </si>
  <si>
    <t>EXT-AMC-19-0118007</t>
  </si>
  <si>
    <t>EPA-MEM-000530-2020</t>
  </si>
  <si>
    <t>DERECHO DE PETICION</t>
  </si>
  <si>
    <t>EXT-AMC-18-0082275</t>
  </si>
  <si>
    <t>EPA-OFI-001313-2020</t>
  </si>
  <si>
    <t>SOLICITUD CONFIRMACION DE TARIFAS DE LIQUIDACION Y SEGUIMIENTO DE VIABILIDAD AMBIENTAL</t>
  </si>
  <si>
    <t>EXT-AMC-19-0088224</t>
  </si>
  <si>
    <t>SOLICITUD VISITA TECNICA A LOTE QUE SE VA A DESMONTAR</t>
  </si>
  <si>
    <t>EXT-AMC-19-0044938</t>
  </si>
  <si>
    <t>EPA-MEM-000631-2020</t>
  </si>
  <si>
    <t>DERECHO DE PETICIÓN</t>
  </si>
  <si>
    <t>EXT-AMC-20-0031944</t>
  </si>
  <si>
    <t>EPA-MEM-000521-2020</t>
  </si>
  <si>
    <t>(C) Denominacion Del Cargo</t>
  </si>
  <si>
    <t>(N) Carrera Administrativa Y/o Empleado Oficial</t>
  </si>
  <si>
    <t>(N) Provisionalidad</t>
  </si>
  <si>
    <t>(N) Libre Nombramiento</t>
  </si>
  <si>
    <t>(N) Supernumerario</t>
  </si>
  <si>
    <t>(N) Total Area Misional</t>
  </si>
  <si>
    <t>(N) Total Area Administrativa</t>
  </si>
  <si>
    <t>(N) Planta Autorizada</t>
  </si>
  <si>
    <t>(N) Planta Ocupada</t>
  </si>
  <si>
    <t>(N) Personal Vinculado</t>
  </si>
  <si>
    <t>(N) Personal Desvinculado</t>
  </si>
  <si>
    <t>Secretaria Privado</t>
  </si>
  <si>
    <t>Secretaria Ejecutiva</t>
  </si>
  <si>
    <t>Jefes de Oficinas</t>
  </si>
  <si>
    <t>Subdirectores</t>
  </si>
  <si>
    <t>Profesional Universitario</t>
  </si>
  <si>
    <t>Profesional Especializado</t>
  </si>
  <si>
    <t>Tecnicos</t>
  </si>
  <si>
    <t>Tesorero General</t>
  </si>
  <si>
    <t xml:space="preserve"> </t>
  </si>
  <si>
    <t>(N) Consecutivo</t>
  </si>
  <si>
    <t>(C) No Proceso</t>
  </si>
  <si>
    <t>(C) Autoridad Judicial Que Tramita</t>
  </si>
  <si>
    <t>(C) Tipo De Proceso</t>
  </si>
  <si>
    <t>(C) Tipo De Accion Judicial</t>
  </si>
  <si>
    <t>(D) Cuantía Inicial De La Demanda</t>
  </si>
  <si>
    <t>(C) Resumen Del Hecho Generador</t>
  </si>
  <si>
    <t>(F) Fecha De Admision De La Demanda</t>
  </si>
  <si>
    <t>(C) Demandante</t>
  </si>
  <si>
    <t>(C) Estado Actual</t>
  </si>
  <si>
    <t>(C) Sentido Del Fallo Ejecutoriado</t>
  </si>
  <si>
    <t>(F) Fecha Del Fallo</t>
  </si>
  <si>
    <t>(D) Valor De La Condena</t>
  </si>
  <si>
    <t>(D) Valor Pagado En La Vigencia</t>
  </si>
  <si>
    <t>2011-348</t>
  </si>
  <si>
    <t>JUZGADO (2o) ADMINISTRATIVO</t>
  </si>
  <si>
    <t>Accion Popular</t>
  </si>
  <si>
    <t>Recuperacion del patrimonio arqueologico y arquitectonico segregado en la isla tierra bomba</t>
  </si>
  <si>
    <t>Carlos Alberto Rodriguez</t>
  </si>
  <si>
    <t>SENTENCIA 1RA INSTANCIA EN CONTRA (30-07-18). SE PRESENTO APELACION ANTE EL CONSEJO DE ESTADO- ADMISION RECURSO APELACION (26-02-2019) - AUTO DECRETA PRUEBAS DOCUMENTALES Y DA TRASLADO A LAS PARTES (10-03-2020) AL DESPACHO PARA TRASLADO PARA ALEGAR (02-07-20)</t>
  </si>
  <si>
    <t>2009-0334</t>
  </si>
  <si>
    <t>JUZGADO 13 ADMINISTRATIVO</t>
  </si>
  <si>
    <t>ACCION POPULAR</t>
  </si>
  <si>
    <t>AMBIENTE SANO</t>
  </si>
  <si>
    <t>NORIS RUIZ BORRE</t>
  </si>
  <si>
    <t>SENTENCIA PRIMERA INSTANCIA  A FAVOR DEL EPA (22-05-2017)- SENTENCIA  2DA INSTANCIA CONFIRMANDO DE FALLO 1RA INSTANCIA (15-11-2017)</t>
  </si>
  <si>
    <t>A FAVOR</t>
  </si>
  <si>
    <t>2006-0052</t>
  </si>
  <si>
    <t>JUZGADO (5o.) ADMINISTRATIVO</t>
  </si>
  <si>
    <t>Construccion de un parque en el barrio Los Calamares y la Campiña</t>
  </si>
  <si>
    <t>Luis Enrique Canabal Polo</t>
  </si>
  <si>
    <t>Enviado al Juzgado Primero Administrativo de Descongestión. Sentencia exonera al EPA.</t>
  </si>
  <si>
    <t>2008-0069</t>
  </si>
  <si>
    <t>JUZGADO (7o) ADMINISTRATIVO</t>
  </si>
  <si>
    <t>Costruccopm de desagues que permitan el acceso de las aguas lluvias y servidas hasta la cienega de la viergen</t>
  </si>
  <si>
    <t>Defensoria del Pueblo</t>
  </si>
  <si>
    <t>Sentencia ordena AL EPA LIMPIAR CANALES ejecutar las obras y proyectos de descontaminacion de corrientes o depositos de agua afectadas por vertimientos de la via perimetral en los barrios aledaños a LA MARIA, LA ESPERANZA, Y OLAYA HERRERA Y REALIZAR CAMPAÑA  DE PROTECCION AMBIENTAL Y MANEJO ADECUADO DE AGUAS NEGRAS. La sentencia se encuentra apelada. al Despacho.</t>
  </si>
  <si>
    <t>2008-202</t>
  </si>
  <si>
    <t>JUZGADO (10o.) ADMINISTRATIVO</t>
  </si>
  <si>
    <t>LA CONTRATACIÓN DE LOS ESTUDIOS DE DISEÑOS Y DE PREFACTIBILIDAD CIVIL ORIENTADOS A PRECISAR LAS SOLUCIONES ADECUADAS AL PROBLEMA QUE GENERA LA INESTABILIDAD DE LA LOMA DEL MARIÓN, SUSCONSTANTE DERRUMBES, MIVIMIENTOS DE TIERRA ETC</t>
  </si>
  <si>
    <t xml:space="preserve"> AL DESPACHO PARA SENTENCIA</t>
  </si>
  <si>
    <t>084-2009</t>
  </si>
  <si>
    <t>JUZGADO (1o.) ADMINISTRATIVO</t>
  </si>
  <si>
    <t>REUBICACION DE PERSONAS POR ZONAS DE RIESGOS Y CONSTRUCCION DE OBRAS CIVILES</t>
  </si>
  <si>
    <t>RAFAEL CARABALLO POSADA</t>
  </si>
  <si>
    <t>SE CELEBRO COMITÉ DE VERIFICACION EL 19 DE ABRIL DE 2019 pendiente nueva fecha de comité. AUTO RESUELVE RECURSO PRESENTADO POR TERCEROS CONTRA AUTO QUE RESOLVIO UNA SOLICITUD DE NULIDAD (29-01-2020 )</t>
  </si>
  <si>
    <t>EN CONTRA</t>
  </si>
  <si>
    <t>191-2011</t>
  </si>
  <si>
    <t>JUZGADO (6o.) ADMINISTRATIVO</t>
  </si>
  <si>
    <t>CAÑO CON PROBLEMAS DE TAPONAMIENTO DEBIDO A UN PUENTE O MURRALLA CONTAMINACION RESIDUOS BAZURA</t>
  </si>
  <si>
    <t>JOAQUIN ROA ROBLES</t>
  </si>
  <si>
    <t>audiencia 12 de febrero comité de verificacion de sentencia.</t>
  </si>
  <si>
    <t>159-2007</t>
  </si>
  <si>
    <t>JUZGADO (9o.) ADMINISTRATIVO</t>
  </si>
  <si>
    <t>REPARACION DIRECTA</t>
  </si>
  <si>
    <t>FALLECIMIENTO DE UNA PERSONA AL CAERSE EN UN ALJIBE SIN ALCANTARILLA</t>
  </si>
  <si>
    <t>MIRIAM TOBOS TUNJANO</t>
  </si>
  <si>
    <t xml:space="preserve">SENTENCIA A FAVOR  DEL EPA, SE DENEGARON LAS PRETENSIONES. LA SENTENCIA FUE APELADA POR LA DEMANDANTE, AL DESPACHO PARA SENTENCIA. </t>
  </si>
  <si>
    <t>64-2012</t>
  </si>
  <si>
    <t>JUZGADO (13o.) ADMINISTRATIVO</t>
  </si>
  <si>
    <t>USO INDEBIDO DEL SUELO DEL LAVADERO MANGA EXPRESS</t>
  </si>
  <si>
    <t>Procuraduría 3a Judicial II Ambiental y Agraria de Cartagena</t>
  </si>
  <si>
    <t xml:space="preserve">SENTENCIA DE SEGUNDA INSTANCIA SE CONFIRMA PARCIALMENTE  </t>
  </si>
  <si>
    <t>287-2009</t>
  </si>
  <si>
    <t>TRIBUNAL M.P NOHORA JIMENEZ MENDEZ</t>
  </si>
  <si>
    <t>ACCION POPULAR (FALTA DE COMPETENCIA)</t>
  </si>
  <si>
    <t>CONSTRUCCION DE OBRAS CIVILES YRETIRO DE SEDIMENTOS CANAL BARRIO EL SOCORRO Y SANTA MONICA</t>
  </si>
  <si>
    <t>RAFAEL GONZALEZ CASTRO</t>
  </si>
  <si>
    <t xml:space="preserve">SENTENCIA 1RA INSTANCIA (13-01-2017) SENTENCIA 2DA INSTANCIA CONFIRMATORIA (31-01-19)  ORDENAN AL EPA REALIZAR CAMPAÑAS PEDAGOGICAS PARA LOS HABITANTES DEL SECTOR . </t>
  </si>
  <si>
    <t>13-001-23-31-001-2010-00877</t>
  </si>
  <si>
    <t>REALIZACION DE OBRAS CIVILES EN ESPACIO PUBLICO</t>
  </si>
  <si>
    <t>CARMEN MILENA PALOMINO</t>
  </si>
  <si>
    <t>DECRETAN MEDIDA CAUTELAR A CARGO DEL DTO DE CGENA. TRASLADO PARA ALEGAR. INCIDENTE DE DESACATO. SOLICITUD DE IMPULSO PROCESAL AL INCIDENTE (12-02-2020)</t>
  </si>
  <si>
    <t>001-23-31-002-2007-622</t>
  </si>
  <si>
    <t>TRIBUNAL M.P GLORIA ISABEL CACERES MARTINEZ</t>
  </si>
  <si>
    <t>RECLAMACION INDEMNIZACION POR MUERTE DE PERSONA A CAUSA DE ARBOL QUE CAYO SOBRE EL VEHICULO PIE DE LA POPA</t>
  </si>
  <si>
    <t>BEATRIZ GIL DE ARISTIZABAL</t>
  </si>
  <si>
    <t>SENTENCIA DEL CONSEJO DE ESTADO</t>
  </si>
  <si>
    <t>658-2011</t>
  </si>
  <si>
    <t>TRIBUNAL ADMINISTRATIVO</t>
  </si>
  <si>
    <t>OCUPACION DE TERRENOS DE BAJAMAR</t>
  </si>
  <si>
    <t>JHONNY RAFAEL GÓMEZ</t>
  </si>
  <si>
    <t xml:space="preserve">SENTENCIA DE PRIMERA INSTANCIA FAVORABLE AL EPA </t>
  </si>
  <si>
    <t>616-2010</t>
  </si>
  <si>
    <t>TRIBUNAL ADMINISTRATIVO MP. CLAUDIA PEÑUELA ARCE</t>
  </si>
  <si>
    <t>ACCIÓN POPULAR</t>
  </si>
  <si>
    <t>INUNDACIONES DE CANALES PLUVIALES QUE INICIAN EN LA CIUDADELA 2000</t>
  </si>
  <si>
    <t>GUILLERMO VILLANUEVA</t>
  </si>
  <si>
    <t>AUTO REQUIERE AL REPRESENTANTE LEGAL DE LA EMPRESA AGUAS DE CARTAGENA -ACUACAR- PARA QUE EN UNTÉRMINO DE 5 DÍAS, APORTE LOS PLANOS POR MEDIO MAGNÉTICO</t>
  </si>
  <si>
    <t>456-2013</t>
  </si>
  <si>
    <t>JUZGADO (2o.) ADMINISTRATIVO</t>
  </si>
  <si>
    <t>Limpieza de canales</t>
  </si>
  <si>
    <t>DILCIA ROSA GUZMAN</t>
  </si>
  <si>
    <t>SENTENCIA A FAVOR DEL EPA. HECHO SUPERADO</t>
  </si>
  <si>
    <t>472-2013</t>
  </si>
  <si>
    <t>TRIBUNAL ADMINISTRATIVO M.P. LUIS MIGUEL VILLALOBOS</t>
  </si>
  <si>
    <t>ACCION DE NULIDAD Y RESTABLECIMIENTO DEL DERECHO</t>
  </si>
  <si>
    <t>SOLICITA LA NULIDAD DE UNA RESOLUCION</t>
  </si>
  <si>
    <t>AUTOPISTAS DEL SOL</t>
  </si>
  <si>
    <t>SE ORDENÓ LA VINCULACION DE ENTIDADES. SE PRESENTO SOLICITUD DE CONCILIACION. NOTIFICACION PERSONAL A LA CONCESION VIAL CGENA (13-01-20)</t>
  </si>
  <si>
    <t>00368-2013</t>
  </si>
  <si>
    <t>JUZGADO 12 ADMINISTRATIVO</t>
  </si>
  <si>
    <t>SOLICITA EL PAGO DE LOS DAÑOS QUE SUFRIÓ SUFRIO SU INMUEBLE POR LA EXISTENCIA DEL CANAL DE AGUAS COLINDANTE.</t>
  </si>
  <si>
    <t>BERTA HERAZO</t>
  </si>
  <si>
    <t xml:space="preserve">SENTENCIA EXONERA DE RESPONSABILIDAD AL EPA. LA SENTENCIA FUE APELADA POR EL DEMANDANTE. El 31/05/2017 se fija mediante estado, auto que estima mal denegado el recurso de apelación. Constancia de notificación electrónica a los demandados y al Ministerio Público. FALLO DE SEGUNDA INSTANCIA </t>
  </si>
  <si>
    <t>200-2014</t>
  </si>
  <si>
    <t>JUZGADO 4 ADMINSTRATIVO</t>
  </si>
  <si>
    <t>SOLICITA LA DESCONTAMINACION DE LA LAGUNA DE CHAMABU</t>
  </si>
  <si>
    <t>JUAN CARLOS CARCAMO</t>
  </si>
  <si>
    <t>SENTENCIA 1RA INSTANCIA EN CONTRA (31-05-18) RECURSO DE APELACION (13-06-18) SENTENCIA 2DA INSTANCIA CONFIRMATORIA (11-03-19) AUTO OBEDEZCASE Y CUMPLASE (13-06-2019)</t>
  </si>
  <si>
    <t>377-2014</t>
  </si>
  <si>
    <t>JUZGADO 7 ADMINISTRATIVO DE CARTAGENA</t>
  </si>
  <si>
    <t xml:space="preserve">EL ACCIONANTE SOLICITA QUE SE REALICE EL ENCERRAMIENTO DEL INMUEBLE QUE SE ENCUENTRA EN CONSTRUCCION UBICADO EN EL BARRIO MANGA CALLE 28 CARRERA 28. </t>
  </si>
  <si>
    <t>ELVIA JULIA ALTAHONA</t>
  </si>
  <si>
    <t>SENTENCIA PRIMERA INSTANCIA A FAVOR . ACCIONANTE APELO.  SENTENCIA 2DA INSTANCIA REVOCA FALLO. (ORDENA A DISTRITO Y EPA REMOVER LOS ESCOMBROS). AUTO OBEDEZCASE Y CUMPLASE (25-09-19. REALIZAR MESA DE TRABAJO.</t>
  </si>
  <si>
    <t>306-2015</t>
  </si>
  <si>
    <t>JUZGADO 2 ADMINISTRATIVO DE CARTAGENA</t>
  </si>
  <si>
    <t xml:space="preserve">REUBICACION DE PERSONAS ASENTADAS EN EL SECTOR KENEDDY EN RIESGO DE DESLIZAMIENTO. </t>
  </si>
  <si>
    <t>DEFENSORIA DEL PUEBLO</t>
  </si>
  <si>
    <t>SENTENCIA 1ERA INSTANCIA (23-03-18) DISTRITO APELO (20-04-18) ARCHIVO DEFINITIVO CAJA 193 (28-02-20)</t>
  </si>
  <si>
    <t>2015-00744</t>
  </si>
  <si>
    <t>TRIBUNAL ADMINISTRATIVO DE BOLIVAR</t>
  </si>
  <si>
    <t>CONTAMINACION DEL CAÑO JUAN ANGOLA.</t>
  </si>
  <si>
    <t>FUNDACION EL BUEN VECINO</t>
  </si>
  <si>
    <t>AL DESPACHO PARA SENTENCIA (04-06-19)</t>
  </si>
  <si>
    <t>0040-2016</t>
  </si>
  <si>
    <t>JUZGADO 10 ADMINISTRATIVO / TRIBUNAL ADMINISTRATIVO DE BOLIVAR</t>
  </si>
  <si>
    <t>SOLICITAN RECONOCIMIENTO DE RELACION LABORAL PARA EL COBRO DE PRESTACIONES SOCIALES</t>
  </si>
  <si>
    <t>MARNOLYS MEZA OSPINO</t>
  </si>
  <si>
    <t>SENTENCIA DE PRIMERA INSTANCIA 8 DE JUNIO DEL AÑO 2018. SE ADMITIO RECURSO DE APELACIONA FAVOR. AL DESPACHO PARA SENTENCIA (21-10-19)</t>
  </si>
  <si>
    <t>2016-0053</t>
  </si>
  <si>
    <t>REUBICACION CERRO DE LA POPA</t>
  </si>
  <si>
    <t>SENTENCIA ORDENANDO MEDIDAS GENERAL AL EPA, DEBERA APROBAR E IMPLEMENTAR UN PLAN DE PROTECCION AMBIENTAL INTEGRAL PARA EL CERRO DE LA POPA. SENTENCIA FUE APELADA, SENTENCIA 2DA INSTANCIA 8/06/18. REQUERIMIENTO A LAS ENTIDADES ACCIONADAS. PRESENTACION DE INFORME POR EL EPA (20-06-19)</t>
  </si>
  <si>
    <t>00186-2014</t>
  </si>
  <si>
    <t xml:space="preserve">SOLICITAN CERRAMIENTO DE UN LOTE DE PROPIEDAD DEL DISTRITO DE CARTAGENA UBICADO EN EL BARRIO SANTA LUCIA </t>
  </si>
  <si>
    <t>ALVARO BAYTER TORRES</t>
  </si>
  <si>
    <t xml:space="preserve"> se profiere sentencia en primera instancia que niega las pretensiones de la demanda. Se notifica el 05/12/2016, a su vez para la misma fecha se diligencia la notificación personal a través de correo electrónico. Se presenta recuerso de apelación por la parte demandante. El 13 de febrero se fija por estado auto que resuelve la concesión del recurso de apelación. (Pendiente para ser remitido al Tribunal Admn).</t>
  </si>
  <si>
    <t>01623-2004</t>
  </si>
  <si>
    <t>JUZGADO 8 ADMINISTRATIVO DEL CIRCUITO DE CARTAGENA</t>
  </si>
  <si>
    <t>SOLICITAN LIMPIEZA DE CANALES</t>
  </si>
  <si>
    <t>EXPEDITO MANUEL GUERRA</t>
  </si>
  <si>
    <t>SENTENCIA ORDENA AL EPA LA LIMPIEZA DE CANALES Y PROMUEVA CAMPAÑA DE EDUCACION AMBIENTAL- AUTO ORDENA REQUERIR A ACCIONADAS PARA RENDIR INFORME DE CUMPLIMIENTO DE SENTENCIA (02-07-20). EPA PRESENTA INFORME (16/07/20)</t>
  </si>
  <si>
    <t>2015-219</t>
  </si>
  <si>
    <t>JUZGADO 1 ADMINISTRATIVO ORAL DEL CIRCUITO.</t>
  </si>
  <si>
    <t>NULIDAD SIMPLE</t>
  </si>
  <si>
    <t xml:space="preserve">ACTO ADMINISTRATIVO CUYA NULIDAD SE SOLICITA ES LA RESOLUCION N° 130 DEL 1 DE JULIO DE 2015 POR MEDIO DEL CUAL SE ADOPTO LOS LINEAMIENTOS TÉCNICOS AMBIENTALES PARA EL MANEJO, APROVECHAMIENTO TRANSPORTE Y DISPOSICIONES FINAL DE LOS RESIDUOS CON CONSTRUCION. </t>
  </si>
  <si>
    <t>CAMACOL</t>
  </si>
  <si>
    <t>SENTENCIA 1RA INSTANCIA A FAVOR DEL EPA. 19 de Junio se presentaron los alegatos de conclusión por parte del EPA // Se celebró la audiencia de pruebas el 5 de junio, fecha en la que se incorporaron en el expediente las pruebas documentales decretadas y practicadas, se corrió traslado para alegar por escrito, por el término de 10 días, que vencen el 20 de JUNIO DE 2018</t>
  </si>
  <si>
    <t>2018-00177</t>
  </si>
  <si>
    <t>JUZGADO 12 ADMINISTRATIVO DEL CIRCUITO DE CARTAGENA</t>
  </si>
  <si>
    <t>EL DISTRITO DE CARTAGENA REALIZÓ MILLONARIAS INVERSIONES EN LA CONSTRUCCION DE DOS ESTACIONES DE BOMBERO DE AGUAS LLUVIAS; UNA EN LA PLAZA DE LA ADUANA Y OTRA EN EL PARQUE DEL CENTENARIO DE IGUAL FORMA TRASCARIBE INSTALÓ, DURANTE LA CONSTRUCCION DEL TRAMO I DEL SISTEMA, UN BOX COULVER</t>
  </si>
  <si>
    <t>FERNANDO ARAUJO RUMIE</t>
  </si>
  <si>
    <t xml:space="preserve">EL TRIBUNAL SE ABSTIENE A SEGUIR EL TRAMITE POR EFECTOS DE COMPETENCIAS SE DEVUELVE PARA QUE SEA REPARTIDO A LOS JUZGADOS ADMINISTRATIVOS. JUEZ APREHENDE CONOCIMIENTO DEL PROCESO (16 Ago 2018) AUDIENCIA DE PACTO DE CUMPLIMIENTO (12-04-19) AUTO DECRETA PRUEBAS (02-05-19) AUTO DE TRASLADO DE GASTOS DE PERITO (05-07-19) AUTO REQUIERE A PERITO POR RESPUESTA A SOLICITUD DE ACLARACION DE GASTOS (14-11-19) PERITO PRESENTA MEMORIAL (19-11-19) AL DESPACHO PARA RESOLVER GASTOS PERITAZGO (16-12-19). </t>
  </si>
  <si>
    <t>2004 - 0017</t>
  </si>
  <si>
    <t>JUZGADO 8 CIVIL DEL CIRCUITO DE CARTAGENA</t>
  </si>
  <si>
    <t>OCUPACION POR EL SEÑOR TILGELINO MOSQUERA MOSQUERA, AFECTACION AL MEDIO AMBIENTE SECTOR MARLINDA.</t>
  </si>
  <si>
    <t>PERIODO PROBATORIO.</t>
  </si>
  <si>
    <t>987-2017</t>
  </si>
  <si>
    <t>TRIBUNAL ADMINISTRATIVO DR ROBERTO MARIO CHAMORRO COLPA</t>
  </si>
  <si>
    <t>CONTAMINACION DE LA BAHIA</t>
  </si>
  <si>
    <t>PROCURADURIA GENERAL DE LA NACION</t>
  </si>
  <si>
    <t>SENTENCIA (01-08-2019) RECURSO DE APELACION EPA (30-08-19) AUTO CONCEDE RECURSO (11-09-19) ENVIO EXPENDIENTE CONSEJO DE ESTADO (04-10-19) AL DESPACHO INFORMANDO QUE PROCURADURIA PRESENTO INCIDENTE DE DESACATO (22-11-19) AUTO ADMITE RECURSO DE APELACION (15-11-19)  AUTO TRASLADO PARA ALEGAR (12-12-19) AGENCIA NACIONAL DE DEFENSA JURIDICA DEL ESTADO SOLICITA SUSPENSION DEL PROCESO PARA HACERSE PARTE (24-06-20) AL DESPACHO PARA RESOLVER SOLICITUD (07-07-20).</t>
  </si>
  <si>
    <t>2015-00725</t>
  </si>
  <si>
    <t>TRIBUNAL ADMINISTRATIVO DR MIGUEL VILLALOBO</t>
  </si>
  <si>
    <t>ACCION DE GRUPO</t>
  </si>
  <si>
    <t>EL DEMANDANTE PRETENDE DECLARAR RESPONSABLE AL DISTRITO EN RAZON DE SU OMISION, POR SER AGENTE GENERADORA DE LA TRASGRESION A LOS DERECHOS COLECTIVOS, LA CONSESION VIAL DE CARTAGENA FUNGE COMO CONSESIONARIA DEL PROYECTO DENOMINADO CORREDOR DE ACCESO RAPIDO A LA VARIANTE DE CARTAGENA, EL PREDIO DONDE FUNCIONA UN PARQUEADERO UBICADO FRENTE A TECNILLANTAS ACTUALMENTE ESTÁ CAUSANDO DAÑOS FISICOS REALES A LA INFRAESTRUCTURA VIAL COMO CONSECUENCIA DEL DETERIORO PERMANENTE DE AGUA Y LODO SOBRE LA VIDA.</t>
  </si>
  <si>
    <t>EDUARDO BORJA SANTOFIBIO</t>
  </si>
  <si>
    <t>AUTO OBEDEZCASE Y CUMPLASE (21/10/19) SENTENCIA 2DA INSTANCIA 23/08/19</t>
  </si>
  <si>
    <t>0094-2017</t>
  </si>
  <si>
    <t>JUZGADO 10 ADMINISTRATIVO</t>
  </si>
  <si>
    <t>LOS ACTORES PLANTEAN QUE DESDE MAYO DE 2015 FUNCIONA EN SU BARRIO UN NEGOCIO DE BILLAR EN EL QUE SE EXPIDE LICORES Y OPERA EN FORMA DESCONTROLADA Y ATORMENTA A LOS ACCIONANTES CON RUIDOS, GRITOS Y PLEITOS, PRETENDEN QUE SE DECLARE EL NEGOCIO DENUNCIADO COMO AMENAZA A LA PAZ Y LA CONVIVENCIA CIUDADANAS, SE ORDENE EL CIERRE DEL ESTABLECIMIENTOS Y SE DICTEN MEDIDAS DISCIPLINARIAS.</t>
  </si>
  <si>
    <t>RICARDO TAPIAS MORALES</t>
  </si>
  <si>
    <t>SENTENCIA 1RA INSTANCIA FAVORABLE AL EPA (23/06/20)</t>
  </si>
  <si>
    <t>052-2005</t>
  </si>
  <si>
    <t>JUZGADO 12 ADMINISTRATIVO DE CARTAGENA</t>
  </si>
  <si>
    <t>TRASLADO DEL MERCADO DE BAZURTO, MEDIO AMBIENTE SANO,DESARROLLAR PLAN DE SALVAMENTO DE LAS AVES, ERRADICACION, MERCADO BAZUFRTO</t>
  </si>
  <si>
    <t>MARIA EUGENIA CARILLO</t>
  </si>
  <si>
    <t xml:space="preserve">REALIZACION MENSUAL DE MESA DE TRABAJO CON EL MINISTERIO PARA EL PLAN DE ACCION MERCADO BAZURTO </t>
  </si>
  <si>
    <t>00100-2016</t>
  </si>
  <si>
    <t>JUZGADO 15 ADMINISTRATIVO.</t>
  </si>
  <si>
    <t>QUE SE DEJE SIN EFECTO RESOLUCION No. 309 DE DICIEMBRE DE 2014 PROFERIDA POR EL CURADOR URBANO No. 2 DE CARTAGENA, POR LO CUAL SE CONCEDIO LICENCIA DE CONSTRUCCION.</t>
  </si>
  <si>
    <t>JOAQUIN TORRES</t>
  </si>
  <si>
    <t xml:space="preserve">EL 30 DE SEPTIEMBRE DEL 2016 SE CELEBRO AUDIENCIA DE PACTO DE CUMPLIMIENTO.  MEDIANTE AUTO INTERLOCUTORIO DE FECHA 24 DE ENERO DEL 2017 SE NIEGA LAS MEDIDAS CAUTELARES.SE ASISTIO A LA AUDIENCIA DE PACTO DE CUMPLIMIENTO DONDE SE MANIFESTO QUE SE PRESENTA FALTA DE LIGITMIDAD EN LA CAUSA POR PASIVA. El dia 13 de Dicibiembre se contesto medida cautelares de los cuayuvantes. AUTO DE FECHA 17 DE MAYO DE 2017 CORRIGIENDO AUTO. </t>
  </si>
  <si>
    <t>0085-2010</t>
  </si>
  <si>
    <t>JUZGADO 5 ADMINITRATIVO DEL CIRCUITO DE CARTAGENA</t>
  </si>
  <si>
    <t>EN LA ESTACION DE SERVICIO O BOMBA DE GASOLINA TEXACO UBI UBICADO EN EL BARRIO MANGA, CALLE REAL No. 15 - 21, OCUPA EL ANDÉN DEL FRENTE A DICHO ESTABLECIMIENTO CON LA SIEMBRA DE CUATRO PALMERAS OCUPANDO TODO LO ANCHO DEL ESPACIO PUBLICO, IMPIDIENDO EL PASO PEATONAL-- EL EPA CARTAGENA CUMPLIO CON LA SENTENCIA POR QUE EN LA ACTUALIDAD ESTAN SEMBRADAS EN EL ESPACIO PUBLICO.</t>
  </si>
  <si>
    <t>ROMEL VALVERDE GRACE</t>
  </si>
  <si>
    <t>SE ASISTIO A AUDIENCIA EL 7 DE DICIEMBRE DE 2017, PENDIENTE QUE LA ALCALDIA CUMPLA LO SOLICITADO POR EL DESPACHO PARA ORDENAR LA TERMINACION</t>
  </si>
  <si>
    <t>2015-605</t>
  </si>
  <si>
    <t>JUZGADO 6° ADMINISTRATIVO ORAL DEL CIRCUITO</t>
  </si>
  <si>
    <t>Nulidad y restablecimiento del Derecho</t>
  </si>
  <si>
    <t>CONTRATO DE REALIDAD</t>
  </si>
  <si>
    <t xml:space="preserve">GILBERTO JARABA NUÑEZ </t>
  </si>
  <si>
    <t>SENTENCIA  DE PRIMERA INSTANCIA A FAVOR DEL EPA. El 28 de enero del 2020 presentaron recurso de apelación, se encuentra en despacho para su posible concesión</t>
  </si>
  <si>
    <t>0048-2018</t>
  </si>
  <si>
    <t>JUZGADO 6 ADMINISTRATIVO DEL CIRCUITO</t>
  </si>
  <si>
    <t>VERTIMIENTOS AL CAÑO DEL SOCORRO.</t>
  </si>
  <si>
    <t>GLADIS  OROZCO DE RETMAN</t>
  </si>
  <si>
    <t xml:space="preserve">SE CONTESTO LA  DEMANDA- AUTO REQUIERE A ACTORA PARA PUBLICACION (23/09/2019) </t>
  </si>
  <si>
    <t>0111-2017</t>
  </si>
  <si>
    <t>JUZGADO 1° ADMINISTRATIVO</t>
  </si>
  <si>
    <t>EROSION  Y EROSION Y DEFORESTACION DEL CERRO DE LA POPA</t>
  </si>
  <si>
    <t>GENARDO MEJIA ARIAS</t>
  </si>
  <si>
    <t xml:space="preserve">ADMISION DE DEMANDA. DECRETO DE MEDIDA CAUTELAR. SE CONTESTO LA DEMANDA. SE REALIZO AUDIENCIA DE PACTO DE CUMPLIMIENTO Y DECRETO DE PRUEBAS (24-09-19) AUTO INICIA TRAMITE SANCIONATORIO. EPA PRESENTO INFORME (05-02-20) TRASLADO RECURSO DE REPOSICION PRESENTADO POR DTO DE CGENA (11-02-20). </t>
  </si>
  <si>
    <t>074 - 2018</t>
  </si>
  <si>
    <t>JUZGADO 6 ADMINISTRATIVO</t>
  </si>
  <si>
    <t>ACCION PPULAR</t>
  </si>
  <si>
    <t>SE COMUNICA A ESTA AUTORIDAD AMBIENTAL PARA TOMAR MEDIDAS EN EL AMBITO DE NUESTRAS COMPETENCIAS.</t>
  </si>
  <si>
    <t>EDUARDO JOSE FERRER</t>
  </si>
  <si>
    <t xml:space="preserve">SENTENCIA DE PRIMERA INSTANCIA (21-11-18) SENTENCIA DE 2DA INSTANCIA (16-12-19) . AL DESPACHO PARA OBEDEZCASE Y CUMPLASE. </t>
  </si>
  <si>
    <t>2017-093</t>
  </si>
  <si>
    <t>JUZGADO 9° ADMINISTRATIVO ORAL DEL CIRCUITO DE CARTAGENA</t>
  </si>
  <si>
    <t>María de Jesús Herrera Tordecilla</t>
  </si>
  <si>
    <t>SENTENCIA 1RA INSTANCIA CONCEDE PRETENSIONES. Se notifica por estado del 31 de octubre auto mediante el cual se comunica que no se llevará a cabo la audiencia de pruebas, se recibirán las que se encuentran pendientes y se correrá traslado de las mismas y luego se corre traslado para alegar de conclusión por escrito //SE LLEVÓ A CABO AUDIENCIA INCIAL Y COMO QUIERA QUE SE ENCUENTRAN PRUEBAS PENDIENTE POR PRACTICAR, SE FIJÓ PARA EL DÍA 30 DE OCTUBRE DE 2018.</t>
  </si>
  <si>
    <t>2018-00120</t>
  </si>
  <si>
    <t>EL  ACCIONANTE PRETENDE  LA TERMINACION DE LA INFRAESTRUCTURA DEL HOGAR MULTIPLE INFANTIL DEL BARRIO FLOR DEL CAMPO.</t>
  </si>
  <si>
    <t>AURELIO GUTIERREZ VEGA</t>
  </si>
  <si>
    <t>SE NOTIFICO LA DEMANDA EL 8 DE JUNIO DEL 2018. SE CONTESTO DEMANDA EL 25 DE JUNIO DE 2018 Y SE ANEXO PODER. AUTO ORDENO REQUERIR AL JUZ 14 ADM PARA RESOLVER UNA SOLICITUD DE AGOTAMIENTO DE JURISDICCION (24-09-19) AL DESPACHO (17-02-20)</t>
  </si>
  <si>
    <t>132-2018</t>
  </si>
  <si>
    <t>JUZGADO  SEGUNDO ADMINISTRATIVO</t>
  </si>
  <si>
    <t>LIMPIEZA DE CAÑOS BARRIO ARMENIA UBICADO EN LA CARRERA 46.</t>
  </si>
  <si>
    <t xml:space="preserve">PERSONERIA DISTRITAL DE CARTAGENA. . </t>
  </si>
  <si>
    <t>SE VINCULA AL EPA - SE CONTESTO LA DEMANDA. AL DESPACHO PARA SENTENCIA (14-02-20)</t>
  </si>
  <si>
    <t>00118 - 2018</t>
  </si>
  <si>
    <t>CONSERVACION DE RECURSOS NATURALES Y PASAJISTICO</t>
  </si>
  <si>
    <t>JORGE EDUARDO CABRALES MARTINEZ</t>
  </si>
  <si>
    <t>AUDIENCIA DE PACTO (25-01-19) INSPECCION JUDICIAL (06-09-19) AUTO DECRETA PRUEBAS (05-12-19) AUTO TRASLADO PARA ALEGAR (21-07-20)</t>
  </si>
  <si>
    <t>13001-33-33-006-2018-00192-00</t>
  </si>
  <si>
    <t xml:space="preserve">OCUPACION ILEGAL ESPACIO PUBLICO, BARRIO PIE DE LA CALLE 29 D AL LADO DEL CENTRO COMERCIAL CARIBE PLAZA, SE HA VENIDO PRESENTANDO PROBLEMAS CON LOS MOTOTAXISTA Y VENDEDORES AMBULANTE QUE CAUSAN CONTAMINACION EN LA ZONA CON LOS DESECHOS.- </t>
  </si>
  <si>
    <t>ISABELA GARRIDO BALAGUERA</t>
  </si>
  <si>
    <t xml:space="preserve">SE PRESENTO CONTESTACION DE DEMANDA (14-09-18) AUTO REQUIERE A EMISORA PARA PUBLICACION DE AVISO (28-11-19) PENDIENTE FIJACION AUDIENCIA DE PACTO DE CUMPLIMIENTO. </t>
  </si>
  <si>
    <t>13001-23-33-000-2017-00230</t>
  </si>
  <si>
    <t>TRIBUNAL ADMINISTRATIVO DE BOLIVAR - MP CLAUDIA PATRICIA PENUELA</t>
  </si>
  <si>
    <t xml:space="preserve">DESMONTE DE ANTENA QUE NO CUMPLAN CON LA NORMATIVIDAD URBANISTICA Y TECNICA DE TODAS LAS ZONAS RESIDENCIALES DE LA CIUDAD DE CARTAGENA EN ESPECIFICO BARRIOS NUEVA VENECIA- NUEVO BOSQUE- VISTA HERMOSA- BARRIO EL CABRERO. </t>
  </si>
  <si>
    <t xml:space="preserve">CONTESTACION DE DDA (29-08-18) AL DESPACHO DESDE (07-09-18) PARA RESOLVER RECURSO DE REPOSICION CONTRA AUTO ADMISORIO. </t>
  </si>
  <si>
    <t>13-001-3331-008-2018-00181-00</t>
  </si>
  <si>
    <t>JUZGADO 8 ADMINISTRATIVO</t>
  </si>
  <si>
    <t>INUNDACION</t>
  </si>
  <si>
    <t>ANDREA MARCERLA GALLARDO MORILLO</t>
  </si>
  <si>
    <t>AUDIENCIA DE PACTO (01-11-18) AUDIENCIA DE PRUEBAS (14-02-19) TRASLADO PARA ALEGAR DE CONCLUSION (19-02-20) PRESENTACION DE ALEGATOS DE CONCLUSION (27-02-20) SENTENCIA PRIMERA INSTANCIA FAVORABLE AL EPA (12-05-2020)</t>
  </si>
  <si>
    <t>130013333006201800262-00</t>
  </si>
  <si>
    <t>JUZGADO 6 ADMINISTRATIVO DEL CIRCUITO DE CARTAGENA</t>
  </si>
  <si>
    <t xml:space="preserve">EL PRESIDENTE DE LA ACCION COMUNAL DEL BARRIO ANDALUCIA INTERPUSO DERECHO DE PETICION ANTE LA ALCALDIA DE CARTAGENA SOLICITO VISITA DE INSPECCION AL CANAL PIEDRA DE BOLIVAR CON EL FIN DE DAR CUENTA DE SU ESTADO Y AFECTACION AL BARRIO - SE REALIZO VISITA DE INSPECCIO PARA LA VERIFICACION SOBRE EL ESTADO DEL CANAL QUE AFECTA LOS PREDIOS DE LA CALLE CESAR DIAZ GRANADOS - CALLE TOBIAS - BERMUDEZ - CALLE SAN JOSE Y CALLE GRANADA DEL BARRIO ANDALUCIA. - AFECTACION POR CANAL POR DESBORDAMIENTO DEL ALCANTARILLADO EN MAL ESTADO Y CON TUBERIAS </t>
  </si>
  <si>
    <t xml:space="preserve">JUNTA DE ACCION COMUNAL DEL BARRIO ANDALUCIA </t>
  </si>
  <si>
    <t xml:space="preserve">SE CONTESTO DEMANDA - AUDIENCIA PACTO DE CUMPLIMIENTO (28-10-19) AUDIENCIA DE PRUEBAS (07-02-20) DECIDIERON DICTAR AUTO SEPARADO PARA DECRETAR PRUEBAS DE OFICIO. AUTO DECRETÓ INSPECCION JUDICIAL PARA EL 17/04/2020. </t>
  </si>
  <si>
    <t>00125-2019</t>
  </si>
  <si>
    <t>DERECHOS COLECTIVOS A LA MORALIDAD ADMINISTRATIVA</t>
  </si>
  <si>
    <t>BELKY SANDOVAL LOPEZ</t>
  </si>
  <si>
    <t>CONTESTACION DE DEMANDA - SE PRESENTO INFORME REQUERIDO. AUDIENCIA DE PACTO (24-10-2019). AUDIENCIA DE PRUEBAS (03-12-2019) AUTO REQUIERE PRUEBA AL IPCC (27-01-20)</t>
  </si>
  <si>
    <t>2015-384</t>
  </si>
  <si>
    <t>TRIBUNAL ADMINISTRATIVO DE BOLÍVAR</t>
  </si>
  <si>
    <t>Nulidad y Restablecimiento del Derecho</t>
  </si>
  <si>
    <t xml:space="preserve">Se demanda la resolucion No. 108 de 02 de Junio de 2015 expedida por el Establecimiento Publico Ambienta de Cartagena, mediante la cual se declaró insubsistente a la señora Alicia Teril Fuentes, quien ostentaba un empleo de libre nombramiento y remoción.  </t>
  </si>
  <si>
    <t xml:space="preserve">Alicia Terril </t>
  </si>
  <si>
    <r>
      <t xml:space="preserve">SENTENCIA 1RA INSTANCIA. El 16 de enero de 2017, se remitió el expediente al Tribunal Administrativo. -El 07/02/2017 se radica memorial con la sustentación del recurso de apelación. El 09/02/2017 se da constancia secretarial donde la anotación no corre. El 17/02/2017 pasa al Despacho. El 30/06/2017 mediante estado se notifica auto que admite recurso de apelación. El 27 de octubre se notifica por estado  auto que corre traslado para alegar de conclusión. </t>
    </r>
    <r>
      <rPr>
        <u val="single"/>
        <sz val="11"/>
        <color indexed="8"/>
        <rFont val="Calibri"/>
        <family val="2"/>
      </rPr>
      <t>Se presentaron los alegatos de conclusión dentro de la oportunidad legal, el 10 de noviembre de 2017.  El 8 de febrero de 2018, pasa al despacho para fallo de segunda instancia. En espera de fallo de segunda instancia.</t>
    </r>
  </si>
  <si>
    <t>2015-050</t>
  </si>
  <si>
    <t>En los supuestos fácticos, hacen referencia a una medida preventiva impuesta de manera irregular al establecimiento de comercio Disco Bar La Quemada, y que luego se surtió un procedimiento administrativo sancionatorio ambiental, en el cual sancionaron a la sociedad INVERSIONES EL CACIQUE BITAGUI S.A.S, y alegan que se generó una afectación al god will, así como perjuicios que no están en el deber de soportar. De igual manera, se refieren a la configuración de un acto administrativo ficto o presunto, por la omisión de dar respuesta a la solicitud de levantamiento de medida y revisión técnica pedida por el actor.</t>
  </si>
  <si>
    <t>Inversiones El Cacique Bitagui S.A.S</t>
  </si>
  <si>
    <t>Al despacho para obedecer y cumplir.  10 de octubre de 2018, la parte demandante presenta recurso contra la decisión de no declarar la nulidad //MEDIANTE ESTADO ELECTRÓNICO Nº 0176 DE FECHA 05/10/2018 SE NOTIFICA AUTO DE FECHA 03/10/2018, QUE ORDENA NO DECLARAR LA NULIDAD DE LA PROVIDENCIA DE FECHA 08/11/2017//El 7 de noviembre de 2018 PASA AL DESPACHO RESOLVER INCIDENTE DE NULIDAD // 28 Nov 2017 -RECEPCIÓN MEMORIAL SOLICITUD DE NULIDAD MANIFESTADA POR EL SR. PROCURADOR 130... //15 Nov 2017  RECEPCIÓN MEMORIAL INCIDENTE DE NULIDAD PROCESAL PARTE ACCIONANTE MRP-MOC //.  MEDIANTE ESTADO ELECTRONICO Nº 0187 DE FECHA 09/11/2017 SE NOTIFICA AUTO DE FECHA 08/11/2017,   REVOCA EL AUTO PROFERIDO POR EL JUZGADO TERCERO ADMINISTRATIVO DEL CIRCUITO DE CARTAGENA, EN  AUDIENCIA INICIAL DEL 4 DE OCTUBRE DE 2016, CONFORME LO EXPUESTO EN LA PARTE MOTIVA DE LA PROVIDENCIA. - El 24/04/2017 pasa al Despacho para resolver recurso de apelación.</t>
  </si>
  <si>
    <t>2014-279</t>
  </si>
  <si>
    <t>JUZGADO SEGUNDO ADMINISTRATIVO ORAL DEL CIRCUITO DE CARTAGENA</t>
  </si>
  <si>
    <t xml:space="preserve">En la demanda manifiestan una vinculación al EPA, mediante varios contratos de prestación de servicios, no obstante pretenden y señalan que se configuran los requisitos para la configuración de un contrato de trabajo, que se presentó petición al EPA para reconocimiento de los emolumentos laborales que pretende y la misma fue negada. </t>
  </si>
  <si>
    <t>Jennifer Bula</t>
  </si>
  <si>
    <r>
      <t>El 28/11/2016 se notificó auto que fijó fecha para la audiencia inicial. El 29/03/2017 se realiza audiencia incial. El 06/04/2017 se elabora oficio dirgido al EPA. El 20/04/2017 se envía el comunicado del oficio elaborado. El 05/05/2017 se radican documentos por parte del EPA aportados como pruebas dentro del proceso. El 05/05/2017 se realiza audiencia de pruebas.El 11/05/2017 se radican memoriales con excusas por parte de los testigos de la parte demandante por inasistencia a la audiencia de pruebas</t>
    </r>
    <r>
      <rPr>
        <u val="single"/>
        <sz val="11"/>
        <color indexed="8"/>
        <rFont val="Calibri"/>
        <family val="2"/>
      </rPr>
      <t>. //</t>
    </r>
    <r>
      <rPr>
        <sz val="11"/>
        <color theme="1"/>
        <rFont val="Calibri"/>
        <family val="2"/>
        <scheme val="minor"/>
      </rPr>
      <t xml:space="preserve"> Mediante estado del 27 de abril de 2018, se notifica auto mediante el cual se reprograma la audiencia de pruebas para el día 19 de junio de 2018 a las 10 am, ese mismo día se formula tacha por imparcialidad de testigos presentada por el apoderado de la parte demandada// El 4 de julio de 2018, se presentaron los alegatos de conclusión por parte del EPA // El 10 de agosto pasa al despacho para sentencia /Sentencia 1ra instancia favorable a EPA. </t>
    </r>
  </si>
  <si>
    <t>2015-00138-03</t>
  </si>
  <si>
    <t xml:space="preserve">TRIBUNAL ADMINISTRATIVO DE BOLÍVAR </t>
  </si>
  <si>
    <t>Rosario Isabel Torres Martínez</t>
  </si>
  <si>
    <r>
      <t>REPARTO Y RADICACION DEL PROCESO REALIZADAS EL MIÉRCOLES, 13 DE JUNIO DE 2018 CON SECUENCIA: 12598 EN EL DESPACHO DE LA DOCTORA PEÑUELA//EL 22 DE MAYO DE 2018, SE NOTIFICÓ POR ESTADO AUTO MEDIANTE EL CUAL SE ENVIA EL PROCESO A OFICINA JUDICIAL PARA QUE SEA REPARTIDO A LA DRA CLAUDIA PEÑUELA//</t>
    </r>
    <r>
      <rPr>
        <u val="single"/>
        <sz val="11"/>
        <color indexed="8"/>
        <rFont val="Calibri"/>
        <family val="2"/>
      </rPr>
      <t xml:space="preserve"> </t>
    </r>
    <r>
      <rPr>
        <sz val="11"/>
        <color theme="1"/>
        <rFont val="Calibri"/>
        <family val="2"/>
        <scheme val="minor"/>
      </rPr>
      <t>EL 23 DE ENERO ES RECIBIDO EN EL TRIBUNAL ADMINISTRATIVO DE BOLIVAR EL PROCESO EN EL DESPACHO DEL MAGISTRADO EDGAR ALEXI VASQUEZ CONTRERAS</t>
    </r>
    <r>
      <rPr>
        <u val="single"/>
        <sz val="11"/>
        <color indexed="8"/>
        <rFont val="Calibri"/>
        <family val="2"/>
      </rPr>
      <t xml:space="preserve"> // 18 Dic 2017 ENVÍO EXPEDIENTEAL TAB EN APELACION OF 141618. </t>
    </r>
    <r>
      <rPr>
        <sz val="11"/>
        <color theme="1"/>
        <rFont val="Calibri"/>
        <family val="2"/>
        <scheme val="minor"/>
      </rPr>
      <t xml:space="preserve">Dic 12 Dic 2017 AUTO RESUELVE CONCESIÓN RECURSO APELACIÓN, CONCEDE EN EL EFECTO SUSPENSIVO RECURSO DE APELACIÓN PRESENTADO CONTRA LA SENTENCIA DE PRIMERA INSTANCIA - REMITE EXPEDIENTE AL T. ADTIVO DE BOLIVAR - REPARTO12 Dic 2017 // 04 Dic 2017 AL DESPACHO // PARA CONCEDER RECURSO DE APELACION DE SENTENCIA// 04 Dic 2017 30 Nov 2017RECEPCIÓN MEMORIALAPELACION DE SENTENCIA (FL.4) // 30 Nov 201714 Nov 2017SENTENCIA DE PRIMERA INSTANCIA DENIEGA PRETENSIONES DE LADEMANDA. SENTENCIA 2DA INSTANCIA CONFIRMATORIA.  </t>
    </r>
  </si>
  <si>
    <t>2015-417</t>
  </si>
  <si>
    <t>JUZGADO DÉCIMO PRIMERO ADMINISTRATIVO ORAL DEL CIRCUITO DE CARTAGENA</t>
  </si>
  <si>
    <t>En la demanda manifiestan una vinculación al EPA, mediante varios contratos de prestación de servicios, no obstante pretenden y señalan que se configuran los requisitos para la configuración de un contrato de trabajo, que se presentó petición al EPA para reconocimiento de los emolumentos laborales que pretende y la misma no fue constestada, por lo cual se generó un acto administrativo ficto.</t>
  </si>
  <si>
    <t>Eva Jiménez</t>
  </si>
  <si>
    <r>
      <rPr>
        <u val="single"/>
        <sz val="11"/>
        <color indexed="8"/>
        <rFont val="Calibri"/>
        <family val="2"/>
      </rPr>
      <t xml:space="preserve"> Sentencia de primera instancia de fecha 19 de diciembre del 2018, donde denegaron las pretensiones de la demanda. AL DESPACHO PARA SENTENCIA EL 16 DE AGOSTO DE 2018</t>
    </r>
    <r>
      <rPr>
        <sz val="11"/>
        <color theme="1"/>
        <rFont val="Calibri"/>
        <family val="2"/>
        <scheme val="minor"/>
      </rPr>
      <t>//</t>
    </r>
    <r>
      <rPr>
        <u val="single"/>
        <sz val="11"/>
        <color indexed="8"/>
        <rFont val="Calibri"/>
        <family val="2"/>
      </rPr>
      <t>S</t>
    </r>
    <r>
      <rPr>
        <sz val="11"/>
        <color theme="1"/>
        <rFont val="Calibri"/>
        <family val="2"/>
        <scheme val="minor"/>
      </rPr>
      <t>e presentaron los alegatos de conclusión dentro de la oportunidad legal.// 26 Oct 2017AUTO ORDENA CORRER TRASLADOSE DA TRASLDADO PARA ALEGAR // 26 OCT 2017 AL DESPACHO AL DESPACHO SE INFORMA QUE LAS PRUEBAS SE ENCUENTRAN DEBIDAMENTE ALLEGADAS. EL EXPEDIENTE CONTIENE UN CUADERNO PRINCIPAL CON 185 FOLIOS ÚTILES Y ESCRITOS.</t>
    </r>
  </si>
  <si>
    <t>2015-032</t>
  </si>
  <si>
    <t>JUZGADO SEGUNDO ADMINISTRATIVO ORAL DEL CIRCUITO DE CARTAGENA / ACTUALMENTE TRIBUNAL ADMINISTRATIVO DE BOLÍVAR</t>
  </si>
  <si>
    <t>Reparación Directa</t>
  </si>
  <si>
    <t>Que los entes públicos DISTRITO TURISTICO Y CULTURAL DE CARTAGENA DE INDIAS, y ESTABLECIMIENTO PUBLICO AMBIENTAL E.P.A. CARTAGENA son administrativamente responsable de los perjuicios materiales y morales causados a la señora VERENA NAVARRO COLEY, con ocasión de la caída del árbol de caucho ocurrido el 16 de septiembre de 2012, debido a acciones u omisión de la administración pública.</t>
  </si>
  <si>
    <t>Verena Navarro Coley</t>
  </si>
  <si>
    <r>
      <t>Se envía expediente a Juzgado de Origen//31 Oct 2018 ES PROFERIDO AUTO MEDIANTE EL CUAL SE DECLARA LA IMPROCEDENCIA DEL RECURSO DE SUPLICA PRESENTADO POR LA PARTE DEMANDANTE CONTRA EL AUTO DE FECHA 17 DE AGOSTO DE 2018, EMITIDO POR EL TRIBUNAL.-// El 12 de septiembre se formula recurso de súplica por parte del demandante, se corre traslado del mismo y nos pronunciamos oponiendonos al mismo // 17 DE AGOSTO DE 2018 AUTO MEDIANTE EL CUAL SE CONFIRMA AUTO PROFERIDO EN AUDIENCIA DEL 23 DE ENERO DE 2018 POR EL JUZGADO SEGUNDO ADMINISTRATIVO DE CARTAGENA, MEDIANTE EL CUAL SE DECLARÓ PROBADA LA EXCEPCIÓN DE CADUCIDAD DE LA ACCIÓN.-//27 DE ABRIL DE 2018 PASA AL DESPACHO DEL DR ARTURO MATSON PARA RESOLVER SOBRE ADMISION DEL RECURSO DE APELACION // 2</t>
    </r>
    <r>
      <rPr>
        <u val="single"/>
        <sz val="11"/>
        <color indexed="8"/>
        <rFont val="Calibri"/>
        <family val="2"/>
      </rPr>
      <t xml:space="preserve">3 DE ENERO DE 2018 ACTA DE AUDIENCIA INICIAL, SE SANEA EL PROCESO, SE RESUELVEN EXCEPCIONES PREVIAS, ENTRE ELLAS SE DECLARA PROBADA LA EXCEPCION DE CADUCIDAD PROPUESTA POR EL EPA, EL APODERADO DE LA PARTE DEMANDANTE PRESENTA APELACION Y EL MISMO SE CONCEDE EN EFECTO SUSPENSIVO, PREVIO A LOS TRASLADOS RESPECTIVO. </t>
    </r>
    <r>
      <rPr>
        <sz val="11"/>
        <color theme="1"/>
        <rFont val="Calibri"/>
        <family val="2"/>
        <scheme val="minor"/>
      </rPr>
      <t xml:space="preserve"> 10 Oct 2017 ENVÍO COMUNICACIONESCOMUNICACIÓN ELECTRÓNICA  El 09/06/2017 pasa al Despacho para fijar fecha de audiencia inicial.  El 30/05/2017 se corre traslado de las excepciones presentadas en la contestación de demanda.El 20/01/2015 se radica demanda.  El 01/02/2016 se admite la demanda instaurada. El 30/11/2016 se corre traslado de la demanda. El 09/03/2017 se radica la contestación de la demanda</t>
    </r>
  </si>
  <si>
    <t xml:space="preserve">2013-368   </t>
  </si>
  <si>
    <t>Se Declare responsable extracontractualmente al Distrito de Cartagena y a EPA Cartagena, por la omisión y /o falla del servicio de no adecuar, ni revestir el canal de aguas pluviales de la Urbanización la Gloria, lo anterior, ocasionó que la vivienda No 17 de su propiedad sufriera daños físicos, por lo cual solicita una indemnización por perjuicios pecuniarios, morales y de vida en relación.</t>
  </si>
  <si>
    <t>Bertha Herazo Quiñonez</t>
  </si>
  <si>
    <t>19 Sep 2018 - DEVOLUCION A JUZGADO DE ORIGEN -CON OFICIO N.05588 RCHC -D001 SE ENVIA EL PROCESO AL JUZGADO DOCE ADMINISTRATIVO DEL CIRCUITO DE CARTAGENA .BOS.//05 Sep 2018 MEDIANTE ESTADO ELECTRONICO Nº 156 DE FECHA 05/09/2018 SE NOTFICA AUTO DE FECHA 31/07/2018, QUE ORDENA ACLARESE EL NUMERAL SEGUNDO DE L A SENTENCIA DE FECHA 15/06/2018. //Se presentó por parte del EPA Solicitud de aclaración del fallo // FIJACION EDICTO 2 JULIO 2018// SENTENCIA MODIFICADA: MODIFIQUESE EL NUMERAL PRIMERO DE LA SENTENCIA PROFERIDA POR EL JUZGADO DOCE ADMINISTRATIVO DE CARTAGENA, EN SU LUGAR DECLARAR PROBADA LA EXCEPCION DENOMINADA HECHO DE UN TERCERO. //26 Sep 2017 AL DESPACHOQUE EL PRESENTE PROCESO SE RECIBIÓ POR REPARTO EL 21-06-2017. El 31/05/2017 se fija mediante estado, auto que estima mal denegado el recurso de apelación. Constancia de notificación electrónica a los demandados y al Ministerio Público.</t>
  </si>
  <si>
    <t>2015-00436-01</t>
  </si>
  <si>
    <t>Se demanda con la finaldiad de que se reconozca que entre el señor Simón Zepeda Fenton y el EPA existió un contrato realidad.</t>
  </si>
  <si>
    <t>Simón Zepeda Fenton</t>
  </si>
  <si>
    <r>
      <rPr>
        <b/>
        <sz val="11"/>
        <color indexed="8"/>
        <rFont val="Calibri"/>
        <family val="2"/>
      </rPr>
      <t>05 Oct 2018 AL DESPACHO PARA DICTAR SENTENCIA</t>
    </r>
    <r>
      <rPr>
        <sz val="11"/>
        <color theme="1"/>
        <rFont val="Calibri"/>
        <family val="2"/>
        <scheme val="minor"/>
      </rPr>
      <t>.//SE PRESENTARON ALEGATOS EL 08 DE JUNIO DE 2018//24 May 2018 AUTO ORDENA CORRER TRASLADO ...CORRER TRASLADO A LAS PARTES, POR EL TERMINO COMUN DE 10 DIAS HABILES, QUE SE CONTARAN A PARTIR DEL DIA SIGUIENTE AL DE LA NOTIFICACION DE ESTA PROVIDENCIA, PARA QUE PRESENTEN SUS ALEGATOS DE CONCLUSION.//Se profirió fallo de primera instancia negando las pretensiones. Se presentó recurso de apelación contra esa providencia y fue enviado al Tribunal Administrativo para que sea resuelto el recurso presentado. Mediante auto del 6 de abril de 2018, se admitió el recurso de apelación presentado por el demandante.  // 11 DE MAYO DE 2018, AL DESPACHO PARA CORRER TRASLADO PARA ALEGAR // MEDIANTE ESTADO ELECTRONICO Nº 088 DE FECHA 24/05/2018 SE NOTIFICA AUTO DE FECHA 16/05/2018, QUE ORDENA CORRER TRASLADO PARA ALEGAR SE PRESENTARON ALEGATOS EL 08 DE JUNIO DE 2018. AL DESPACHO PARA SENTENCIA (05-10-18)</t>
    </r>
  </si>
  <si>
    <t>2019-00269</t>
  </si>
  <si>
    <t>JUZGADO OCTAVO ADMINISTRATIVO ORAL DEL CIRCUITO DE CARTAGENA</t>
  </si>
  <si>
    <t>CONTAMINACION AMBIENTAL POR PARTE DE CRIADERO DE GALLINAS</t>
  </si>
  <si>
    <t>ADMISION DE DEMANDA 20/01/2020 NOTIFICACION DEMANDA (20-02-2020) CONTESTACION DE DEMANDA (28-07-20)</t>
  </si>
  <si>
    <t>2019-0002</t>
  </si>
  <si>
    <t>JUZGADO UNDECIMO ADMINISTRATIVO ORAL DEL CIRCUITO DE CARTAGENA</t>
  </si>
  <si>
    <t>DETERIORO Y GRIETAS DE LAS CALLES DEL BARRIO CASTILLOGRANDE E INUNDACIONES  POR DESBORDAMIENTO DE ALCANTARILLADO PLUVIAL QUE IMPIDE LA MOVILIDAD DE TRANSEUNTES Y VEHICULOS.</t>
  </si>
  <si>
    <t>Personería Distrital de Cartagena</t>
  </si>
  <si>
    <t>VINCULARON AL EPA (18-12-19) // AUTO FIJA AUDIENCIA DE PACTO DE CUMPLIMIENTO PARA EL 20/03/20 (06-03-20). PENDIENTE REPROGRAMACION DE AUDIENCIA.</t>
  </si>
  <si>
    <t>2019-120</t>
  </si>
  <si>
    <t>ESTANCAMIENTO DE AGUA EN LAS CALLES, POR REBOSE DE ALCANTARILLAS</t>
  </si>
  <si>
    <t>Luis Daniel Angulo</t>
  </si>
  <si>
    <t>ADMSION DE DEMANDA (30-05-19) NOTIFICACION AUTO ADMISORIO A EPA (22-07-2019) AUDIENCIA PACTO DE CUMPLIMIENTO Y DECRETO DE PRUEBAS (06-02-20) INSPECCION JUDICIAL (05-03-2020) Y AUDIENCIA DE PRUEBAS (13-03-20). LAS AUDIENCIAS NO SE REALIZARON POR RENUNCIA DE APODERADO DEL DTO DE CGENA. PENDIENTE REPROGRAMACION DE AUDIENCIA DE PRUEBAS E INSPECCION JUDICIAL</t>
  </si>
  <si>
    <t>(C) Damandado</t>
  </si>
  <si>
    <t>(C) Autoridad Judicial</t>
  </si>
  <si>
    <t>(D) Cuantía</t>
  </si>
  <si>
    <t>(D) Valor Recuperado</t>
  </si>
  <si>
    <t>(F) Fecha De Recaudo</t>
  </si>
  <si>
    <t>EDGAR DE JESUS MATEUS HERNANDEZ</t>
  </si>
  <si>
    <t>DIRECTOR GENERAL</t>
  </si>
  <si>
    <t>JUZGADO NOVENO ADMINISTRATIVO DEL CIRCUITO DE CARTAGENA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</si>
</sst>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4" formatCode="_-&quot;$&quot;\ * #,##0.00_-;\-&quot;$&quot;\ * #,##0.00_-;_-&quot;$&quot;\ * &quot;-&quot;??_-;_-@_-"/>
    <numFmt numFmtId="43" formatCode="_-* #,##0.00_-;\-* #,##0.00_-;_-* &quot;-&quot;??_-;_-@_-"/>
    <numFmt numFmtId="165" formatCode="0_);\(0\)"/>
    <numFmt numFmtId="166" formatCode="######################"/>
    <numFmt numFmtId="167" formatCode="yyyy/mm/dd"/>
    <numFmt numFmtId="169" formatCode="0;[Red]0"/>
    <numFmt numFmtId="170" formatCode="yyyy/mm/dd;@"/>
    <numFmt numFmtId="171" formatCode="0_);[Red]\(0\)"/>
    <numFmt numFmtId="172" formatCode="yyyy/mm/dd;@"/>
  </numFmts>
  <fonts count="33">
    <font>
      <sz val="11"/>
      <color theme="1"/>
      <name val="Calibri"/>
      <family val="2"/>
      <scheme val="minor"/>
    </font>
    <font>
      <sz val="10"/>
      <name val="Arial"/>
      <family val="2"/>
    </font>
    <font>
      <sz val="11"/>
      <color rgb="FF9C0006"/>
      <name val="Calibri"/>
      <family val="2"/>
      <scheme val="minor"/>
    </font>
    <font>
      <b/>
      <sz val="11"/>
      <color theme="1"/>
      <name val="Calibri"/>
      <family val="2"/>
      <scheme val="minor"/>
    </font>
    <font>
      <sz val="8"/>
      <color rgb="FF000000"/>
      <name val="Arial"/>
      <family val="2"/>
    </font>
    <font>
      <sz val="11"/>
      <name val="Calibri"/>
      <family val="2"/>
    </font>
    <font>
      <sz val="11"/>
      <color rgb="FF000000"/>
      <name val="Calibri"/>
      <family val="2"/>
      <scheme val="minor"/>
    </font>
    <font>
      <sz val="9"/>
      <color rgb="FF000000"/>
      <name val="Arial"/>
      <family val="2"/>
    </font>
    <font>
      <sz val="9"/>
      <name val="Arial"/>
      <family val="2"/>
    </font>
    <font>
      <sz val="9"/>
      <color theme="1"/>
      <name val="Arial"/>
      <family val="2"/>
    </font>
    <font>
      <sz val="8"/>
      <color theme="1"/>
      <name val="Calibri"/>
      <family val="2"/>
      <scheme val="minor"/>
    </font>
    <font>
      <sz val="8"/>
      <name val="Arial"/>
      <family val="2"/>
    </font>
    <font>
      <sz val="8"/>
      <color theme="1"/>
      <name val="Arial"/>
      <family val="2"/>
    </font>
    <font>
      <sz val="8"/>
      <color indexed="8"/>
      <name val="Arial"/>
      <family val="2"/>
    </font>
    <font>
      <sz val="9"/>
      <name val="Calibri"/>
      <family val="2"/>
      <scheme val="minor"/>
    </font>
    <font>
      <sz val="9"/>
      <color theme="1"/>
      <name val="Calibri"/>
      <family val="2"/>
      <scheme val="minor"/>
    </font>
    <font>
      <sz val="10"/>
      <color theme="1"/>
      <name val="Arial"/>
      <family val="2"/>
    </font>
    <font>
      <sz val="10"/>
      <color theme="1"/>
      <name val="Calibri"/>
      <family val="2"/>
      <scheme val="minor"/>
    </font>
    <font>
      <sz val="9"/>
      <color rgb="FF000000"/>
      <name val="Calibri"/>
      <family val="2"/>
      <scheme val="minor"/>
    </font>
    <font>
      <sz val="11"/>
      <name val="Calibri"/>
      <family val="2"/>
      <scheme val="minor"/>
    </font>
    <font>
      <sz val="12"/>
      <color theme="1"/>
      <name val="Calibri"/>
      <family val="2"/>
      <scheme val="minor"/>
    </font>
    <font>
      <sz val="12"/>
      <name val="Calibri"/>
      <family val="2"/>
      <scheme val="minor"/>
    </font>
    <font>
      <sz val="8"/>
      <color rgb="FF000000"/>
      <name val="Calibri"/>
      <family val="2"/>
      <scheme val="minor"/>
    </font>
    <font>
      <i/>
      <sz val="9"/>
      <color rgb="FF000000"/>
      <name val="Calibri"/>
      <family val="2"/>
      <scheme val="minor"/>
    </font>
    <font>
      <i/>
      <sz val="11"/>
      <color rgb="FF000000"/>
      <name val="Calibri"/>
      <family val="2"/>
    </font>
    <font>
      <i/>
      <sz val="11"/>
      <color theme="1"/>
      <name val="Calibri"/>
      <family val="2"/>
      <scheme val="minor"/>
    </font>
    <font>
      <u val="single"/>
      <sz val="11"/>
      <color theme="10"/>
      <name val="Calibri"/>
      <family val="2"/>
      <scheme val="minor"/>
    </font>
    <font>
      <sz val="9"/>
      <color rgb="FF000000"/>
      <name val="Calibri"/>
      <family val="2"/>
    </font>
    <font>
      <sz val="9"/>
      <name val="Calibri"/>
      <family val="2"/>
    </font>
    <font>
      <u val="single"/>
      <sz val="11"/>
      <name val="Calibri"/>
      <family val="2"/>
      <scheme val="minor"/>
    </font>
    <font>
      <u val="single"/>
      <sz val="11"/>
      <color indexed="8"/>
      <name val="Calibri"/>
      <family val="2"/>
    </font>
    <font>
      <sz val="11"/>
      <color rgb="FF000000"/>
      <name val="Calibri"/>
      <family val="2"/>
    </font>
    <font>
      <b/>
      <sz val="11"/>
      <color indexed="8"/>
      <name val="Calibri"/>
      <family val="2"/>
    </font>
  </fonts>
  <fills count="4">
    <fill>
      <patternFill/>
    </fill>
    <fill>
      <patternFill patternType="gray125"/>
    </fill>
    <fill>
      <patternFill patternType="solid">
        <fgColor rgb="FFFFC7CE"/>
        <bgColor indexed="64"/>
      </patternFill>
    </fill>
    <fill>
      <patternFill patternType="solid">
        <fgColor theme="0"/>
        <bgColor indexed="64"/>
      </patternFill>
    </fill>
  </fills>
  <borders count="2">
    <border>
      <left/>
      <right/>
      <top/>
      <bottom/>
      <diagonal/>
    </border>
    <border>
      <left style="medium">
        <color rgb="FFDDDDDD"/>
      </left>
      <right style="medium">
        <color rgb="FFDDDDDD"/>
      </right>
      <top style="medium">
        <color rgb="FFDDDDDD"/>
      </top>
      <bottom style="medium">
        <color rgb="FFDDDDDD"/>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2" borderId="0" applyNumberFormat="0" applyBorder="0" applyAlignment="0" applyProtection="0"/>
    <xf numFmtId="0" fontId="0" fillId="0" borderId="0">
      <alignment/>
      <protection/>
    </xf>
    <xf numFmtId="0" fontId="1" fillId="0" borderId="0">
      <alignment/>
      <protection/>
    </xf>
    <xf numFmtId="0" fontId="26" fillId="0" borderId="0" applyNumberFormat="0" applyFill="0" applyBorder="0" applyAlignment="0" applyProtection="0"/>
  </cellStyleXfs>
  <cellXfs count="226">
    <xf numFmtId="0" fontId="0" fillId="0" borderId="0" xfId="0"/>
    <xf numFmtId="0" fontId="4" fillId="0" borderId="0" xfId="0" applyFont="1" applyAlignment="1">
      <alignment vertical="top" wrapText="1" readingOrder="1"/>
    </xf>
    <xf numFmtId="0" fontId="4" fillId="0" borderId="0" xfId="0" applyFont="1" applyAlignment="1">
      <alignment horizontal="center" vertical="top" wrapText="1" readingOrder="1"/>
    </xf>
    <xf numFmtId="0" fontId="5" fillId="0" borderId="0" xfId="0" applyFont="1"/>
    <xf numFmtId="1" fontId="4" fillId="0" borderId="0" xfId="0" applyNumberFormat="1" applyFont="1" applyAlignment="1">
      <alignment horizontal="right" vertical="top" wrapText="1" readingOrder="1"/>
    </xf>
    <xf numFmtId="1" fontId="4" fillId="0" borderId="0" xfId="21" applyNumberFormat="1" applyFont="1" applyFill="1" applyBorder="1" applyAlignment="1">
      <alignment horizontal="right" vertical="top" wrapText="1" readingOrder="1"/>
    </xf>
    <xf numFmtId="0" fontId="4" fillId="0" borderId="0" xfId="0" applyFont="1" applyAlignment="1">
      <alignment horizontal="left" vertical="top" wrapText="1" readingOrder="1"/>
    </xf>
    <xf numFmtId="49" fontId="0" fillId="0" borderId="0" xfId="0" applyNumberFormat="1"/>
    <xf numFmtId="165" fontId="0" fillId="0" borderId="0" xfId="20" applyNumberFormat="1" applyFont="1"/>
    <xf numFmtId="1" fontId="0" fillId="0" borderId="0" xfId="0" applyNumberFormat="1"/>
    <xf numFmtId="49" fontId="7" fillId="0" borderId="0" xfId="0" applyNumberFormat="1" applyFont="1" applyAlignment="1">
      <alignment horizontal="left" vertical="center"/>
    </xf>
    <xf numFmtId="0" fontId="7" fillId="0" borderId="0" xfId="0" applyFont="1" applyAlignment="1">
      <alignment vertical="top" wrapText="1" readingOrder="1"/>
    </xf>
    <xf numFmtId="1" fontId="7" fillId="0" borderId="0" xfId="0" applyNumberFormat="1" applyFont="1" applyAlignment="1">
      <alignment horizontal="right" vertical="top" wrapText="1" readingOrder="1"/>
    </xf>
    <xf numFmtId="1" fontId="7" fillId="0" borderId="0" xfId="0" applyNumberFormat="1" applyFont="1" applyAlignment="1">
      <alignment vertical="top" readingOrder="1"/>
    </xf>
    <xf numFmtId="1" fontId="7" fillId="0" borderId="0" xfId="0" applyNumberFormat="1" applyFont="1" applyAlignment="1">
      <alignment horizontal="right" wrapText="1"/>
    </xf>
    <xf numFmtId="1" fontId="7" fillId="0" borderId="0" xfId="0" applyNumberFormat="1" applyFont="1" applyAlignment="1">
      <alignment vertical="top"/>
    </xf>
    <xf numFmtId="1" fontId="8" fillId="0" borderId="0" xfId="0" applyNumberFormat="1" applyFont="1" applyAlignment="1">
      <alignment horizontal="right" vertical="center"/>
    </xf>
    <xf numFmtId="1" fontId="9" fillId="0" borderId="0" xfId="25" applyNumberFormat="1" applyFont="1">
      <alignment/>
      <protection/>
    </xf>
    <xf numFmtId="49" fontId="7" fillId="3" borderId="0" xfId="0" applyNumberFormat="1" applyFont="1" applyFill="1" applyAlignment="1">
      <alignment horizontal="left" vertical="center"/>
    </xf>
    <xf numFmtId="0" fontId="0" fillId="0" borderId="0" xfId="25">
      <alignment/>
      <protection/>
    </xf>
    <xf numFmtId="0" fontId="5" fillId="0" borderId="0" xfId="0" applyFont="1" applyAlignment="1">
      <alignment horizontal="left"/>
    </xf>
    <xf numFmtId="1" fontId="8" fillId="0" borderId="0" xfId="0" applyNumberFormat="1" applyFont="1"/>
    <xf numFmtId="49" fontId="8" fillId="0" borderId="0" xfId="0" applyNumberFormat="1" applyFont="1" applyAlignment="1">
      <alignment horizontal="left" vertical="center"/>
    </xf>
    <xf numFmtId="166" fontId="8" fillId="0" borderId="0" xfId="0" applyNumberFormat="1" applyFont="1" applyAlignment="1">
      <alignment horizontal="right" vertical="center"/>
    </xf>
    <xf numFmtId="1" fontId="8" fillId="3" borderId="0" xfId="0" applyNumberFormat="1" applyFont="1" applyFill="1" applyAlignment="1">
      <alignment horizontal="right" vertical="center"/>
    </xf>
    <xf numFmtId="1" fontId="8" fillId="0" borderId="0" xfId="0" applyNumberFormat="1" applyFont="1" applyAlignment="1">
      <alignment vertical="center"/>
    </xf>
    <xf numFmtId="1" fontId="9" fillId="3" borderId="0" xfId="25" applyNumberFormat="1" applyFont="1" applyFill="1">
      <alignment/>
      <protection/>
    </xf>
    <xf numFmtId="1" fontId="8" fillId="3" borderId="0" xfId="0" applyNumberFormat="1" applyFont="1" applyFill="1" applyAlignment="1">
      <alignment vertical="center"/>
    </xf>
    <xf numFmtId="1" fontId="7" fillId="3" borderId="0" xfId="0" applyNumberFormat="1" applyFont="1" applyFill="1" applyAlignment="1">
      <alignment vertical="top"/>
    </xf>
    <xf numFmtId="0" fontId="9" fillId="0" borderId="0" xfId="25" applyFont="1">
      <alignment/>
      <protection/>
    </xf>
    <xf numFmtId="0" fontId="8" fillId="0" borderId="0" xfId="0" applyFont="1" applyAlignment="1">
      <alignment horizontal="right"/>
    </xf>
    <xf numFmtId="0" fontId="8" fillId="0" borderId="0" xfId="0" applyFont="1"/>
    <xf numFmtId="0" fontId="0" fillId="0" borderId="0" xfId="0" applyAlignment="1">
      <alignment horizontal="left"/>
    </xf>
    <xf numFmtId="167" fontId="0" fillId="0" borderId="0" xfId="0" applyNumberFormat="1"/>
    <xf numFmtId="14" fontId="0" fillId="0" borderId="0" xfId="0" applyNumberFormat="1"/>
    <xf numFmtId="165" fontId="0" fillId="0" borderId="0" xfId="22" applyNumberFormat="1" applyFont="1" applyBorder="1"/>
    <xf numFmtId="0" fontId="4" fillId="0" borderId="0" xfId="0" applyFont="1" applyAlignment="1">
      <alignment horizontal="right" vertical="top" wrapText="1" readingOrder="1"/>
    </xf>
    <xf numFmtId="167" fontId="4" fillId="0" borderId="0" xfId="0" applyNumberFormat="1" applyFont="1" applyAlignment="1">
      <alignment vertical="top" wrapText="1" readingOrder="1"/>
    </xf>
    <xf numFmtId="0" fontId="10" fillId="0" borderId="0" xfId="0" applyFont="1"/>
    <xf numFmtId="0" fontId="10" fillId="0" borderId="0" xfId="0" applyFont="1" applyAlignment="1">
      <alignment horizontal="left"/>
    </xf>
    <xf numFmtId="167" fontId="10" fillId="0" borderId="0" xfId="0" applyNumberFormat="1" applyFont="1"/>
    <xf numFmtId="0" fontId="11" fillId="0" borderId="0" xfId="0" applyFont="1" applyAlignment="1">
      <alignment horizontal="center"/>
    </xf>
    <xf numFmtId="0" fontId="11" fillId="0" borderId="0" xfId="0" applyFont="1" applyAlignment="1">
      <alignment horizontal="center" vertical="center"/>
    </xf>
    <xf numFmtId="0" fontId="12" fillId="0" borderId="0" xfId="0" applyFont="1"/>
    <xf numFmtId="0" fontId="4" fillId="0" borderId="0" xfId="0" applyFont="1" applyAlignment="1">
      <alignment vertical="center"/>
    </xf>
    <xf numFmtId="0" fontId="12" fillId="0" borderId="0" xfId="0" applyFont="1" applyAlignment="1">
      <alignment horizontal="right"/>
    </xf>
    <xf numFmtId="0" fontId="12" fillId="0" borderId="0" xfId="0" applyFont="1" applyAlignment="1">
      <alignment horizontal="left" vertical="center"/>
    </xf>
    <xf numFmtId="167" fontId="4" fillId="0" borderId="0" xfId="0" applyNumberFormat="1" applyFont="1" applyAlignment="1">
      <alignment horizontal="center" vertical="center" wrapText="1"/>
    </xf>
    <xf numFmtId="0" fontId="11"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left"/>
    </xf>
    <xf numFmtId="0" fontId="4" fillId="0" borderId="0" xfId="0" applyFont="1"/>
    <xf numFmtId="0" fontId="1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12" fillId="0" borderId="0" xfId="0" applyFont="1" applyAlignment="1" applyProtection="1">
      <alignment horizontal="center" vertical="center" wrapText="1"/>
      <protection hidden="1"/>
    </xf>
    <xf numFmtId="0" fontId="12" fillId="0" borderId="0" xfId="0" applyFont="1" applyAlignment="1" applyProtection="1">
      <alignment vertical="center" wrapText="1"/>
      <protection hidden="1"/>
    </xf>
    <xf numFmtId="0" fontId="12" fillId="0" borderId="0" xfId="0" applyFont="1" applyAlignment="1">
      <alignment horizontal="center" wrapText="1"/>
    </xf>
    <xf numFmtId="0" fontId="12" fillId="0" borderId="0" xfId="0" applyFont="1" applyAlignment="1">
      <alignment wrapText="1"/>
    </xf>
    <xf numFmtId="0" fontId="11" fillId="0" borderId="0" xfId="26" applyFont="1" applyAlignment="1">
      <alignment horizontal="center"/>
      <protection/>
    </xf>
    <xf numFmtId="0" fontId="4" fillId="0" borderId="0" xfId="0" applyFont="1" applyAlignment="1">
      <alignment vertical="top" wrapText="1"/>
    </xf>
    <xf numFmtId="0" fontId="11" fillId="0" borderId="0" xfId="26" applyFont="1" applyAlignment="1">
      <alignment horizontal="center" vertical="center"/>
      <protection/>
    </xf>
    <xf numFmtId="4" fontId="4" fillId="0" borderId="0" xfId="0" applyNumberFormat="1" applyFont="1" applyAlignment="1">
      <alignment horizontal="left" vertical="center" wrapText="1"/>
    </xf>
    <xf numFmtId="0" fontId="11" fillId="0" borderId="0" xfId="26" applyFont="1">
      <alignment/>
      <protection/>
    </xf>
    <xf numFmtId="0" fontId="11" fillId="0" borderId="0" xfId="26" applyFont="1" applyAlignment="1">
      <alignment vertical="center"/>
      <protection/>
    </xf>
    <xf numFmtId="0" fontId="11" fillId="0" borderId="0" xfId="0" applyFont="1"/>
    <xf numFmtId="0" fontId="11" fillId="0" borderId="0" xfId="26" applyFont="1" applyAlignment="1">
      <alignment horizontal="left"/>
      <protection/>
    </xf>
    <xf numFmtId="0" fontId="12"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horizontal="center"/>
    </xf>
    <xf numFmtId="0" fontId="4" fillId="0" borderId="0" xfId="0" applyFont="1" applyAlignment="1">
      <alignment horizontal="left" vertical="center"/>
    </xf>
    <xf numFmtId="0" fontId="13" fillId="0" borderId="0" xfId="0" applyFont="1" applyAlignment="1">
      <alignment vertical="top" wrapText="1"/>
    </xf>
    <xf numFmtId="0" fontId="13" fillId="0" borderId="0" xfId="0" applyFont="1" applyAlignment="1">
      <alignment vertical="top"/>
    </xf>
    <xf numFmtId="0" fontId="0" fillId="0" borderId="0" xfId="0" applyAlignment="1">
      <alignment horizontal="center"/>
    </xf>
    <xf numFmtId="0" fontId="14" fillId="0" borderId="0" xfId="0" applyFont="1" applyAlignment="1">
      <alignment horizontal="center" vertical="center" wrapText="1"/>
    </xf>
    <xf numFmtId="0" fontId="14" fillId="0" borderId="0" xfId="0" applyFont="1" applyAlignment="1">
      <alignment horizontal="left" vertical="center"/>
    </xf>
    <xf numFmtId="0" fontId="15" fillId="0" borderId="0" xfId="0" applyFont="1"/>
    <xf numFmtId="169" fontId="14" fillId="0" borderId="0" xfId="0" applyNumberFormat="1" applyFont="1" applyAlignment="1">
      <alignment horizontal="right" vertical="center" wrapText="1"/>
    </xf>
    <xf numFmtId="0" fontId="14" fillId="0" borderId="0" xfId="0" applyFont="1" applyAlignment="1">
      <alignment vertical="center" wrapText="1"/>
    </xf>
    <xf numFmtId="14" fontId="14" fillId="0" borderId="0" xfId="0" applyNumberFormat="1" applyFont="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wrapText="1"/>
    </xf>
    <xf numFmtId="1" fontId="0" fillId="0" borderId="0" xfId="0" applyNumberFormat="1" applyAlignment="1">
      <alignment horizontal="right" vertical="center"/>
    </xf>
    <xf numFmtId="9" fontId="0" fillId="0" borderId="0" xfId="0" applyNumberFormat="1" applyAlignment="1">
      <alignment horizontal="center" vertical="center"/>
    </xf>
    <xf numFmtId="0" fontId="0" fillId="0" borderId="0" xfId="0"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left" vertical="center"/>
    </xf>
    <xf numFmtId="0" fontId="1" fillId="0" borderId="0" xfId="0" applyFont="1" applyAlignment="1">
      <alignment horizontal="left" vertical="center"/>
    </xf>
    <xf numFmtId="9" fontId="16" fillId="0" borderId="0" xfId="0" applyNumberFormat="1" applyFont="1" applyAlignment="1">
      <alignment horizontal="center" vertical="center"/>
    </xf>
    <xf numFmtId="10" fontId="16" fillId="0" borderId="0" xfId="0" applyNumberFormat="1" applyFont="1" applyAlignment="1">
      <alignment horizontal="center" vertical="center"/>
    </xf>
    <xf numFmtId="0" fontId="17" fillId="0" borderId="0" xfId="0" applyFont="1"/>
    <xf numFmtId="0" fontId="16"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horizontal="left" vertical="top"/>
    </xf>
    <xf numFmtId="9" fontId="16" fillId="0" borderId="0" xfId="23" applyFont="1" applyFill="1" applyBorder="1" applyAlignment="1">
      <alignment horizontal="center" vertical="center"/>
    </xf>
    <xf numFmtId="0" fontId="17" fillId="0" borderId="0" xfId="0" applyFont="1" applyAlignment="1">
      <alignment horizontal="center"/>
    </xf>
    <xf numFmtId="0" fontId="18" fillId="0" borderId="0" xfId="0" applyFont="1" applyAlignment="1">
      <alignment horizontal="justify"/>
    </xf>
    <xf numFmtId="1" fontId="15" fillId="0" borderId="0" xfId="0" applyNumberFormat="1" applyFont="1"/>
    <xf numFmtId="1" fontId="18" fillId="0" borderId="0" xfId="0" applyNumberFormat="1" applyFont="1" applyAlignment="1">
      <alignment horizontal="right" wrapText="1"/>
    </xf>
    <xf numFmtId="0" fontId="19" fillId="0" borderId="0" xfId="0" applyFont="1" applyAlignment="1">
      <alignment horizontal="left" vertical="center"/>
    </xf>
    <xf numFmtId="165" fontId="0" fillId="0" borderId="0" xfId="20" applyNumberFormat="1" applyFont="1" applyAlignment="1">
      <alignment horizontal="right" vertical="center"/>
    </xf>
    <xf numFmtId="0" fontId="19" fillId="0" borderId="0" xfId="0" applyFont="1" applyAlignment="1">
      <alignment horizontal="left" vertical="center" wrapText="1"/>
    </xf>
    <xf numFmtId="0" fontId="0" fillId="3" borderId="0" xfId="0" applyFill="1" applyAlignment="1">
      <alignment horizontal="left" vertical="center" wrapText="1"/>
    </xf>
    <xf numFmtId="0" fontId="0" fillId="3" borderId="0" xfId="0" applyFill="1" applyAlignment="1">
      <alignment vertical="center"/>
    </xf>
    <xf numFmtId="0" fontId="0" fillId="0" borderId="0" xfId="0" applyAlignment="1">
      <alignment horizontal="center" wrapText="1"/>
    </xf>
    <xf numFmtId="0" fontId="0" fillId="0" borderId="0" xfId="0" applyAlignment="1">
      <alignment horizontal="center" vertical="center" wrapText="1"/>
    </xf>
    <xf numFmtId="9" fontId="0" fillId="0" borderId="0" xfId="0" applyNumberFormat="1"/>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right"/>
    </xf>
    <xf numFmtId="0" fontId="20" fillId="0" borderId="0" xfId="0" applyFont="1"/>
    <xf numFmtId="49" fontId="20" fillId="0" borderId="0" xfId="0" applyNumberFormat="1" applyFont="1" applyAlignment="1">
      <alignment horizontal="center"/>
    </xf>
    <xf numFmtId="9" fontId="0" fillId="0" borderId="0" xfId="0" applyNumberFormat="1" applyAlignment="1">
      <alignment horizontal="center"/>
    </xf>
    <xf numFmtId="49" fontId="20" fillId="0" borderId="0" xfId="0" applyNumberFormat="1" applyFont="1" applyAlignment="1">
      <alignment horizontal="left"/>
    </xf>
    <xf numFmtId="0" fontId="20" fillId="0" borderId="0" xfId="0" applyFont="1" applyAlignment="1">
      <alignment horizontal="left"/>
    </xf>
    <xf numFmtId="0" fontId="20" fillId="0" borderId="0" xfId="0" applyFont="1" applyAlignment="1">
      <alignment wrapText="1"/>
    </xf>
    <xf numFmtId="0" fontId="20" fillId="3" borderId="0" xfId="0" applyFont="1" applyFill="1"/>
    <xf numFmtId="49" fontId="20" fillId="3" borderId="0" xfId="0" applyNumberFormat="1" applyFont="1" applyFill="1" applyAlignment="1">
      <alignment horizontal="center"/>
    </xf>
    <xf numFmtId="49" fontId="20" fillId="3" borderId="0" xfId="0" applyNumberFormat="1" applyFont="1" applyFill="1" applyAlignment="1">
      <alignment horizontal="left"/>
    </xf>
    <xf numFmtId="0" fontId="20" fillId="3" borderId="0" xfId="0" applyFont="1" applyFill="1" applyAlignment="1">
      <alignment horizontal="left"/>
    </xf>
    <xf numFmtId="14" fontId="20" fillId="0" borderId="0" xfId="0" applyNumberFormat="1" applyFont="1" applyAlignment="1">
      <alignment horizontal="left" vertical="center"/>
    </xf>
    <xf numFmtId="14" fontId="20" fillId="0" borderId="0" xfId="0" applyNumberFormat="1" applyFont="1" applyAlignment="1">
      <alignment horizontal="left"/>
    </xf>
    <xf numFmtId="0" fontId="20" fillId="0" borderId="0" xfId="24" applyFont="1" applyFill="1" applyBorder="1"/>
    <xf numFmtId="0" fontId="21" fillId="0" borderId="0" xfId="24" applyFont="1" applyFill="1" applyBorder="1"/>
    <xf numFmtId="0" fontId="21" fillId="0" borderId="0" xfId="24" applyFont="1" applyFill="1" applyBorder="1" applyAlignment="1">
      <alignment horizontal="left"/>
    </xf>
    <xf numFmtId="0" fontId="21" fillId="3" borderId="0" xfId="24" applyFont="1" applyFill="1" applyBorder="1"/>
    <xf numFmtId="0" fontId="20" fillId="3" borderId="0" xfId="0" applyFont="1" applyFill="1" applyAlignment="1">
      <alignment wrapText="1"/>
    </xf>
    <xf numFmtId="0" fontId="20" fillId="0" borderId="0" xfId="0" applyFont="1" applyAlignment="1">
      <alignment horizontal="center"/>
    </xf>
    <xf numFmtId="0" fontId="0" fillId="0" borderId="0" xfId="0" applyAlignment="1">
      <alignment wrapText="1"/>
    </xf>
    <xf numFmtId="0" fontId="0" fillId="3" borderId="0" xfId="0" applyFill="1"/>
    <xf numFmtId="0" fontId="0" fillId="3" borderId="0" xfId="0" applyFill="1" applyAlignment="1">
      <alignment horizontal="left"/>
    </xf>
    <xf numFmtId="0" fontId="18" fillId="0" borderId="0" xfId="0" applyFont="1" applyAlignment="1">
      <alignment horizontal="left" vertical="center" readingOrder="1"/>
    </xf>
    <xf numFmtId="0" fontId="22" fillId="0" borderId="0" xfId="0" applyFont="1" applyAlignment="1">
      <alignment horizontal="justify"/>
    </xf>
    <xf numFmtId="1" fontId="22" fillId="0" borderId="0" xfId="0" applyNumberFormat="1" applyFont="1" applyAlignment="1">
      <alignment horizontal="right" wrapText="1"/>
    </xf>
    <xf numFmtId="9" fontId="0" fillId="0" borderId="0" xfId="23" applyFont="1" applyAlignment="1">
      <alignment horizontal="center"/>
    </xf>
    <xf numFmtId="170" fontId="0" fillId="0" borderId="0" xfId="0" applyNumberFormat="1" applyAlignment="1">
      <alignment horizontal="center" vertical="center" wrapText="1"/>
    </xf>
    <xf numFmtId="9" fontId="0" fillId="0" borderId="0" xfId="0" applyNumberFormat="1" applyAlignment="1">
      <alignment horizontal="center" vertical="center" wrapText="1"/>
    </xf>
    <xf numFmtId="0" fontId="0" fillId="0" borderId="0" xfId="0" applyAlignment="1">
      <alignment vertical="center" wrapText="1"/>
    </xf>
    <xf numFmtId="0" fontId="14" fillId="0" borderId="0" xfId="0" applyFont="1" applyAlignment="1">
      <alignment horizontal="left" vertical="center" wrapText="1"/>
    </xf>
    <xf numFmtId="9" fontId="0" fillId="0" borderId="0" xfId="23" applyFont="1" applyFill="1" applyBorder="1" applyAlignment="1">
      <alignment horizontal="center" vertical="center"/>
    </xf>
    <xf numFmtId="10" fontId="0" fillId="0" borderId="0" xfId="0" applyNumberFormat="1" applyAlignment="1">
      <alignment horizontal="center" vertical="center" wrapText="1"/>
    </xf>
    <xf numFmtId="0" fontId="8" fillId="0" borderId="1" xfId="0" applyFont="1" applyBorder="1" applyAlignment="1">
      <alignment horizontal="center" vertical="center"/>
    </xf>
    <xf numFmtId="0" fontId="14" fillId="0" borderId="1" xfId="0" applyFont="1" applyBorder="1" applyAlignment="1">
      <alignment vertical="center"/>
    </xf>
    <xf numFmtId="171" fontId="8" fillId="0" borderId="1" xfId="0" applyNumberFormat="1" applyFont="1" applyBorder="1" applyAlignment="1">
      <alignment horizontal="right" vertical="center"/>
    </xf>
    <xf numFmtId="1" fontId="22" fillId="0" borderId="0" xfId="0" applyNumberFormat="1" applyFont="1" applyAlignment="1">
      <alignment horizontal="left" wrapText="1"/>
    </xf>
    <xf numFmtId="9" fontId="15" fillId="0" borderId="0" xfId="23" applyFont="1" applyFill="1" applyAlignment="1">
      <alignment horizontal="center"/>
    </xf>
    <xf numFmtId="0" fontId="6" fillId="0" borderId="0" xfId="0" applyFont="1"/>
    <xf numFmtId="1" fontId="18" fillId="0" borderId="0" xfId="0" applyNumberFormat="1" applyFont="1" applyAlignment="1">
      <alignment horizontal="left"/>
    </xf>
    <xf numFmtId="0" fontId="18" fillId="0" borderId="0" xfId="0" applyFont="1" applyAlignment="1">
      <alignment horizontal="left"/>
    </xf>
    <xf numFmtId="1" fontId="6" fillId="0" borderId="0" xfId="0" applyNumberFormat="1" applyFont="1" applyAlignment="1">
      <alignment horizontal="right"/>
    </xf>
    <xf numFmtId="9" fontId="6" fillId="0" borderId="0" xfId="23" applyFont="1" applyBorder="1" applyAlignment="1">
      <alignment horizontal="center"/>
    </xf>
    <xf numFmtId="1" fontId="6" fillId="0" borderId="0" xfId="0" applyNumberFormat="1" applyFont="1" applyAlignment="1">
      <alignment horizontal="left"/>
    </xf>
    <xf numFmtId="4" fontId="4" fillId="0" borderId="0" xfId="0" applyNumberFormat="1" applyFont="1" applyAlignment="1">
      <alignment horizontal="left" vertical="top" wrapText="1" readingOrder="1"/>
    </xf>
    <xf numFmtId="170" fontId="4" fillId="0" borderId="0" xfId="0" applyNumberFormat="1" applyFont="1" applyAlignment="1">
      <alignment vertical="top" wrapText="1" readingOrder="1"/>
    </xf>
    <xf numFmtId="0" fontId="4" fillId="0" borderId="0" xfId="0" applyFont="1" applyAlignment="1">
      <alignment horizontal="left" vertical="top" readingOrder="1"/>
    </xf>
    <xf numFmtId="1" fontId="4" fillId="0" borderId="0" xfId="20" applyNumberFormat="1" applyFont="1" applyFill="1" applyBorder="1" applyAlignment="1">
      <alignment horizontal="right" vertical="top" wrapText="1" readingOrder="1"/>
    </xf>
    <xf numFmtId="0" fontId="6" fillId="0" borderId="0" xfId="0" applyFont="1" applyAlignment="1">
      <alignment horizontal="justify"/>
    </xf>
    <xf numFmtId="170" fontId="6" fillId="0" borderId="0" xfId="0" applyNumberFormat="1" applyFont="1" applyAlignment="1">
      <alignment horizontal="right"/>
    </xf>
    <xf numFmtId="0" fontId="19" fillId="0" borderId="0" xfId="0" applyFont="1"/>
    <xf numFmtId="1" fontId="23" fillId="0" borderId="0" xfId="0" applyNumberFormat="1" applyFont="1" applyAlignment="1">
      <alignment wrapText="1"/>
    </xf>
    <xf numFmtId="170" fontId="6" fillId="0" borderId="0" xfId="0" applyNumberFormat="1" applyFont="1" applyAlignment="1">
      <alignment horizontal="right"/>
    </xf>
    <xf numFmtId="1" fontId="19" fillId="0" borderId="0" xfId="0" applyNumberFormat="1" applyFont="1"/>
    <xf numFmtId="1" fontId="6" fillId="0" borderId="0" xfId="0" applyNumberFormat="1" applyFont="1" applyAlignment="1">
      <alignment horizontal="right" wrapText="1"/>
    </xf>
    <xf numFmtId="1" fontId="23" fillId="0" borderId="0" xfId="0" applyNumberFormat="1" applyFont="1" applyAlignment="1">
      <alignment horizontal="right"/>
    </xf>
    <xf numFmtId="1" fontId="23" fillId="0" borderId="0" xfId="0" applyNumberFormat="1" applyFont="1" applyAlignment="1">
      <alignment horizontal="left" wrapText="1"/>
    </xf>
    <xf numFmtId="49" fontId="24" fillId="0" borderId="0" xfId="0" applyNumberFormat="1" applyFont="1" applyAlignment="1">
      <alignment horizontal="left" vertical="center"/>
    </xf>
    <xf numFmtId="167" fontId="25" fillId="0" borderId="0" xfId="0" applyNumberFormat="1" applyFont="1"/>
    <xf numFmtId="1" fontId="23" fillId="0" borderId="0" xfId="0" applyNumberFormat="1" applyFont="1" applyAlignment="1">
      <alignment horizontal="right" wrapText="1"/>
    </xf>
    <xf numFmtId="1" fontId="25" fillId="0" borderId="0" xfId="0" applyNumberFormat="1" applyFont="1"/>
    <xf numFmtId="0" fontId="3" fillId="0" borderId="0" xfId="0" applyFont="1" applyAlignment="1">
      <alignment horizontal="center"/>
    </xf>
    <xf numFmtId="0" fontId="6" fillId="0" borderId="0" xfId="0" applyFont="1" applyAlignment="1">
      <alignment horizontal="left"/>
    </xf>
    <xf numFmtId="0" fontId="14" fillId="0" borderId="0" xfId="0" applyFont="1" applyAlignment="1">
      <alignment horizontal="center"/>
    </xf>
    <xf numFmtId="0" fontId="27" fillId="0" borderId="0" xfId="0" applyFont="1" applyAlignment="1">
      <alignment horizontal="center" vertical="center" wrapText="1"/>
    </xf>
    <xf numFmtId="0" fontId="27" fillId="0" borderId="0" xfId="0" applyFont="1" applyAlignment="1">
      <alignment horizontal="left" vertical="center"/>
    </xf>
    <xf numFmtId="1" fontId="14" fillId="0" borderId="0" xfId="0" applyNumberFormat="1" applyFont="1" applyAlignment="1">
      <alignment horizontal="right" vertical="center"/>
    </xf>
    <xf numFmtId="167" fontId="27" fillId="0" borderId="0" xfId="0" applyNumberFormat="1" applyFont="1" applyAlignment="1">
      <alignment horizontal="center" vertical="center" wrapText="1"/>
    </xf>
    <xf numFmtId="1" fontId="27" fillId="0" borderId="0" xfId="0" applyNumberFormat="1" applyFont="1" applyAlignment="1">
      <alignment horizontal="center" vertical="center" wrapText="1"/>
    </xf>
    <xf numFmtId="14" fontId="14" fillId="0" borderId="0" xfId="0" applyNumberFormat="1" applyFont="1" applyAlignment="1">
      <alignment horizontal="center" vertical="center"/>
    </xf>
    <xf numFmtId="0" fontId="14" fillId="0" borderId="0" xfId="0" applyFont="1"/>
    <xf numFmtId="0" fontId="28" fillId="0" borderId="0" xfId="0" applyFont="1" applyAlignment="1">
      <alignment horizontal="center" vertical="center" wrapText="1"/>
    </xf>
    <xf numFmtId="0" fontId="29" fillId="0" borderId="0" xfId="27" applyNumberFormat="1" applyFont="1" applyFill="1" applyBorder="1" applyAlignment="1" applyProtection="1">
      <alignment horizontal="center" vertical="center" wrapText="1"/>
      <protection/>
    </xf>
    <xf numFmtId="0" fontId="29" fillId="0" borderId="0" xfId="27" applyFont="1" applyFill="1" applyBorder="1"/>
    <xf numFmtId="0" fontId="14" fillId="0" borderId="0" xfId="0" applyFont="1" applyAlignment="1">
      <alignment vertical="center"/>
    </xf>
    <xf numFmtId="0" fontId="9" fillId="0" borderId="0" xfId="0" applyFont="1"/>
    <xf numFmtId="14" fontId="8" fillId="3" borderId="0" xfId="0" applyNumberFormat="1" applyFont="1" applyFill="1" applyAlignment="1">
      <alignment horizontal="right"/>
    </xf>
    <xf numFmtId="0" fontId="8" fillId="3" borderId="0" xfId="0" applyFont="1" applyFill="1"/>
    <xf numFmtId="14" fontId="8" fillId="3" borderId="0" xfId="0" applyNumberFormat="1" applyFont="1" applyFill="1"/>
    <xf numFmtId="0" fontId="8" fillId="3" borderId="0" xfId="0" applyFont="1" applyFill="1" applyAlignment="1">
      <alignment wrapText="1"/>
    </xf>
    <xf numFmtId="0" fontId="8" fillId="3" borderId="0" xfId="0" applyFont="1" applyFill="1" applyAlignment="1">
      <alignment horizontal="left" wrapText="1"/>
    </xf>
    <xf numFmtId="0" fontId="9" fillId="0" borderId="0" xfId="0" applyFont="1" applyAlignment="1">
      <alignment wrapText="1"/>
    </xf>
    <xf numFmtId="14" fontId="8" fillId="3" borderId="0" xfId="0" applyNumberFormat="1" applyFont="1" applyFill="1" applyAlignment="1">
      <alignment horizontal="right" wrapText="1"/>
    </xf>
    <xf numFmtId="0" fontId="8" fillId="3" borderId="0" xfId="0" applyFont="1" applyFill="1" applyAlignment="1">
      <alignment horizontal="left"/>
    </xf>
    <xf numFmtId="14" fontId="8" fillId="3" borderId="0" xfId="0" applyNumberFormat="1" applyFont="1" applyFill="1" applyAlignment="1">
      <alignment horizontal="left" wrapText="1"/>
    </xf>
    <xf numFmtId="14" fontId="0" fillId="0" borderId="0" xfId="0" applyNumberFormat="1" applyAlignment="1">
      <alignment horizontal="center" vertical="center"/>
    </xf>
    <xf numFmtId="0" fontId="19" fillId="0" borderId="0" xfId="0" applyFont="1" applyAlignment="1">
      <alignment vertical="center"/>
    </xf>
    <xf numFmtId="0" fontId="19" fillId="3" borderId="0" xfId="0" applyFont="1" applyFill="1" applyAlignment="1">
      <alignment horizontal="left"/>
    </xf>
    <xf numFmtId="14" fontId="0" fillId="0" borderId="0" xfId="0" applyNumberFormat="1" applyAlignment="1">
      <alignment horizontal="right" vertical="center"/>
    </xf>
    <xf numFmtId="0" fontId="19" fillId="0" borderId="0" xfId="0" applyFont="1" applyAlignment="1">
      <alignment horizontal="left"/>
    </xf>
    <xf numFmtId="14" fontId="0" fillId="0" borderId="0" xfId="0" applyNumberFormat="1" applyAlignment="1">
      <alignment vertical="center"/>
    </xf>
    <xf numFmtId="0" fontId="19" fillId="3" borderId="0" xfId="0" applyFont="1" applyFill="1" applyAlignment="1">
      <alignment vertical="center"/>
    </xf>
    <xf numFmtId="3" fontId="0" fillId="0" borderId="0" xfId="0" applyNumberFormat="1" applyAlignment="1">
      <alignment horizontal="center" vertical="center"/>
    </xf>
    <xf numFmtId="14" fontId="0" fillId="0" borderId="0" xfId="0" applyNumberFormat="1" applyAlignment="1">
      <alignment horizontal="center" vertical="center" wrapText="1"/>
    </xf>
    <xf numFmtId="0" fontId="0" fillId="3" borderId="0" xfId="0" applyFill="1" applyAlignment="1">
      <alignment horizontal="left" vertical="center"/>
    </xf>
    <xf numFmtId="0" fontId="0" fillId="3" borderId="0" xfId="0" applyFill="1" applyAlignment="1">
      <alignment horizontal="left" wrapText="1"/>
    </xf>
    <xf numFmtId="14" fontId="0" fillId="3" borderId="0" xfId="0" applyNumberFormat="1" applyFill="1" applyAlignment="1">
      <alignment horizontal="center" vertical="center"/>
    </xf>
    <xf numFmtId="14" fontId="0" fillId="3" borderId="0" xfId="0" applyNumberFormat="1" applyFill="1" applyAlignment="1">
      <alignment vertical="center"/>
    </xf>
    <xf numFmtId="49" fontId="19" fillId="0" borderId="0" xfId="0" applyNumberFormat="1" applyFont="1" applyAlignment="1">
      <alignment vertical="center"/>
    </xf>
    <xf numFmtId="49" fontId="19" fillId="0" borderId="0" xfId="0" applyNumberFormat="1" applyFont="1" applyAlignment="1">
      <alignment horizontal="left" vertical="center" wrapText="1"/>
    </xf>
    <xf numFmtId="49" fontId="19" fillId="0" borderId="0" xfId="0" applyNumberFormat="1" applyFont="1" applyAlignment="1">
      <alignment horizontal="center" vertical="center" wrapText="1"/>
    </xf>
    <xf numFmtId="49" fontId="19" fillId="0" borderId="0" xfId="0" applyNumberFormat="1" applyFont="1" applyAlignment="1">
      <alignment horizontal="left" vertical="center"/>
    </xf>
    <xf numFmtId="16" fontId="0" fillId="0" borderId="0" xfId="0" applyNumberFormat="1" applyAlignment="1">
      <alignment horizontal="left" vertical="center"/>
    </xf>
    <xf numFmtId="49" fontId="0" fillId="3" borderId="0" xfId="0" applyNumberFormat="1" applyFill="1" applyAlignment="1">
      <alignment horizontal="left" vertical="center" wrapText="1"/>
    </xf>
    <xf numFmtId="169" fontId="0" fillId="0" borderId="0" xfId="0" applyNumberFormat="1" applyAlignment="1">
      <alignment horizontal="center" vertical="center"/>
    </xf>
    <xf numFmtId="0" fontId="31" fillId="0" borderId="0" xfId="0" applyFont="1" applyAlignment="1">
      <alignment horizontal="center" vertical="center" wrapText="1"/>
    </xf>
    <xf numFmtId="0" fontId="31" fillId="0" borderId="0" xfId="0" applyFont="1" applyAlignment="1">
      <alignment vertical="center"/>
    </xf>
    <xf numFmtId="0" fontId="31" fillId="0" borderId="0" xfId="0" applyFont="1" applyAlignment="1">
      <alignment horizontal="center" vertical="center"/>
    </xf>
    <xf numFmtId="0" fontId="19" fillId="0" borderId="0" xfId="0" applyFont="1" applyAlignment="1">
      <alignment horizontal="center" vertical="center"/>
    </xf>
    <xf numFmtId="0" fontId="0" fillId="3" borderId="0" xfId="0" applyFill="1" applyAlignment="1">
      <alignment horizontal="center" vertical="center"/>
    </xf>
    <xf numFmtId="14" fontId="0" fillId="0" borderId="0" xfId="0" applyNumberFormat="1" applyAlignment="1">
      <alignment horizontal="right"/>
    </xf>
    <xf numFmtId="0" fontId="19" fillId="0" borderId="0" xfId="0" applyFont="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Millares" xfId="20"/>
    <cellStyle name="Millares [0]" xfId="21"/>
    <cellStyle name="Moneda" xfId="22"/>
    <cellStyle name="Porcentaje" xfId="23"/>
    <cellStyle name="Incorrecto" xfId="24"/>
    <cellStyle name="Normal 3" xfId="25"/>
    <cellStyle name="Normal 6" xfId="26"/>
    <cellStyle name="Hipervínculo" xfId="27"/>
  </cellStyles>
  <dxfs count="6">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3.xml.rels><?xml version="1.0" encoding="utf-8" standalone="yes"?><Relationships xmlns="http://schemas.openxmlformats.org/package/2006/relationships"><Relationship Id="rId1" Type="http://schemas.openxmlformats.org/officeDocument/2006/relationships/hyperlink" Target="javascript:%20popUpSecop('/consultas/detalleProceso.do?numConstancia=19-12-9146843')" TargetMode="External" /><Relationship Id="rId2" Type="http://schemas.openxmlformats.org/officeDocument/2006/relationships/hyperlink" Target="javascript:%20popUpSecop('/consultas/detalleProceso.do?numConstancia=19-12-9147063')" TargetMode="External" /><Relationship Id="rId3" Type="http://schemas.openxmlformats.org/officeDocument/2006/relationships/hyperlink" Target="javascript:%20popUpSecop('/consultas/detalleProceso.do?numConstancia=19-12-9147152')" TargetMode="External" /><Relationship Id="rId4" Type="http://schemas.openxmlformats.org/officeDocument/2006/relationships/hyperlink" Target="javascript:%20popUpSecop('/consultas/detalleProceso.do?numConstancia=19-12-9148103')" TargetMode="External" /><Relationship Id="rId5" Type="http://schemas.openxmlformats.org/officeDocument/2006/relationships/hyperlink" Target="javascript:%20popUpSecop('/consultas/detalleProceso.do?numConstancia=19-12-9148239')" TargetMode="External" /><Relationship Id="rId6" Type="http://schemas.openxmlformats.org/officeDocument/2006/relationships/hyperlink" Target="javascript:%20popUpSecop('/consultas/detalleProceso.do?numConstancia=19-12-9151252')" TargetMode="External" /><Relationship Id="rId7" Type="http://schemas.openxmlformats.org/officeDocument/2006/relationships/hyperlink" Target="javascript:%20popUpSecop('/consultas/detalleProceso.do?numConstancia=19-12-9151494')" TargetMode="External" /><Relationship Id="rId8" Type="http://schemas.openxmlformats.org/officeDocument/2006/relationships/hyperlink" Target="javascript:%20popUpSecop('/consultas/detalleProceso.do?numConstancia=19-12-9151669')" TargetMode="External" /><Relationship Id="rId9" Type="http://schemas.openxmlformats.org/officeDocument/2006/relationships/hyperlink" Target="javascript:%20popUpSecop('/consultas/detalleProceso.do?numConstancia=19-12-9151832')" TargetMode="External" /><Relationship Id="rId10" Type="http://schemas.openxmlformats.org/officeDocument/2006/relationships/hyperlink" Target="javascript:%20popUpSecop('/consultas/detalleProceso.do?numConstancia=19-12-9151923')" TargetMode="External" /><Relationship Id="rId11" Type="http://schemas.openxmlformats.org/officeDocument/2006/relationships/hyperlink" Target="javascript:%20popUpSecop('/consultas/detalleProceso.do?numConstancia=19-12-9151961')" TargetMode="External" /><Relationship Id="rId12" Type="http://schemas.openxmlformats.org/officeDocument/2006/relationships/hyperlink" Target="javascript:%20popUpSecop('/consultas/detalleProceso.do?numConstancia=19-12-9151996')" TargetMode="External" /><Relationship Id="rId13" Type="http://schemas.openxmlformats.org/officeDocument/2006/relationships/hyperlink" Target="javascript:%20popUpSecop('/consultas/detalleProceso.do?numConstancia=19-12-9138325')" TargetMode="External" /><Relationship Id="rId14" Type="http://schemas.openxmlformats.org/officeDocument/2006/relationships/hyperlink" Target="javascript:%20popUpSecop('/consultas/detalleProceso.do?numConstancia=19-12-9143854')" TargetMode="External" /><Relationship Id="rId15" Type="http://schemas.openxmlformats.org/officeDocument/2006/relationships/hyperlink" Target="javascript:%20popUpSecop('/consultas/detalleProceso.do?numConstancia=19-12-9143984')" TargetMode="External" /><Relationship Id="rId16" Type="http://schemas.openxmlformats.org/officeDocument/2006/relationships/hyperlink" Target="javascript:%20popUpSecop('/consultas/detalleProceso.do?numConstancia=19-12-9145484')" TargetMode="External" /><Relationship Id="rId17" Type="http://schemas.openxmlformats.org/officeDocument/2006/relationships/hyperlink" Target="javascript:%20popUpSecop('/consultas/detalleProceso.do?numConstancia=19-12-9145510')" TargetMode="External" /><Relationship Id="rId18" Type="http://schemas.openxmlformats.org/officeDocument/2006/relationships/hyperlink" Target="javascript:%20popUpSecop('/consultas/detalleProceso.do?numConstancia=19-12-9145533')" TargetMode="External" /><Relationship Id="rId19" Type="http://schemas.openxmlformats.org/officeDocument/2006/relationships/hyperlink" Target="javascript:%20popUpSecop('/consultas/detalleProceso.do?numConstancia=19-12-9145545')" TargetMode="External" /><Relationship Id="rId20" Type="http://schemas.openxmlformats.org/officeDocument/2006/relationships/hyperlink" Target="javascript:%20popUpSecop('/consultas/detalleProceso.do?numConstancia=19-12-9145558')" TargetMode="External" /><Relationship Id="rId21" Type="http://schemas.openxmlformats.org/officeDocument/2006/relationships/hyperlink" Target="javascript:%20popUpSecop('/consultas/detalleProceso.do?numConstancia=19-12-9145568')" TargetMode="External" /><Relationship Id="rId22" Type="http://schemas.openxmlformats.org/officeDocument/2006/relationships/hyperlink" Target="javascript:%20popUpSecop('/consultas/detalleProceso.do?numConstancia=19-12-9145579')" TargetMode="External" /><Relationship Id="rId23" Type="http://schemas.openxmlformats.org/officeDocument/2006/relationships/hyperlink" Target="javascript:%20popUpSecop('/consultas/detalleProceso.do?numConstancia=19-12-9145599')" TargetMode="External" /><Relationship Id="rId24" Type="http://schemas.openxmlformats.org/officeDocument/2006/relationships/hyperlink" Target="javascript:%20popUpSecop('/consultas/detalleProceso.do?numConstancia=19-12-9145610')" TargetMode="External" /><Relationship Id="rId25" Type="http://schemas.openxmlformats.org/officeDocument/2006/relationships/hyperlink" Target="javascript:%20popUpSecop('/consultas/detalleProceso.do?numConstancia=19-12-9145629')" TargetMode="External" /><Relationship Id="rId26" Type="http://schemas.openxmlformats.org/officeDocument/2006/relationships/hyperlink" Target="javascript:%20popUpSecop('/consultas/detalleProceso.do?numConstancia=19-12-9145639')" TargetMode="External" /><Relationship Id="rId27" Type="http://schemas.openxmlformats.org/officeDocument/2006/relationships/hyperlink" Target="javascript:%20popUpSecop('/consultas/detalleProceso.do?numConstancia=19-12-9145647')" TargetMode="External" /><Relationship Id="rId28" Type="http://schemas.openxmlformats.org/officeDocument/2006/relationships/hyperlink" Target="javascript:%20popUpSecop('/consultas/detalleProceso.do?numConstancia=19-12-9145660')" TargetMode="External" /><Relationship Id="rId29" Type="http://schemas.openxmlformats.org/officeDocument/2006/relationships/hyperlink" Target="javascript:%20popUpSecop('/consultas/detalleProceso.do?numConstancia=19-12-9145670')" TargetMode="External" /><Relationship Id="rId30" Type="http://schemas.openxmlformats.org/officeDocument/2006/relationships/hyperlink" Target="javascript:%20popUpSecop('/consultas/detalleProceso.do?numConstancia=19-12-9145683')" TargetMode="External" /><Relationship Id="rId31" Type="http://schemas.openxmlformats.org/officeDocument/2006/relationships/hyperlink" Target="javascript:%20popUpSecop('/consultas/detalleProceso.do?numConstancia=19-12-9150551')" TargetMode="External" /><Relationship Id="rId32" Type="http://schemas.openxmlformats.org/officeDocument/2006/relationships/hyperlink" Target="javascript:%20popUpSecop('/consultas/detalleProceso.do?numConstancia=19-12-9136293')" TargetMode="External" /><Relationship Id="rId33" Type="http://schemas.openxmlformats.org/officeDocument/2006/relationships/hyperlink" Target="javascript:%20popUpSecop('/consultas/detalleProceso.do?numConstancia=19-12-9136382')" TargetMode="External" /><Relationship Id="rId34" Type="http://schemas.openxmlformats.org/officeDocument/2006/relationships/hyperlink" Target="https://www.contratos.gov.co/consultas/detalleProceso.do?numConstancia=20-12-10704302" TargetMode="External" /><Relationship Id="rId35" Type="http://schemas.openxmlformats.org/officeDocument/2006/relationships/hyperlink" Target="javascript:%20popUpSecop('/consultas/detalleProceso.do?numConstancia=19-12-9137959')" TargetMode="External" /><Relationship Id="rId36" Type="http://schemas.openxmlformats.org/officeDocument/2006/relationships/hyperlink" Target="javascript:%20popUpSecop('/consultas/detalleProceso.do?numConstancia=19-12-9138146')" TargetMode="External" /><Relationship Id="rId37" Type="http://schemas.openxmlformats.org/officeDocument/2006/relationships/hyperlink" Target="javascript:%20popUpSecop('/consultas/detalleProceso.do?numConstancia=19-12-9138214')" TargetMode="External" /><Relationship Id="rId38" Type="http://schemas.openxmlformats.org/officeDocument/2006/relationships/hyperlink" Target="javascript:%20popUpSecop('/consultas/detalleProceso.do?numConstancia=19-12-9138237')" TargetMode="External" /><Relationship Id="rId39" Type="http://schemas.openxmlformats.org/officeDocument/2006/relationships/hyperlink" Target="javascript:%20popUpSecop('/consultas/detalleProceso.do?numConstancia=19-12-9138261')" TargetMode="External" /><Relationship Id="rId40" Type="http://schemas.openxmlformats.org/officeDocument/2006/relationships/hyperlink" Target="javascript:%20popUpSecop('/consultas/detalleProceso.do?numConstancia=19-12-9138308')" TargetMode="External" /><Relationship Id="rId41" Type="http://schemas.openxmlformats.org/officeDocument/2006/relationships/hyperlink" Target="javascript:%20popUpSecop('/consultas/detalleProceso.do?numConstancia=19-12-9138315')" TargetMode="External" /><Relationship Id="rId42" Type="http://schemas.openxmlformats.org/officeDocument/2006/relationships/hyperlink" Target="javascript:%20popUpSecop('/consultas/detalleProceso.do?numConstancia=19-12-9138321')" TargetMode="External" /><Relationship Id="rId43" Type="http://schemas.openxmlformats.org/officeDocument/2006/relationships/hyperlink" Target="javascript:%20popUpSecop('/consultas/detalleProceso.do?numConstancia=19-12-9141952')" TargetMode="External" /><Relationship Id="rId44" Type="http://schemas.openxmlformats.org/officeDocument/2006/relationships/hyperlink" Target="javascript:%20popUpSecop('/consultas/detalleProceso.do?numConstancia=19-12-9142609')" TargetMode="External" /><Relationship Id="rId45" Type="http://schemas.openxmlformats.org/officeDocument/2006/relationships/hyperlink" Target="javascript:%20popUpSecop('/consultas/detalleProceso.do?numConstancia=19-12-9142684')" TargetMode="External" /><Relationship Id="rId46" Type="http://schemas.openxmlformats.org/officeDocument/2006/relationships/hyperlink" Target="javascript:%20popUpSecop('/consultas/detalleProceso.do?numConstancia=19-12-9142894')" TargetMode="External" /><Relationship Id="rId47" Type="http://schemas.openxmlformats.org/officeDocument/2006/relationships/hyperlink" Target="javascript:%20popUpSecop('/consultas/detalleProceso.do?numConstancia=19-12-9143336')" TargetMode="External" /><Relationship Id="rId48" Type="http://schemas.openxmlformats.org/officeDocument/2006/relationships/hyperlink" Target="javascript:%20popUpSecop('/consultas/detalleProceso.do?numConstancia=19-12-9145459')" TargetMode="External" /><Relationship Id="rId49" Type="http://schemas.openxmlformats.org/officeDocument/2006/relationships/hyperlink" Target="javascript:%20popUpSecop('/consultas/detalleProceso.do?numConstancia=19-12-9133937')" TargetMode="External" /><Relationship Id="rId50" Type="http://schemas.openxmlformats.org/officeDocument/2006/relationships/hyperlink" Target="javascript:%20popUpSecop('/consultas/detalleProceso.do?numConstancia=19-12-9134234')" TargetMode="External" /><Relationship Id="rId51" Type="http://schemas.openxmlformats.org/officeDocument/2006/relationships/hyperlink" Target="javascript:%20popUpSecop('/consultas/detalleProceso.do?numConstancia=19-12-9136200')" TargetMode="External" /><Relationship Id="rId52" Type="http://schemas.openxmlformats.org/officeDocument/2006/relationships/hyperlink" Target="https://www.contratos.gov.co/consultas/detalleProceso.do?numConstancia=20-13-10666422" TargetMode="External" /><Relationship Id="rId53" Type="http://schemas.openxmlformats.org/officeDocument/2006/relationships/hyperlink" Target="javascript:%20popUpSecop('/consultas/detalleProceso.do?numConstancia=19-12-9128503')" TargetMode="External" /><Relationship Id="rId54" Type="http://schemas.openxmlformats.org/officeDocument/2006/relationships/hyperlink" Target="javascript:%20popUpSecop('/consultas/detalleProceso.do?numConstancia=19-12-9128513')" TargetMode="External" /><Relationship Id="rId55" Type="http://schemas.openxmlformats.org/officeDocument/2006/relationships/hyperlink" Target="javascript:%20popUpSecop('/consultas/detalleProceso.do?numConstancia=19-12-9128547')" TargetMode="External" /><Relationship Id="rId56" Type="http://schemas.openxmlformats.org/officeDocument/2006/relationships/hyperlink" Target="javascript:%20popUpSecop('/consultas/detalleProceso.do?numConstancia=19-12-9128560')" TargetMode="External" /><Relationship Id="rId57" Type="http://schemas.openxmlformats.org/officeDocument/2006/relationships/hyperlink" Target="javascript:%20popUpSecop('/consultas/detalleProceso.do?numConstancia=19-12-9131428')" TargetMode="External" /><Relationship Id="rId58" Type="http://schemas.openxmlformats.org/officeDocument/2006/relationships/hyperlink" Target="javascript:%20popUpSecop('/consultas/detalleProceso.do?numConstancia=19-12-9132058')" TargetMode="External" /><Relationship Id="rId59" Type="http://schemas.openxmlformats.org/officeDocument/2006/relationships/hyperlink" Target="javascript:%20popUpSecop('/consultas/detalleProceso.do?numConstancia=19-12-9132611')" TargetMode="External" /><Relationship Id="rId60" Type="http://schemas.openxmlformats.org/officeDocument/2006/relationships/hyperlink" Target="javascript:%20popUpSecop('/consultas/detalleProceso.do?numConstancia=19-12-9133818')" TargetMode="External" /><Relationship Id="rId61" Type="http://schemas.openxmlformats.org/officeDocument/2006/relationships/hyperlink" Target="javascript:%20popUpSecop('/consultas/detalleProceso.do?numConstancia=19-12-9134317')" TargetMode="External" /><Relationship Id="rId62" Type="http://schemas.openxmlformats.org/officeDocument/2006/relationships/hyperlink" Target="javascript:%20popUpSecop('/consultas/detalleProceso.do?numConstancia=19-12-9116704')" TargetMode="External" /><Relationship Id="rId63" Type="http://schemas.openxmlformats.org/officeDocument/2006/relationships/hyperlink" Target="javascript:%20popUpSecop('/consultas/detalleProceso.do?numConstancia=19-12-9120987')" TargetMode="External" /><Relationship Id="rId64" Type="http://schemas.openxmlformats.org/officeDocument/2006/relationships/hyperlink" Target="javascript:%20popUpSecop('/consultas/detalleProceso.do?numConstancia=19-12-9121212')" TargetMode="External" /><Relationship Id="rId65" Type="http://schemas.openxmlformats.org/officeDocument/2006/relationships/hyperlink" Target="javascript:%20popUpSecop('/consultas/detalleProceso.do?numConstancia=19-12-9121356')" TargetMode="External" /><Relationship Id="rId66" Type="http://schemas.openxmlformats.org/officeDocument/2006/relationships/hyperlink" Target="javascript:%20popUpSecop('/consultas/detalleProceso.do?numConstancia=19-12-9122658')" TargetMode="External" /><Relationship Id="rId67" Type="http://schemas.openxmlformats.org/officeDocument/2006/relationships/hyperlink" Target="javascript:%20popUpSecop('/consultas/detalleProceso.do?numConstancia=19-12-9122865')" TargetMode="External" /><Relationship Id="rId68" Type="http://schemas.openxmlformats.org/officeDocument/2006/relationships/hyperlink" Target="javascript:%20popUpSecop('/consultas/detalleProceso.do?numConstancia=19-12-9124849')" TargetMode="External" /><Relationship Id="rId69" Type="http://schemas.openxmlformats.org/officeDocument/2006/relationships/hyperlink" Target="javascript:%20popUpSecop('/consultas/detalleProceso.do?numConstancia=19-12-9124888')" TargetMode="External" /><Relationship Id="rId70" Type="http://schemas.openxmlformats.org/officeDocument/2006/relationships/hyperlink" Target="javascript:%20popUpSecop('/consultas/detalleProceso.do?numConstancia=19-12-9127784')" TargetMode="External" /><Relationship Id="rId71" Type="http://schemas.openxmlformats.org/officeDocument/2006/relationships/hyperlink" Target="javascript:%20popUpSecop('/consultas/detalleProceso.do?numConstancia=19-12-9127885')" TargetMode="External" /><Relationship Id="rId72" Type="http://schemas.openxmlformats.org/officeDocument/2006/relationships/hyperlink" Target="javascript:%20popUpSecop('/consultas/detalleProceso.do?numConstancia=19-12-9127958')" TargetMode="External" /><Relationship Id="rId73" Type="http://schemas.openxmlformats.org/officeDocument/2006/relationships/hyperlink" Target="javascript:%20popUpSecop('/consultas/detalleProceso.do?numConstancia=19-12-9128029')" TargetMode="External" /><Relationship Id="rId74" Type="http://schemas.openxmlformats.org/officeDocument/2006/relationships/hyperlink" Target="javascript:%20popUpSecop('/consultas/detalleProceso.do?numConstancia=19-12-9128074')" TargetMode="External" /><Relationship Id="rId75" Type="http://schemas.openxmlformats.org/officeDocument/2006/relationships/hyperlink" Target="javascript:%20popUpSecop('/consultas/detalleProceso.do?numConstancia=19-12-9128292')" TargetMode="External" /><Relationship Id="rId76" Type="http://schemas.openxmlformats.org/officeDocument/2006/relationships/hyperlink" Target="javascript:%20popUpSecop('/consultas/detalleProceso.do?numConstancia=19-12-9128326')" TargetMode="External" /><Relationship Id="rId77" Type="http://schemas.openxmlformats.org/officeDocument/2006/relationships/hyperlink" Target="javascript:%20popUpSecop('/consultas/detalleProceso.do?numConstancia=19-12-9128356')" TargetMode="External" /><Relationship Id="rId78" Type="http://schemas.openxmlformats.org/officeDocument/2006/relationships/hyperlink" Target="javascript:%20popUpSecop('/consultas/detalleProceso.do?numConstancia=19-12-9128406')" TargetMode="External" /><Relationship Id="rId79" Type="http://schemas.openxmlformats.org/officeDocument/2006/relationships/hyperlink" Target="javascript:%20popUpSecop('/consultas/detalleProceso.do?numConstancia=19-12-9128427')" TargetMode="External" /><Relationship Id="rId80" Type="http://schemas.openxmlformats.org/officeDocument/2006/relationships/hyperlink" Target="javascript:%20popUpSecop('/consultas/detalleProceso.do?numConstancia=19-12-9128451')" TargetMode="External" /><Relationship Id="rId81" Type="http://schemas.openxmlformats.org/officeDocument/2006/relationships/hyperlink" Target="javascript:%20popUpSecop('/consultas/detalleProceso.do?numConstancia=19-12-9128466')" TargetMode="External" /><Relationship Id="rId82" Type="http://schemas.openxmlformats.org/officeDocument/2006/relationships/hyperlink" Target="javascript:%20popUpSecop('/consultas/detalleProceso.do?numConstancia=19-12-9128481')" TargetMode="External" /><Relationship Id="rId83" Type="http://schemas.openxmlformats.org/officeDocument/2006/relationships/hyperlink" Target="javascript:%20popUpSecop('/consultas/detalleProceso.do?numConstancia=19-12-9136273')" TargetMode="External" /><Relationship Id="rId84" Type="http://schemas.openxmlformats.org/officeDocument/2006/relationships/hyperlink" Target="javascript:%20popUpSecop('/consultas/detalleProceso.do?numConstancia=19-12-9103675')" TargetMode="External" /><Relationship Id="rId85" Type="http://schemas.openxmlformats.org/officeDocument/2006/relationships/hyperlink" Target="javascript:%20popUpSecop('/consultas/detalleProceso.do?numConstancia=19-12-9087506')" TargetMode="External" /><Relationship Id="rId86" Type="http://schemas.openxmlformats.org/officeDocument/2006/relationships/hyperlink" Target="javascript:%20popUpSecop('/consultas/detalleProceso.do?numConstancia=19-12-9094552')" TargetMode="External" /><Relationship Id="rId87" Type="http://schemas.openxmlformats.org/officeDocument/2006/relationships/hyperlink" Target="javascript:%20popUpSecop('/consultas/detalleProceso.do?numConstancia=19-12-9094735')" TargetMode="External" /><Relationship Id="rId88" Type="http://schemas.openxmlformats.org/officeDocument/2006/relationships/hyperlink" Target="javascript:%20popUpSecop('/consultas/detalleProceso.do?numConstancia=19-12-9094788')" TargetMode="External" /><Relationship Id="rId89" Type="http://schemas.openxmlformats.org/officeDocument/2006/relationships/hyperlink" Target="javascript:%20popUpSecop('/consultas/detalleProceso.do?numConstancia=19-12-9094831')" TargetMode="External" /><Relationship Id="rId90" Type="http://schemas.openxmlformats.org/officeDocument/2006/relationships/hyperlink" Target="javascript:%20popUpSecop('/consultas/detalleProceso.do?numConstancia=19-12-9094885')" TargetMode="External" /><Relationship Id="rId91" Type="http://schemas.openxmlformats.org/officeDocument/2006/relationships/hyperlink" Target="javascript:%20popUpSecop('/consultas/detalleProceso.do?numConstancia=19-12-9095015')" TargetMode="External" /><Relationship Id="rId92" Type="http://schemas.openxmlformats.org/officeDocument/2006/relationships/hyperlink" Target="javascript:%20popUpSecop('/consultas/detalleProceso.do?numConstancia=19-12-9095065')" TargetMode="External" /><Relationship Id="rId93" Type="http://schemas.openxmlformats.org/officeDocument/2006/relationships/hyperlink" Target="javascript:%20popUpSecop('/consultas/detalleProceso.do?numConstancia=19-12-9095092')" TargetMode="External" /><Relationship Id="rId94" Type="http://schemas.openxmlformats.org/officeDocument/2006/relationships/hyperlink" Target="javascript:%20popUpSecop('/consultas/detalleProceso.do?numConstancia=19-12-9100656')" TargetMode="External" /><Relationship Id="rId95" Type="http://schemas.openxmlformats.org/officeDocument/2006/relationships/hyperlink" Target="javascript:%20popUpSecop('/consultas/detalleProceso.do?numConstancia=19-12-9100799')" TargetMode="External" /><Relationship Id="rId96" Type="http://schemas.openxmlformats.org/officeDocument/2006/relationships/hyperlink" Target="javascript:%20popUpSecop('/consultas/detalleProceso.do?numConstancia=19-12-9101011')" TargetMode="External" /><Relationship Id="rId97" Type="http://schemas.openxmlformats.org/officeDocument/2006/relationships/hyperlink" Target="javascript:%20popUpSecop('/consultas/detalleProceso.do?numConstancia=19-12-9101233')" TargetMode="External" /><Relationship Id="rId98" Type="http://schemas.openxmlformats.org/officeDocument/2006/relationships/hyperlink" Target="javascript:%20popUpSecop('/consultas/detalleProceso.do?numConstancia=19-12-9082512')" TargetMode="External" /><Relationship Id="rId99" Type="http://schemas.openxmlformats.org/officeDocument/2006/relationships/hyperlink" Target="javascript:%20popUpSecop('/consultas/detalleProceso.do?numConstancia=19-12-9094409')" TargetMode="External" /><Relationship Id="rId100" Type="http://schemas.openxmlformats.org/officeDocument/2006/relationships/hyperlink" Target="javascript:%20popUpSecop('/consultas/detalleProceso.do?numConstancia=19-12-9082427')" TargetMode="External" /><Relationship Id="rId101" Type="http://schemas.openxmlformats.org/officeDocument/2006/relationships/hyperlink" Target="javascript:%20popUpSecop('/consultas/detalleProceso.do?numConstancia=19-12-9064182')" TargetMode="External" /><Relationship Id="rId102" Type="http://schemas.openxmlformats.org/officeDocument/2006/relationships/hyperlink" Target="javascript:%20popUpSecop('/consultas/detalleProceso.do?numConstancia=19-12-9064191')" TargetMode="External" /><Relationship Id="rId103" Type="http://schemas.openxmlformats.org/officeDocument/2006/relationships/hyperlink" Target="javascript:%20popUpSecop('/consultas/detalleProceso.do?numConstancia=19-12-9064198')" TargetMode="External" /><Relationship Id="rId104" Type="http://schemas.openxmlformats.org/officeDocument/2006/relationships/hyperlink" Target="javascript:%20popUpSecop('/consultas/detalleProceso.do?numConstancia=19-12-9064218')" TargetMode="External" /><Relationship Id="rId105" Type="http://schemas.openxmlformats.org/officeDocument/2006/relationships/hyperlink" Target="javascript:%20popUpSecop('/consultas/detalleProceso.do?numConstancia=19-12-9064229')" TargetMode="External" /><Relationship Id="rId106" Type="http://schemas.openxmlformats.org/officeDocument/2006/relationships/hyperlink" Target="javascript:%20popUpSecop('/consultas/detalleProceso.do?numConstancia=19-12-9064245')" TargetMode="External" /><Relationship Id="rId107" Type="http://schemas.openxmlformats.org/officeDocument/2006/relationships/hyperlink" Target="javascript:%20popUpSecop('/consultas/detalleProceso.do?numConstancia=19-12-8989525')" TargetMode="External" /><Relationship Id="rId108" Type="http://schemas.openxmlformats.org/officeDocument/2006/relationships/hyperlink" Target="javascript:%20popUpSecop('/consultas/detalleProceso.do?numConstancia=19-12-9124742')" TargetMode="External" /><Relationship Id="rId109" Type="http://schemas.openxmlformats.org/officeDocument/2006/relationships/hyperlink" Target="javascript:%20popUpSecop('/consultas/detalleProceso.do?numConstancia=19-12-9012361')" TargetMode="External" /><Relationship Id="rId110" Type="http://schemas.openxmlformats.org/officeDocument/2006/relationships/hyperlink" Target="javascript:%20popUpSecop('/consultas/detalleProceso.do?numConstancia=19-12-8960675')" TargetMode="External" /><Relationship Id="rId111" Type="http://schemas.openxmlformats.org/officeDocument/2006/relationships/hyperlink" Target="javascript:%20popUpSecop('/consultas/detalleProceso.do?numConstancia=19-12-8960272')" TargetMode="External" /><Relationship Id="rId112" Type="http://schemas.openxmlformats.org/officeDocument/2006/relationships/hyperlink" Target="javascript:%20popUpSecop('/consultas/detalleProceso.do?numConstancia=19-12-9079774')" TargetMode="External" /><Relationship Id="rId113" Type="http://schemas.openxmlformats.org/officeDocument/2006/relationships/hyperlink" Target="javascript:%20popUpSecop('/consultas/detalleProceso.do?numConstancia=19-12-9067979')" TargetMode="External" /><Relationship Id="rId114" Type="http://schemas.openxmlformats.org/officeDocument/2006/relationships/hyperlink" Target="javascript:%20popUpSecop('/consultas/detalleProceso.do?numConstancia=19-12-9067791')" TargetMode="External" /><Relationship Id="rId115" Type="http://schemas.openxmlformats.org/officeDocument/2006/relationships/hyperlink" Target="javascript:%20popUpSecop('/consultas/detalleProceso.do?numConstancia=19-12-9065088')" TargetMode="External" /><Relationship Id="rId116" Type="http://schemas.openxmlformats.org/officeDocument/2006/relationships/hyperlink" Target="javascript:%20popUpSecop('/consultas/detalleProceso.do?numConstancia=19-12-9064562')" TargetMode="External" /><Relationship Id="rId117" Type="http://schemas.openxmlformats.org/officeDocument/2006/relationships/hyperlink" Target="javascript:%20popUpSecop('/consultas/detalleProceso.do?numConstancia=19-12-9064522')" TargetMode="External" /><Relationship Id="rId118" Type="http://schemas.openxmlformats.org/officeDocument/2006/relationships/hyperlink" Target="javascript:%20popUpSecop('/consultas/detalleProceso.do?numConstancia=19-12-9064271')" TargetMode="External" /><Relationship Id="rId119" Type="http://schemas.openxmlformats.org/officeDocument/2006/relationships/hyperlink" Target="javascript:%20popUpSecop('/consultas/detalleProceso.do?numConstancia=19-12-9064261')" TargetMode="External" /><Relationship Id="rId120" Type="http://schemas.openxmlformats.org/officeDocument/2006/relationships/hyperlink" Target="javascript:%20popUpSecop('/consultas/detalleProceso.do?numConstancia=19-12-9064255')" TargetMode="External" /><Relationship Id="rId121" Type="http://schemas.openxmlformats.org/officeDocument/2006/relationships/hyperlink" Target="javascript:%20popUpSecop('/consultas/detalleProceso.do?numConstancia=19-12-9064278')" TargetMode="External" /><Relationship Id="rId122" Type="http://schemas.openxmlformats.org/officeDocument/2006/relationships/hyperlink" Target="javascript:%20popUpSecop('/consultas/detalleProceso.do?numConstancia=19-12-9064489')" TargetMode="External" /><Relationship Id="rId123" Type="http://schemas.openxmlformats.org/officeDocument/2006/relationships/hyperlink" Target="javascript:%20popUpSecop('/consultas/detalleProceso.do?numConstancia=19-12-9079689')" TargetMode="External" /><Relationship Id="rId124" Type="http://schemas.openxmlformats.org/officeDocument/2006/relationships/hyperlink" Target="javascript:%20popUpSecop('/consultas/detalleProceso.do?numConstancia=19-12-9127670')" TargetMode="External" /><Relationship Id="rId125" Type="http://schemas.openxmlformats.org/officeDocument/2006/relationships/hyperlink" Target="http://siaobserva.auditoria.gov.co/bodega/cartagena/000015/2020/05/05/01_01_07F787EA73C8F952A9F4A9B1E0D4606F_VER01.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F9731-ACC3-454C-92A3-54CDF3B70107}">
  <dimension ref="A1:G238"/>
  <sheetViews>
    <sheetView workbookViewId="0" topLeftCell="A1">
      <selection activeCell="A1" sqref="A1:XFD1048576"/>
    </sheetView>
  </sheetViews>
  <sheetFormatPr defaultColWidth="11.421875" defaultRowHeight="15"/>
  <cols>
    <col min="1" max="1" width="16.140625" style="3" customWidth="1"/>
    <col min="2" max="2" width="31.00390625" style="3" customWidth="1"/>
    <col min="3" max="6" width="16.140625" style="3" customWidth="1"/>
    <col min="7" max="7" width="17.57421875" style="3" customWidth="1"/>
    <col min="8" max="256" width="11.421875" style="3" customWidth="1"/>
    <col min="257" max="257" width="16.140625" style="3" customWidth="1"/>
    <col min="258" max="258" width="31.00390625" style="3" customWidth="1"/>
    <col min="259" max="262" width="16.140625" style="3" customWidth="1"/>
    <col min="263" max="263" width="17.57421875" style="3" customWidth="1"/>
    <col min="264" max="512" width="11.421875" style="3" customWidth="1"/>
    <col min="513" max="513" width="16.140625" style="3" customWidth="1"/>
    <col min="514" max="514" width="31.00390625" style="3" customWidth="1"/>
    <col min="515" max="518" width="16.140625" style="3" customWidth="1"/>
    <col min="519" max="519" width="17.57421875" style="3" customWidth="1"/>
    <col min="520" max="768" width="11.421875" style="3" customWidth="1"/>
    <col min="769" max="769" width="16.140625" style="3" customWidth="1"/>
    <col min="770" max="770" width="31.00390625" style="3" customWidth="1"/>
    <col min="771" max="774" width="16.140625" style="3" customWidth="1"/>
    <col min="775" max="775" width="17.57421875" style="3" customWidth="1"/>
    <col min="776" max="1024" width="11.421875" style="3" customWidth="1"/>
    <col min="1025" max="1025" width="16.140625" style="3" customWidth="1"/>
    <col min="1026" max="1026" width="31.00390625" style="3" customWidth="1"/>
    <col min="1027" max="1030" width="16.140625" style="3" customWidth="1"/>
    <col min="1031" max="1031" width="17.57421875" style="3" customWidth="1"/>
    <col min="1032" max="1280" width="11.421875" style="3" customWidth="1"/>
    <col min="1281" max="1281" width="16.140625" style="3" customWidth="1"/>
    <col min="1282" max="1282" width="31.00390625" style="3" customWidth="1"/>
    <col min="1283" max="1286" width="16.140625" style="3" customWidth="1"/>
    <col min="1287" max="1287" width="17.57421875" style="3" customWidth="1"/>
    <col min="1288" max="1536" width="11.421875" style="3" customWidth="1"/>
    <col min="1537" max="1537" width="16.140625" style="3" customWidth="1"/>
    <col min="1538" max="1538" width="31.00390625" style="3" customWidth="1"/>
    <col min="1539" max="1542" width="16.140625" style="3" customWidth="1"/>
    <col min="1543" max="1543" width="17.57421875" style="3" customWidth="1"/>
    <col min="1544" max="1792" width="11.421875" style="3" customWidth="1"/>
    <col min="1793" max="1793" width="16.140625" style="3" customWidth="1"/>
    <col min="1794" max="1794" width="31.00390625" style="3" customWidth="1"/>
    <col min="1795" max="1798" width="16.140625" style="3" customWidth="1"/>
    <col min="1799" max="1799" width="17.57421875" style="3" customWidth="1"/>
    <col min="1800" max="2048" width="11.421875" style="3" customWidth="1"/>
    <col min="2049" max="2049" width="16.140625" style="3" customWidth="1"/>
    <col min="2050" max="2050" width="31.00390625" style="3" customWidth="1"/>
    <col min="2051" max="2054" width="16.140625" style="3" customWidth="1"/>
    <col min="2055" max="2055" width="17.57421875" style="3" customWidth="1"/>
    <col min="2056" max="2304" width="11.421875" style="3" customWidth="1"/>
    <col min="2305" max="2305" width="16.140625" style="3" customWidth="1"/>
    <col min="2306" max="2306" width="31.00390625" style="3" customWidth="1"/>
    <col min="2307" max="2310" width="16.140625" style="3" customWidth="1"/>
    <col min="2311" max="2311" width="17.57421875" style="3" customWidth="1"/>
    <col min="2312" max="2560" width="11.421875" style="3" customWidth="1"/>
    <col min="2561" max="2561" width="16.140625" style="3" customWidth="1"/>
    <col min="2562" max="2562" width="31.00390625" style="3" customWidth="1"/>
    <col min="2563" max="2566" width="16.140625" style="3" customWidth="1"/>
    <col min="2567" max="2567" width="17.57421875" style="3" customWidth="1"/>
    <col min="2568" max="2816" width="11.421875" style="3" customWidth="1"/>
    <col min="2817" max="2817" width="16.140625" style="3" customWidth="1"/>
    <col min="2818" max="2818" width="31.00390625" style="3" customWidth="1"/>
    <col min="2819" max="2822" width="16.140625" style="3" customWidth="1"/>
    <col min="2823" max="2823" width="17.57421875" style="3" customWidth="1"/>
    <col min="2824" max="3072" width="11.421875" style="3" customWidth="1"/>
    <col min="3073" max="3073" width="16.140625" style="3" customWidth="1"/>
    <col min="3074" max="3074" width="31.00390625" style="3" customWidth="1"/>
    <col min="3075" max="3078" width="16.140625" style="3" customWidth="1"/>
    <col min="3079" max="3079" width="17.57421875" style="3" customWidth="1"/>
    <col min="3080" max="3328" width="11.421875" style="3" customWidth="1"/>
    <col min="3329" max="3329" width="16.140625" style="3" customWidth="1"/>
    <col min="3330" max="3330" width="31.00390625" style="3" customWidth="1"/>
    <col min="3331" max="3334" width="16.140625" style="3" customWidth="1"/>
    <col min="3335" max="3335" width="17.57421875" style="3" customWidth="1"/>
    <col min="3336" max="3584" width="11.421875" style="3" customWidth="1"/>
    <col min="3585" max="3585" width="16.140625" style="3" customWidth="1"/>
    <col min="3586" max="3586" width="31.00390625" style="3" customWidth="1"/>
    <col min="3587" max="3590" width="16.140625" style="3" customWidth="1"/>
    <col min="3591" max="3591" width="17.57421875" style="3" customWidth="1"/>
    <col min="3592" max="3840" width="11.421875" style="3" customWidth="1"/>
    <col min="3841" max="3841" width="16.140625" style="3" customWidth="1"/>
    <col min="3842" max="3842" width="31.00390625" style="3" customWidth="1"/>
    <col min="3843" max="3846" width="16.140625" style="3" customWidth="1"/>
    <col min="3847" max="3847" width="17.57421875" style="3" customWidth="1"/>
    <col min="3848" max="4096" width="11.421875" style="3" customWidth="1"/>
    <col min="4097" max="4097" width="16.140625" style="3" customWidth="1"/>
    <col min="4098" max="4098" width="31.00390625" style="3" customWidth="1"/>
    <col min="4099" max="4102" width="16.140625" style="3" customWidth="1"/>
    <col min="4103" max="4103" width="17.57421875" style="3" customWidth="1"/>
    <col min="4104" max="4352" width="11.421875" style="3" customWidth="1"/>
    <col min="4353" max="4353" width="16.140625" style="3" customWidth="1"/>
    <col min="4354" max="4354" width="31.00390625" style="3" customWidth="1"/>
    <col min="4355" max="4358" width="16.140625" style="3" customWidth="1"/>
    <col min="4359" max="4359" width="17.57421875" style="3" customWidth="1"/>
    <col min="4360" max="4608" width="11.421875" style="3" customWidth="1"/>
    <col min="4609" max="4609" width="16.140625" style="3" customWidth="1"/>
    <col min="4610" max="4610" width="31.00390625" style="3" customWidth="1"/>
    <col min="4611" max="4614" width="16.140625" style="3" customWidth="1"/>
    <col min="4615" max="4615" width="17.57421875" style="3" customWidth="1"/>
    <col min="4616" max="4864" width="11.421875" style="3" customWidth="1"/>
    <col min="4865" max="4865" width="16.140625" style="3" customWidth="1"/>
    <col min="4866" max="4866" width="31.00390625" style="3" customWidth="1"/>
    <col min="4867" max="4870" width="16.140625" style="3" customWidth="1"/>
    <col min="4871" max="4871" width="17.57421875" style="3" customWidth="1"/>
    <col min="4872" max="5120" width="11.421875" style="3" customWidth="1"/>
    <col min="5121" max="5121" width="16.140625" style="3" customWidth="1"/>
    <col min="5122" max="5122" width="31.00390625" style="3" customWidth="1"/>
    <col min="5123" max="5126" width="16.140625" style="3" customWidth="1"/>
    <col min="5127" max="5127" width="17.57421875" style="3" customWidth="1"/>
    <col min="5128" max="5376" width="11.421875" style="3" customWidth="1"/>
    <col min="5377" max="5377" width="16.140625" style="3" customWidth="1"/>
    <col min="5378" max="5378" width="31.00390625" style="3" customWidth="1"/>
    <col min="5379" max="5382" width="16.140625" style="3" customWidth="1"/>
    <col min="5383" max="5383" width="17.57421875" style="3" customWidth="1"/>
    <col min="5384" max="5632" width="11.421875" style="3" customWidth="1"/>
    <col min="5633" max="5633" width="16.140625" style="3" customWidth="1"/>
    <col min="5634" max="5634" width="31.00390625" style="3" customWidth="1"/>
    <col min="5635" max="5638" width="16.140625" style="3" customWidth="1"/>
    <col min="5639" max="5639" width="17.57421875" style="3" customWidth="1"/>
    <col min="5640" max="5888" width="11.421875" style="3" customWidth="1"/>
    <col min="5889" max="5889" width="16.140625" style="3" customWidth="1"/>
    <col min="5890" max="5890" width="31.00390625" style="3" customWidth="1"/>
    <col min="5891" max="5894" width="16.140625" style="3" customWidth="1"/>
    <col min="5895" max="5895" width="17.57421875" style="3" customWidth="1"/>
    <col min="5896" max="6144" width="11.421875" style="3" customWidth="1"/>
    <col min="6145" max="6145" width="16.140625" style="3" customWidth="1"/>
    <col min="6146" max="6146" width="31.00390625" style="3" customWidth="1"/>
    <col min="6147" max="6150" width="16.140625" style="3" customWidth="1"/>
    <col min="6151" max="6151" width="17.57421875" style="3" customWidth="1"/>
    <col min="6152" max="6400" width="11.421875" style="3" customWidth="1"/>
    <col min="6401" max="6401" width="16.140625" style="3" customWidth="1"/>
    <col min="6402" max="6402" width="31.00390625" style="3" customWidth="1"/>
    <col min="6403" max="6406" width="16.140625" style="3" customWidth="1"/>
    <col min="6407" max="6407" width="17.57421875" style="3" customWidth="1"/>
    <col min="6408" max="6656" width="11.421875" style="3" customWidth="1"/>
    <col min="6657" max="6657" width="16.140625" style="3" customWidth="1"/>
    <col min="6658" max="6658" width="31.00390625" style="3" customWidth="1"/>
    <col min="6659" max="6662" width="16.140625" style="3" customWidth="1"/>
    <col min="6663" max="6663" width="17.57421875" style="3" customWidth="1"/>
    <col min="6664" max="6912" width="11.421875" style="3" customWidth="1"/>
    <col min="6913" max="6913" width="16.140625" style="3" customWidth="1"/>
    <col min="6914" max="6914" width="31.00390625" style="3" customWidth="1"/>
    <col min="6915" max="6918" width="16.140625" style="3" customWidth="1"/>
    <col min="6919" max="6919" width="17.57421875" style="3" customWidth="1"/>
    <col min="6920" max="7168" width="11.421875" style="3" customWidth="1"/>
    <col min="7169" max="7169" width="16.140625" style="3" customWidth="1"/>
    <col min="7170" max="7170" width="31.00390625" style="3" customWidth="1"/>
    <col min="7171" max="7174" width="16.140625" style="3" customWidth="1"/>
    <col min="7175" max="7175" width="17.57421875" style="3" customWidth="1"/>
    <col min="7176" max="7424" width="11.421875" style="3" customWidth="1"/>
    <col min="7425" max="7425" width="16.140625" style="3" customWidth="1"/>
    <col min="7426" max="7426" width="31.00390625" style="3" customWidth="1"/>
    <col min="7427" max="7430" width="16.140625" style="3" customWidth="1"/>
    <col min="7431" max="7431" width="17.57421875" style="3" customWidth="1"/>
    <col min="7432" max="7680" width="11.421875" style="3" customWidth="1"/>
    <col min="7681" max="7681" width="16.140625" style="3" customWidth="1"/>
    <col min="7682" max="7682" width="31.00390625" style="3" customWidth="1"/>
    <col min="7683" max="7686" width="16.140625" style="3" customWidth="1"/>
    <col min="7687" max="7687" width="17.57421875" style="3" customWidth="1"/>
    <col min="7688" max="7936" width="11.421875" style="3" customWidth="1"/>
    <col min="7937" max="7937" width="16.140625" style="3" customWidth="1"/>
    <col min="7938" max="7938" width="31.00390625" style="3" customWidth="1"/>
    <col min="7939" max="7942" width="16.140625" style="3" customWidth="1"/>
    <col min="7943" max="7943" width="17.57421875" style="3" customWidth="1"/>
    <col min="7944" max="8192" width="11.421875" style="3" customWidth="1"/>
    <col min="8193" max="8193" width="16.140625" style="3" customWidth="1"/>
    <col min="8194" max="8194" width="31.00390625" style="3" customWidth="1"/>
    <col min="8195" max="8198" width="16.140625" style="3" customWidth="1"/>
    <col min="8199" max="8199" width="17.57421875" style="3" customWidth="1"/>
    <col min="8200" max="8448" width="11.421875" style="3" customWidth="1"/>
    <col min="8449" max="8449" width="16.140625" style="3" customWidth="1"/>
    <col min="8450" max="8450" width="31.00390625" style="3" customWidth="1"/>
    <col min="8451" max="8454" width="16.140625" style="3" customWidth="1"/>
    <col min="8455" max="8455" width="17.57421875" style="3" customWidth="1"/>
    <col min="8456" max="8704" width="11.421875" style="3" customWidth="1"/>
    <col min="8705" max="8705" width="16.140625" style="3" customWidth="1"/>
    <col min="8706" max="8706" width="31.00390625" style="3" customWidth="1"/>
    <col min="8707" max="8710" width="16.140625" style="3" customWidth="1"/>
    <col min="8711" max="8711" width="17.57421875" style="3" customWidth="1"/>
    <col min="8712" max="8960" width="11.421875" style="3" customWidth="1"/>
    <col min="8961" max="8961" width="16.140625" style="3" customWidth="1"/>
    <col min="8962" max="8962" width="31.00390625" style="3" customWidth="1"/>
    <col min="8963" max="8966" width="16.140625" style="3" customWidth="1"/>
    <col min="8967" max="8967" width="17.57421875" style="3" customWidth="1"/>
    <col min="8968" max="9216" width="11.421875" style="3" customWidth="1"/>
    <col min="9217" max="9217" width="16.140625" style="3" customWidth="1"/>
    <col min="9218" max="9218" width="31.00390625" style="3" customWidth="1"/>
    <col min="9219" max="9222" width="16.140625" style="3" customWidth="1"/>
    <col min="9223" max="9223" width="17.57421875" style="3" customWidth="1"/>
    <col min="9224" max="9472" width="11.421875" style="3" customWidth="1"/>
    <col min="9473" max="9473" width="16.140625" style="3" customWidth="1"/>
    <col min="9474" max="9474" width="31.00390625" style="3" customWidth="1"/>
    <col min="9475" max="9478" width="16.140625" style="3" customWidth="1"/>
    <col min="9479" max="9479" width="17.57421875" style="3" customWidth="1"/>
    <col min="9480" max="9728" width="11.421875" style="3" customWidth="1"/>
    <col min="9729" max="9729" width="16.140625" style="3" customWidth="1"/>
    <col min="9730" max="9730" width="31.00390625" style="3" customWidth="1"/>
    <col min="9731" max="9734" width="16.140625" style="3" customWidth="1"/>
    <col min="9735" max="9735" width="17.57421875" style="3" customWidth="1"/>
    <col min="9736" max="9984" width="11.421875" style="3" customWidth="1"/>
    <col min="9985" max="9985" width="16.140625" style="3" customWidth="1"/>
    <col min="9986" max="9986" width="31.00390625" style="3" customWidth="1"/>
    <col min="9987" max="9990" width="16.140625" style="3" customWidth="1"/>
    <col min="9991" max="9991" width="17.57421875" style="3" customWidth="1"/>
    <col min="9992" max="10240" width="11.421875" style="3" customWidth="1"/>
    <col min="10241" max="10241" width="16.140625" style="3" customWidth="1"/>
    <col min="10242" max="10242" width="31.00390625" style="3" customWidth="1"/>
    <col min="10243" max="10246" width="16.140625" style="3" customWidth="1"/>
    <col min="10247" max="10247" width="17.57421875" style="3" customWidth="1"/>
    <col min="10248" max="10496" width="11.421875" style="3" customWidth="1"/>
    <col min="10497" max="10497" width="16.140625" style="3" customWidth="1"/>
    <col min="10498" max="10498" width="31.00390625" style="3" customWidth="1"/>
    <col min="10499" max="10502" width="16.140625" style="3" customWidth="1"/>
    <col min="10503" max="10503" width="17.57421875" style="3" customWidth="1"/>
    <col min="10504" max="10752" width="11.421875" style="3" customWidth="1"/>
    <col min="10753" max="10753" width="16.140625" style="3" customWidth="1"/>
    <col min="10754" max="10754" width="31.00390625" style="3" customWidth="1"/>
    <col min="10755" max="10758" width="16.140625" style="3" customWidth="1"/>
    <col min="10759" max="10759" width="17.57421875" style="3" customWidth="1"/>
    <col min="10760" max="11008" width="11.421875" style="3" customWidth="1"/>
    <col min="11009" max="11009" width="16.140625" style="3" customWidth="1"/>
    <col min="11010" max="11010" width="31.00390625" style="3" customWidth="1"/>
    <col min="11011" max="11014" width="16.140625" style="3" customWidth="1"/>
    <col min="11015" max="11015" width="17.57421875" style="3" customWidth="1"/>
    <col min="11016" max="11264" width="11.421875" style="3" customWidth="1"/>
    <col min="11265" max="11265" width="16.140625" style="3" customWidth="1"/>
    <col min="11266" max="11266" width="31.00390625" style="3" customWidth="1"/>
    <col min="11267" max="11270" width="16.140625" style="3" customWidth="1"/>
    <col min="11271" max="11271" width="17.57421875" style="3" customWidth="1"/>
    <col min="11272" max="11520" width="11.421875" style="3" customWidth="1"/>
    <col min="11521" max="11521" width="16.140625" style="3" customWidth="1"/>
    <col min="11522" max="11522" width="31.00390625" style="3" customWidth="1"/>
    <col min="11523" max="11526" width="16.140625" style="3" customWidth="1"/>
    <col min="11527" max="11527" width="17.57421875" style="3" customWidth="1"/>
    <col min="11528" max="11776" width="11.421875" style="3" customWidth="1"/>
    <col min="11777" max="11777" width="16.140625" style="3" customWidth="1"/>
    <col min="11778" max="11778" width="31.00390625" style="3" customWidth="1"/>
    <col min="11779" max="11782" width="16.140625" style="3" customWidth="1"/>
    <col min="11783" max="11783" width="17.57421875" style="3" customWidth="1"/>
    <col min="11784" max="12032" width="11.421875" style="3" customWidth="1"/>
    <col min="12033" max="12033" width="16.140625" style="3" customWidth="1"/>
    <col min="12034" max="12034" width="31.00390625" style="3" customWidth="1"/>
    <col min="12035" max="12038" width="16.140625" style="3" customWidth="1"/>
    <col min="12039" max="12039" width="17.57421875" style="3" customWidth="1"/>
    <col min="12040" max="12288" width="11.421875" style="3" customWidth="1"/>
    <col min="12289" max="12289" width="16.140625" style="3" customWidth="1"/>
    <col min="12290" max="12290" width="31.00390625" style="3" customWidth="1"/>
    <col min="12291" max="12294" width="16.140625" style="3" customWidth="1"/>
    <col min="12295" max="12295" width="17.57421875" style="3" customWidth="1"/>
    <col min="12296" max="12544" width="11.421875" style="3" customWidth="1"/>
    <col min="12545" max="12545" width="16.140625" style="3" customWidth="1"/>
    <col min="12546" max="12546" width="31.00390625" style="3" customWidth="1"/>
    <col min="12547" max="12550" width="16.140625" style="3" customWidth="1"/>
    <col min="12551" max="12551" width="17.57421875" style="3" customWidth="1"/>
    <col min="12552" max="12800" width="11.421875" style="3" customWidth="1"/>
    <col min="12801" max="12801" width="16.140625" style="3" customWidth="1"/>
    <col min="12802" max="12802" width="31.00390625" style="3" customWidth="1"/>
    <col min="12803" max="12806" width="16.140625" style="3" customWidth="1"/>
    <col min="12807" max="12807" width="17.57421875" style="3" customWidth="1"/>
    <col min="12808" max="13056" width="11.421875" style="3" customWidth="1"/>
    <col min="13057" max="13057" width="16.140625" style="3" customWidth="1"/>
    <col min="13058" max="13058" width="31.00390625" style="3" customWidth="1"/>
    <col min="13059" max="13062" width="16.140625" style="3" customWidth="1"/>
    <col min="13063" max="13063" width="17.57421875" style="3" customWidth="1"/>
    <col min="13064" max="13312" width="11.421875" style="3" customWidth="1"/>
    <col min="13313" max="13313" width="16.140625" style="3" customWidth="1"/>
    <col min="13314" max="13314" width="31.00390625" style="3" customWidth="1"/>
    <col min="13315" max="13318" width="16.140625" style="3" customWidth="1"/>
    <col min="13319" max="13319" width="17.57421875" style="3" customWidth="1"/>
    <col min="13320" max="13568" width="11.421875" style="3" customWidth="1"/>
    <col min="13569" max="13569" width="16.140625" style="3" customWidth="1"/>
    <col min="13570" max="13570" width="31.00390625" style="3" customWidth="1"/>
    <col min="13571" max="13574" width="16.140625" style="3" customWidth="1"/>
    <col min="13575" max="13575" width="17.57421875" style="3" customWidth="1"/>
    <col min="13576" max="13824" width="11.421875" style="3" customWidth="1"/>
    <col min="13825" max="13825" width="16.140625" style="3" customWidth="1"/>
    <col min="13826" max="13826" width="31.00390625" style="3" customWidth="1"/>
    <col min="13827" max="13830" width="16.140625" style="3" customWidth="1"/>
    <col min="13831" max="13831" width="17.57421875" style="3" customWidth="1"/>
    <col min="13832" max="14080" width="11.421875" style="3" customWidth="1"/>
    <col min="14081" max="14081" width="16.140625" style="3" customWidth="1"/>
    <col min="14082" max="14082" width="31.00390625" style="3" customWidth="1"/>
    <col min="14083" max="14086" width="16.140625" style="3" customWidth="1"/>
    <col min="14087" max="14087" width="17.57421875" style="3" customWidth="1"/>
    <col min="14088" max="14336" width="11.421875" style="3" customWidth="1"/>
    <col min="14337" max="14337" width="16.140625" style="3" customWidth="1"/>
    <col min="14338" max="14338" width="31.00390625" style="3" customWidth="1"/>
    <col min="14339" max="14342" width="16.140625" style="3" customWidth="1"/>
    <col min="14343" max="14343" width="17.57421875" style="3" customWidth="1"/>
    <col min="14344" max="14592" width="11.421875" style="3" customWidth="1"/>
    <col min="14593" max="14593" width="16.140625" style="3" customWidth="1"/>
    <col min="14594" max="14594" width="31.00390625" style="3" customWidth="1"/>
    <col min="14595" max="14598" width="16.140625" style="3" customWidth="1"/>
    <col min="14599" max="14599" width="17.57421875" style="3" customWidth="1"/>
    <col min="14600" max="14848" width="11.421875" style="3" customWidth="1"/>
    <col min="14849" max="14849" width="16.140625" style="3" customWidth="1"/>
    <col min="14850" max="14850" width="31.00390625" style="3" customWidth="1"/>
    <col min="14851" max="14854" width="16.140625" style="3" customWidth="1"/>
    <col min="14855" max="14855" width="17.57421875" style="3" customWidth="1"/>
    <col min="14856" max="15104" width="11.421875" style="3" customWidth="1"/>
    <col min="15105" max="15105" width="16.140625" style="3" customWidth="1"/>
    <col min="15106" max="15106" width="31.00390625" style="3" customWidth="1"/>
    <col min="15107" max="15110" width="16.140625" style="3" customWidth="1"/>
    <col min="15111" max="15111" width="17.57421875" style="3" customWidth="1"/>
    <col min="15112" max="15360" width="11.421875" style="3" customWidth="1"/>
    <col min="15361" max="15361" width="16.140625" style="3" customWidth="1"/>
    <col min="15362" max="15362" width="31.00390625" style="3" customWidth="1"/>
    <col min="15363" max="15366" width="16.140625" style="3" customWidth="1"/>
    <col min="15367" max="15367" width="17.57421875" style="3" customWidth="1"/>
    <col min="15368" max="15616" width="11.421875" style="3" customWidth="1"/>
    <col min="15617" max="15617" width="16.140625" style="3" customWidth="1"/>
    <col min="15618" max="15618" width="31.00390625" style="3" customWidth="1"/>
    <col min="15619" max="15622" width="16.140625" style="3" customWidth="1"/>
    <col min="15623" max="15623" width="17.57421875" style="3" customWidth="1"/>
    <col min="15624" max="15872" width="11.421875" style="3" customWidth="1"/>
    <col min="15873" max="15873" width="16.140625" style="3" customWidth="1"/>
    <col min="15874" max="15874" width="31.00390625" style="3" customWidth="1"/>
    <col min="15875" max="15878" width="16.140625" style="3" customWidth="1"/>
    <col min="15879" max="15879" width="17.57421875" style="3" customWidth="1"/>
    <col min="15880" max="16128" width="11.421875" style="3" customWidth="1"/>
    <col min="16129" max="16129" width="16.140625" style="3" customWidth="1"/>
    <col min="16130" max="16130" width="31.00390625" style="3" customWidth="1"/>
    <col min="16131" max="16134" width="16.140625" style="3" customWidth="1"/>
    <col min="16135" max="16135" width="17.57421875" style="3" customWidth="1"/>
    <col min="16136" max="16384" width="11.421875" style="3" customWidth="1"/>
  </cols>
  <sheetData>
    <row r="1" spans="1:7" ht="15">
      <c r="A1" s="1" t="s">
        <v>0</v>
      </c>
      <c r="B1" s="1" t="s">
        <v>1</v>
      </c>
      <c r="C1" s="2" t="s">
        <v>2</v>
      </c>
      <c r="D1" s="2" t="s">
        <v>3</v>
      </c>
      <c r="E1" s="2" t="s">
        <v>4</v>
      </c>
      <c r="F1" s="2" t="s">
        <v>5</v>
      </c>
      <c r="G1" s="2" t="s">
        <v>6</v>
      </c>
    </row>
    <row r="2" spans="1:7" ht="15">
      <c r="A2" s="1">
        <v>111006</v>
      </c>
      <c r="B2" s="1" t="s">
        <v>7</v>
      </c>
      <c r="C2" s="4">
        <v>3994486253.13</v>
      </c>
      <c r="D2" s="4">
        <v>433247868.1</v>
      </c>
      <c r="E2" s="4">
        <v>482874609.36</v>
      </c>
      <c r="F2" s="4">
        <v>3944859511.87</v>
      </c>
      <c r="G2" s="4">
        <v>0</v>
      </c>
    </row>
    <row r="3" spans="1:7" ht="15">
      <c r="A3" s="1">
        <v>11100601</v>
      </c>
      <c r="B3" s="1" t="s">
        <v>8</v>
      </c>
      <c r="C3" s="4">
        <v>470465816.88</v>
      </c>
      <c r="D3" s="4">
        <v>6001893.04</v>
      </c>
      <c r="E3" s="4">
        <v>440436454.57</v>
      </c>
      <c r="F3" s="4">
        <v>36031255.35</v>
      </c>
      <c r="G3" s="4">
        <v>0</v>
      </c>
    </row>
    <row r="4" spans="1:7" ht="15">
      <c r="A4" s="1">
        <v>11100603</v>
      </c>
      <c r="B4" s="1" t="s">
        <v>9</v>
      </c>
      <c r="C4" s="4">
        <v>2437412205.33</v>
      </c>
      <c r="D4" s="4">
        <v>266589233.44</v>
      </c>
      <c r="E4" s="4">
        <v>10425600</v>
      </c>
      <c r="F4" s="4">
        <v>2693575838.77</v>
      </c>
      <c r="G4" s="4">
        <v>0</v>
      </c>
    </row>
    <row r="5" spans="1:7" ht="15">
      <c r="A5" s="1">
        <v>11100604</v>
      </c>
      <c r="B5" s="1" t="s">
        <v>10</v>
      </c>
      <c r="C5" s="4">
        <v>462462.17</v>
      </c>
      <c r="D5" s="4">
        <v>1124.86</v>
      </c>
      <c r="E5" s="4">
        <v>0</v>
      </c>
      <c r="F5" s="4">
        <v>463587.03</v>
      </c>
      <c r="G5" s="4">
        <v>0</v>
      </c>
    </row>
    <row r="6" spans="1:7" ht="15">
      <c r="A6" s="1">
        <v>11100605</v>
      </c>
      <c r="B6" s="1" t="s">
        <v>11</v>
      </c>
      <c r="C6" s="4">
        <v>207369708.37</v>
      </c>
      <c r="D6" s="4">
        <v>154640254.5</v>
      </c>
      <c r="E6" s="4">
        <v>29126554.79</v>
      </c>
      <c r="F6" s="4">
        <v>332883408.08</v>
      </c>
      <c r="G6" s="4">
        <v>0</v>
      </c>
    </row>
    <row r="7" spans="1:7" ht="15">
      <c r="A7" s="1">
        <v>11100608</v>
      </c>
      <c r="B7" s="1" t="s">
        <v>12</v>
      </c>
      <c r="C7" s="4">
        <v>31301293.28</v>
      </c>
      <c r="D7" s="4">
        <v>70152.13</v>
      </c>
      <c r="E7" s="4">
        <v>2886000</v>
      </c>
      <c r="F7" s="4">
        <v>28485445.41</v>
      </c>
      <c r="G7" s="4">
        <v>0</v>
      </c>
    </row>
    <row r="8" spans="1:7" ht="15">
      <c r="A8" s="1">
        <v>11100612</v>
      </c>
      <c r="B8" s="1" t="s">
        <v>13</v>
      </c>
      <c r="C8" s="4">
        <v>12097117.66</v>
      </c>
      <c r="D8" s="4">
        <v>3853370.11</v>
      </c>
      <c r="E8" s="4">
        <v>0</v>
      </c>
      <c r="F8" s="4">
        <v>15950487.77</v>
      </c>
      <c r="G8" s="4">
        <v>0</v>
      </c>
    </row>
    <row r="9" spans="1:7" ht="15">
      <c r="A9" s="1">
        <v>11100614</v>
      </c>
      <c r="B9" s="1" t="s">
        <v>14</v>
      </c>
      <c r="C9" s="4">
        <v>3045610.63</v>
      </c>
      <c r="D9" s="4">
        <v>7407.92</v>
      </c>
      <c r="E9" s="4">
        <v>0</v>
      </c>
      <c r="F9" s="4">
        <v>3053018.55</v>
      </c>
      <c r="G9" s="4">
        <v>0</v>
      </c>
    </row>
    <row r="10" spans="1:7" ht="22.5">
      <c r="A10" s="1">
        <v>11100618</v>
      </c>
      <c r="B10" s="1" t="s">
        <v>15</v>
      </c>
      <c r="C10" s="4">
        <v>1334756.65</v>
      </c>
      <c r="D10" s="4">
        <v>3246.57</v>
      </c>
      <c r="E10" s="4">
        <v>0</v>
      </c>
      <c r="F10" s="4">
        <v>1338003.22</v>
      </c>
      <c r="G10" s="4">
        <v>0</v>
      </c>
    </row>
    <row r="11" spans="1:7" ht="15">
      <c r="A11" s="1">
        <v>11100621</v>
      </c>
      <c r="B11" s="1" t="s">
        <v>16</v>
      </c>
      <c r="C11" s="4">
        <v>813849171.05</v>
      </c>
      <c r="D11" s="4">
        <v>2039506.02</v>
      </c>
      <c r="E11" s="4">
        <v>0</v>
      </c>
      <c r="F11" s="4">
        <v>815888677.07</v>
      </c>
      <c r="G11" s="4">
        <v>0</v>
      </c>
    </row>
    <row r="12" spans="1:7" ht="15">
      <c r="A12" s="1">
        <v>11100622</v>
      </c>
      <c r="B12" s="1" t="s">
        <v>17</v>
      </c>
      <c r="C12" s="4">
        <v>16980843.34</v>
      </c>
      <c r="D12" s="4">
        <v>41303.02</v>
      </c>
      <c r="E12" s="4">
        <v>0</v>
      </c>
      <c r="F12" s="4">
        <v>17022146.36</v>
      </c>
      <c r="G12" s="4">
        <v>0</v>
      </c>
    </row>
    <row r="13" spans="1:7" ht="15">
      <c r="A13" s="1">
        <v>11100623</v>
      </c>
      <c r="B13" s="1" t="s">
        <v>18</v>
      </c>
      <c r="C13" s="4">
        <v>80873.53</v>
      </c>
      <c r="D13" s="4">
        <v>7</v>
      </c>
      <c r="E13" s="4">
        <v>0</v>
      </c>
      <c r="F13" s="4">
        <v>80880.53</v>
      </c>
      <c r="G13" s="4">
        <v>0</v>
      </c>
    </row>
    <row r="14" spans="1:7" ht="15">
      <c r="A14" s="1">
        <v>11100624</v>
      </c>
      <c r="B14" s="1" t="s">
        <v>19</v>
      </c>
      <c r="C14" s="4">
        <v>86394.24</v>
      </c>
      <c r="D14" s="4">
        <v>369.49</v>
      </c>
      <c r="E14" s="4">
        <v>0</v>
      </c>
      <c r="F14" s="4">
        <v>86763.73</v>
      </c>
      <c r="G14" s="4">
        <v>0</v>
      </c>
    </row>
    <row r="15" spans="1:7" ht="15">
      <c r="A15" s="1" t="s">
        <v>20</v>
      </c>
      <c r="B15" s="1" t="s">
        <v>21</v>
      </c>
      <c r="C15" s="4">
        <v>27659732.06</v>
      </c>
      <c r="D15" s="4">
        <v>2525415</v>
      </c>
      <c r="E15" s="4">
        <v>0</v>
      </c>
      <c r="F15" s="4">
        <v>30185147.06</v>
      </c>
      <c r="G15" s="4">
        <v>0</v>
      </c>
    </row>
    <row r="16" spans="1:7" ht="15">
      <c r="A16" s="1" t="s">
        <v>22</v>
      </c>
      <c r="B16" s="1" t="s">
        <v>23</v>
      </c>
      <c r="C16" s="4">
        <v>27659732.06</v>
      </c>
      <c r="D16" s="4">
        <v>0</v>
      </c>
      <c r="E16" s="4">
        <v>0</v>
      </c>
      <c r="F16" s="4">
        <v>27659732.06</v>
      </c>
      <c r="G16" s="4">
        <v>0</v>
      </c>
    </row>
    <row r="17" spans="1:7" ht="15">
      <c r="A17" s="1" t="s">
        <v>24</v>
      </c>
      <c r="B17" s="1" t="s">
        <v>25</v>
      </c>
      <c r="C17" s="4">
        <v>0</v>
      </c>
      <c r="D17" s="4">
        <v>2525415</v>
      </c>
      <c r="E17" s="4">
        <v>0</v>
      </c>
      <c r="F17" s="4">
        <v>2525415</v>
      </c>
      <c r="G17" s="4">
        <v>0</v>
      </c>
    </row>
    <row r="18" spans="1:7" ht="22.5">
      <c r="A18" s="1" t="s">
        <v>26</v>
      </c>
      <c r="B18" s="1" t="s">
        <v>27</v>
      </c>
      <c r="C18" s="4">
        <v>12543002</v>
      </c>
      <c r="D18" s="4">
        <v>0</v>
      </c>
      <c r="E18" s="4">
        <v>0</v>
      </c>
      <c r="F18" s="4">
        <v>0</v>
      </c>
      <c r="G18" s="4">
        <v>12543002</v>
      </c>
    </row>
    <row r="19" spans="1:7" ht="15">
      <c r="A19" s="1" t="s">
        <v>28</v>
      </c>
      <c r="B19" s="1" t="s">
        <v>29</v>
      </c>
      <c r="C19" s="4">
        <v>31837980</v>
      </c>
      <c r="D19" s="4">
        <v>0</v>
      </c>
      <c r="E19" s="4">
        <v>0</v>
      </c>
      <c r="F19" s="4">
        <v>0</v>
      </c>
      <c r="G19" s="4">
        <v>31837980</v>
      </c>
    </row>
    <row r="20" spans="1:7" ht="15">
      <c r="A20" s="1" t="s">
        <v>30</v>
      </c>
      <c r="B20" s="1" t="s">
        <v>31</v>
      </c>
      <c r="C20" s="4">
        <v>31837980</v>
      </c>
      <c r="D20" s="4">
        <v>0</v>
      </c>
      <c r="E20" s="4">
        <v>0</v>
      </c>
      <c r="F20" s="4">
        <v>0</v>
      </c>
      <c r="G20" s="4">
        <v>31837980</v>
      </c>
    </row>
    <row r="21" spans="1:7" ht="15">
      <c r="A21" s="1" t="s">
        <v>32</v>
      </c>
      <c r="B21" s="1" t="s">
        <v>33</v>
      </c>
      <c r="C21" s="4">
        <v>1433900538</v>
      </c>
      <c r="D21" s="4">
        <v>0</v>
      </c>
      <c r="E21" s="4">
        <v>0</v>
      </c>
      <c r="F21" s="4">
        <v>0</v>
      </c>
      <c r="G21" s="4">
        <v>1433900538</v>
      </c>
    </row>
    <row r="22" spans="1:7" ht="15">
      <c r="A22" s="1" t="s">
        <v>34</v>
      </c>
      <c r="B22" s="1" t="s">
        <v>33</v>
      </c>
      <c r="C22" s="4">
        <v>1288903038</v>
      </c>
      <c r="D22" s="4">
        <v>0</v>
      </c>
      <c r="E22" s="4">
        <v>0</v>
      </c>
      <c r="F22" s="4">
        <v>0</v>
      </c>
      <c r="G22" s="4">
        <v>1288903038</v>
      </c>
    </row>
    <row r="23" spans="1:7" ht="22.5">
      <c r="A23" s="1" t="s">
        <v>35</v>
      </c>
      <c r="B23" s="1" t="s">
        <v>36</v>
      </c>
      <c r="C23" s="4">
        <v>1190000</v>
      </c>
      <c r="D23" s="4">
        <v>0</v>
      </c>
      <c r="E23" s="4">
        <v>0</v>
      </c>
      <c r="F23" s="4">
        <v>0</v>
      </c>
      <c r="G23" s="4">
        <v>1190000</v>
      </c>
    </row>
    <row r="24" spans="1:7" ht="22.5">
      <c r="A24" s="1" t="s">
        <v>37</v>
      </c>
      <c r="B24" s="1" t="s">
        <v>38</v>
      </c>
      <c r="C24" s="4">
        <v>2185600</v>
      </c>
      <c r="D24" s="4">
        <v>0</v>
      </c>
      <c r="E24" s="4">
        <v>0</v>
      </c>
      <c r="F24" s="4">
        <v>0</v>
      </c>
      <c r="G24" s="4">
        <v>2185600</v>
      </c>
    </row>
    <row r="25" spans="1:7" ht="15">
      <c r="A25" s="1" t="s">
        <v>39</v>
      </c>
      <c r="B25" s="1" t="s">
        <v>40</v>
      </c>
      <c r="C25" s="4">
        <v>17850000</v>
      </c>
      <c r="D25" s="4">
        <v>0</v>
      </c>
      <c r="E25" s="4">
        <v>0</v>
      </c>
      <c r="F25" s="4">
        <v>0</v>
      </c>
      <c r="G25" s="4">
        <v>17850000</v>
      </c>
    </row>
    <row r="26" spans="1:7" ht="15">
      <c r="A26" s="1" t="s">
        <v>41</v>
      </c>
      <c r="B26" s="1" t="s">
        <v>42</v>
      </c>
      <c r="C26" s="4">
        <v>4522000</v>
      </c>
      <c r="D26" s="4">
        <v>0</v>
      </c>
      <c r="E26" s="4">
        <v>0</v>
      </c>
      <c r="F26" s="4">
        <v>0</v>
      </c>
      <c r="G26" s="4">
        <v>4522000</v>
      </c>
    </row>
    <row r="27" spans="1:7" ht="22.5">
      <c r="A27" s="1" t="s">
        <v>43</v>
      </c>
      <c r="B27" s="1" t="s">
        <v>44</v>
      </c>
      <c r="C27" s="4">
        <v>1190000</v>
      </c>
      <c r="D27" s="4">
        <v>0</v>
      </c>
      <c r="E27" s="4">
        <v>0</v>
      </c>
      <c r="F27" s="4">
        <v>0</v>
      </c>
      <c r="G27" s="4">
        <v>1190000</v>
      </c>
    </row>
    <row r="28" spans="1:7" ht="15">
      <c r="A28" s="1" t="s">
        <v>45</v>
      </c>
      <c r="B28" s="1" t="s">
        <v>46</v>
      </c>
      <c r="C28" s="4">
        <v>4760000</v>
      </c>
      <c r="D28" s="4">
        <v>0</v>
      </c>
      <c r="E28" s="4">
        <v>0</v>
      </c>
      <c r="F28" s="4">
        <v>0</v>
      </c>
      <c r="G28" s="4">
        <v>4760000</v>
      </c>
    </row>
    <row r="29" spans="1:7" ht="15">
      <c r="A29" s="1" t="s">
        <v>47</v>
      </c>
      <c r="B29" s="1" t="s">
        <v>48</v>
      </c>
      <c r="C29" s="4">
        <v>1190000</v>
      </c>
      <c r="D29" s="4">
        <v>0</v>
      </c>
      <c r="E29" s="4">
        <v>0</v>
      </c>
      <c r="F29" s="4">
        <v>0</v>
      </c>
      <c r="G29" s="4">
        <v>1190000</v>
      </c>
    </row>
    <row r="30" spans="1:7" ht="15">
      <c r="A30" s="1" t="s">
        <v>49</v>
      </c>
      <c r="B30" s="1" t="s">
        <v>50</v>
      </c>
      <c r="C30" s="4">
        <v>20468000</v>
      </c>
      <c r="D30" s="4">
        <v>0</v>
      </c>
      <c r="E30" s="4">
        <v>0</v>
      </c>
      <c r="F30" s="4">
        <v>0</v>
      </c>
      <c r="G30" s="4">
        <v>20468000</v>
      </c>
    </row>
    <row r="31" spans="1:7" ht="15">
      <c r="A31" s="1" t="s">
        <v>51</v>
      </c>
      <c r="B31" s="1" t="s">
        <v>52</v>
      </c>
      <c r="C31" s="4">
        <v>3332000</v>
      </c>
      <c r="D31" s="4">
        <v>0</v>
      </c>
      <c r="E31" s="4">
        <v>0</v>
      </c>
      <c r="F31" s="4">
        <v>0</v>
      </c>
      <c r="G31" s="4">
        <v>3332000</v>
      </c>
    </row>
    <row r="32" spans="1:7" ht="22.5">
      <c r="A32" s="1" t="s">
        <v>53</v>
      </c>
      <c r="B32" s="1" t="s">
        <v>54</v>
      </c>
      <c r="C32" s="4">
        <v>53550000</v>
      </c>
      <c r="D32" s="4">
        <v>0</v>
      </c>
      <c r="E32" s="4">
        <v>0</v>
      </c>
      <c r="F32" s="4">
        <v>0</v>
      </c>
      <c r="G32" s="4">
        <v>53550000</v>
      </c>
    </row>
    <row r="33" spans="1:7" ht="22.5">
      <c r="A33" s="1" t="s">
        <v>55</v>
      </c>
      <c r="B33" s="1" t="s">
        <v>56</v>
      </c>
      <c r="C33" s="4">
        <v>14875000</v>
      </c>
      <c r="D33" s="4">
        <v>0</v>
      </c>
      <c r="E33" s="4">
        <v>0</v>
      </c>
      <c r="F33" s="4">
        <v>14875000</v>
      </c>
      <c r="G33" s="4">
        <v>0</v>
      </c>
    </row>
    <row r="34" spans="1:7" ht="22.5">
      <c r="A34" s="1" t="s">
        <v>57</v>
      </c>
      <c r="B34" s="1" t="s">
        <v>58</v>
      </c>
      <c r="C34" s="4">
        <v>11424000</v>
      </c>
      <c r="D34" s="4">
        <v>0</v>
      </c>
      <c r="E34" s="4">
        <v>0</v>
      </c>
      <c r="F34" s="4">
        <v>0</v>
      </c>
      <c r="G34" s="4">
        <v>11424000</v>
      </c>
    </row>
    <row r="35" spans="1:7" ht="22.5">
      <c r="A35" s="1" t="s">
        <v>59</v>
      </c>
      <c r="B35" s="1" t="s">
        <v>60</v>
      </c>
      <c r="C35" s="4">
        <v>8460900</v>
      </c>
      <c r="D35" s="4">
        <v>0</v>
      </c>
      <c r="E35" s="4">
        <v>0</v>
      </c>
      <c r="F35" s="4">
        <v>0</v>
      </c>
      <c r="G35" s="4">
        <v>8460900</v>
      </c>
    </row>
    <row r="36" spans="1:7" ht="15">
      <c r="A36" s="1" t="s">
        <v>61</v>
      </c>
      <c r="B36" s="1" t="s">
        <v>62</v>
      </c>
      <c r="C36" s="4">
        <v>414027764</v>
      </c>
      <c r="D36" s="4">
        <v>0</v>
      </c>
      <c r="E36" s="4">
        <v>0</v>
      </c>
      <c r="F36" s="4">
        <v>0</v>
      </c>
      <c r="G36" s="4">
        <v>414027764</v>
      </c>
    </row>
    <row r="37" spans="1:7" ht="15">
      <c r="A37" s="1" t="s">
        <v>63</v>
      </c>
      <c r="B37" s="1" t="s">
        <v>64</v>
      </c>
      <c r="C37" s="4">
        <v>414027764</v>
      </c>
      <c r="D37" s="4">
        <v>0</v>
      </c>
      <c r="E37" s="4">
        <v>0</v>
      </c>
      <c r="F37" s="4">
        <v>0</v>
      </c>
      <c r="G37" s="4">
        <v>414027764</v>
      </c>
    </row>
    <row r="38" spans="1:7" ht="15">
      <c r="A38" s="1" t="s">
        <v>65</v>
      </c>
      <c r="B38" s="1" t="s">
        <v>66</v>
      </c>
      <c r="C38" s="4">
        <v>2900397</v>
      </c>
      <c r="D38" s="4">
        <v>0</v>
      </c>
      <c r="E38" s="4">
        <v>0</v>
      </c>
      <c r="F38" s="4">
        <v>0</v>
      </c>
      <c r="G38" s="4">
        <v>2900397</v>
      </c>
    </row>
    <row r="39" spans="1:7" ht="15">
      <c r="A39" s="1" t="s">
        <v>67</v>
      </c>
      <c r="B39" s="1" t="s">
        <v>68</v>
      </c>
      <c r="C39" s="4">
        <v>2900397</v>
      </c>
      <c r="D39" s="4">
        <v>0</v>
      </c>
      <c r="E39" s="4">
        <v>0</v>
      </c>
      <c r="F39" s="4">
        <v>0</v>
      </c>
      <c r="G39" s="4">
        <v>2900397</v>
      </c>
    </row>
    <row r="40" spans="1:7" ht="22.5">
      <c r="A40" s="1" t="s">
        <v>69</v>
      </c>
      <c r="B40" s="1" t="s">
        <v>70</v>
      </c>
      <c r="C40" s="4">
        <v>119829424</v>
      </c>
      <c r="D40" s="4">
        <v>0</v>
      </c>
      <c r="E40" s="4">
        <v>0</v>
      </c>
      <c r="F40" s="4">
        <v>0</v>
      </c>
      <c r="G40" s="4">
        <v>119829424</v>
      </c>
    </row>
    <row r="41" spans="1:7" ht="22.5">
      <c r="A41" s="1" t="s">
        <v>71</v>
      </c>
      <c r="B41" s="1" t="s">
        <v>72</v>
      </c>
      <c r="C41" s="4">
        <v>119829424</v>
      </c>
      <c r="D41" s="4">
        <v>0</v>
      </c>
      <c r="E41" s="4">
        <v>0</v>
      </c>
      <c r="F41" s="4">
        <v>0</v>
      </c>
      <c r="G41" s="4">
        <v>119829424</v>
      </c>
    </row>
    <row r="42" spans="1:7" ht="15">
      <c r="A42" s="1" t="s">
        <v>73</v>
      </c>
      <c r="B42" s="1" t="s">
        <v>74</v>
      </c>
      <c r="C42" s="4">
        <v>16502075</v>
      </c>
      <c r="D42" s="4">
        <v>0</v>
      </c>
      <c r="E42" s="4">
        <v>0</v>
      </c>
      <c r="F42" s="4">
        <v>0</v>
      </c>
      <c r="G42" s="4">
        <v>16502075</v>
      </c>
    </row>
    <row r="43" spans="1:7" ht="15">
      <c r="A43" s="1" t="s">
        <v>75</v>
      </c>
      <c r="B43" s="1" t="s">
        <v>76</v>
      </c>
      <c r="C43" s="4">
        <v>16502075</v>
      </c>
      <c r="D43" s="4">
        <v>0</v>
      </c>
      <c r="E43" s="4">
        <v>0</v>
      </c>
      <c r="F43" s="4">
        <v>0</v>
      </c>
      <c r="G43" s="4">
        <v>16502075</v>
      </c>
    </row>
    <row r="44" spans="1:7" ht="15">
      <c r="A44" s="1" t="s">
        <v>77</v>
      </c>
      <c r="B44" s="1" t="s">
        <v>78</v>
      </c>
      <c r="C44" s="4">
        <v>370796924.2</v>
      </c>
      <c r="D44" s="4">
        <v>0</v>
      </c>
      <c r="E44" s="4">
        <v>0</v>
      </c>
      <c r="F44" s="4">
        <v>0</v>
      </c>
      <c r="G44" s="4">
        <v>370796924.2</v>
      </c>
    </row>
    <row r="45" spans="1:7" ht="15">
      <c r="A45" s="1" t="s">
        <v>79</v>
      </c>
      <c r="B45" s="1" t="s">
        <v>80</v>
      </c>
      <c r="C45" s="4">
        <v>171207311.8</v>
      </c>
      <c r="D45" s="4">
        <v>0</v>
      </c>
      <c r="E45" s="4">
        <v>0</v>
      </c>
      <c r="F45" s="4">
        <v>0</v>
      </c>
      <c r="G45" s="4">
        <v>171207311.8</v>
      </c>
    </row>
    <row r="46" spans="1:7" ht="15">
      <c r="A46" s="1" t="s">
        <v>81</v>
      </c>
      <c r="B46" s="1" t="s">
        <v>82</v>
      </c>
      <c r="C46" s="4">
        <v>36993890.4</v>
      </c>
      <c r="D46" s="4">
        <v>0</v>
      </c>
      <c r="E46" s="4">
        <v>0</v>
      </c>
      <c r="F46" s="4">
        <v>0</v>
      </c>
      <c r="G46" s="4">
        <v>36993890.4</v>
      </c>
    </row>
    <row r="47" spans="1:7" ht="15">
      <c r="A47" s="1" t="s">
        <v>83</v>
      </c>
      <c r="B47" s="1" t="s">
        <v>84</v>
      </c>
      <c r="C47" s="4">
        <v>162595722</v>
      </c>
      <c r="D47" s="4">
        <v>0</v>
      </c>
      <c r="E47" s="4">
        <v>0</v>
      </c>
      <c r="F47" s="4">
        <v>0</v>
      </c>
      <c r="G47" s="4">
        <v>162595722</v>
      </c>
    </row>
    <row r="48" spans="1:7" ht="22.5">
      <c r="A48" s="1" t="s">
        <v>85</v>
      </c>
      <c r="B48" s="1" t="s">
        <v>86</v>
      </c>
      <c r="C48" s="4">
        <v>14585491.94</v>
      </c>
      <c r="D48" s="4">
        <v>0</v>
      </c>
      <c r="E48" s="4">
        <v>0</v>
      </c>
      <c r="F48" s="4">
        <v>0</v>
      </c>
      <c r="G48" s="4">
        <v>14585491.94</v>
      </c>
    </row>
    <row r="49" spans="1:7" ht="22.5">
      <c r="A49" s="1" t="s">
        <v>87</v>
      </c>
      <c r="B49" s="1" t="s">
        <v>88</v>
      </c>
      <c r="C49" s="4">
        <v>14585491.94</v>
      </c>
      <c r="D49" s="4">
        <v>0</v>
      </c>
      <c r="E49" s="4">
        <v>0</v>
      </c>
      <c r="F49" s="4">
        <v>0</v>
      </c>
      <c r="G49" s="4">
        <v>14585491.94</v>
      </c>
    </row>
    <row r="50" spans="1:7" ht="15">
      <c r="A50" s="1" t="s">
        <v>89</v>
      </c>
      <c r="B50" s="1" t="s">
        <v>90</v>
      </c>
      <c r="C50" s="4">
        <v>530940326</v>
      </c>
      <c r="D50" s="4">
        <v>0</v>
      </c>
      <c r="E50" s="4">
        <v>0</v>
      </c>
      <c r="F50" s="4">
        <v>0</v>
      </c>
      <c r="G50" s="4">
        <v>530940326</v>
      </c>
    </row>
    <row r="51" spans="1:7" ht="15">
      <c r="A51" s="1" t="s">
        <v>91</v>
      </c>
      <c r="B51" s="1" t="s">
        <v>92</v>
      </c>
      <c r="C51" s="4">
        <v>530940326</v>
      </c>
      <c r="D51" s="4">
        <v>0</v>
      </c>
      <c r="E51" s="4">
        <v>0</v>
      </c>
      <c r="F51" s="4">
        <v>0</v>
      </c>
      <c r="G51" s="4">
        <v>530940326</v>
      </c>
    </row>
    <row r="52" spans="1:7" ht="15">
      <c r="A52" s="1" t="s">
        <v>93</v>
      </c>
      <c r="B52" s="1" t="s">
        <v>94</v>
      </c>
      <c r="C52" s="4">
        <v>52520000</v>
      </c>
      <c r="D52" s="4">
        <v>0</v>
      </c>
      <c r="E52" s="4">
        <v>0</v>
      </c>
      <c r="F52" s="4">
        <v>0</v>
      </c>
      <c r="G52" s="4">
        <v>52520000</v>
      </c>
    </row>
    <row r="53" spans="1:7" ht="15">
      <c r="A53" s="1" t="s">
        <v>95</v>
      </c>
      <c r="B53" s="1" t="s">
        <v>96</v>
      </c>
      <c r="C53" s="4">
        <v>52520000</v>
      </c>
      <c r="D53" s="4">
        <v>0</v>
      </c>
      <c r="E53" s="4">
        <v>0</v>
      </c>
      <c r="F53" s="4">
        <v>52520000</v>
      </c>
      <c r="G53" s="4">
        <v>0</v>
      </c>
    </row>
    <row r="54" spans="1:7" ht="15">
      <c r="A54" s="1" t="s">
        <v>97</v>
      </c>
      <c r="B54" s="1" t="s">
        <v>98</v>
      </c>
      <c r="C54" s="4">
        <v>-343320436</v>
      </c>
      <c r="D54" s="4">
        <v>0</v>
      </c>
      <c r="E54" s="4">
        <v>0</v>
      </c>
      <c r="F54" s="4">
        <v>0</v>
      </c>
      <c r="G54" s="4">
        <v>-343320436</v>
      </c>
    </row>
    <row r="55" spans="1:7" ht="15">
      <c r="A55" s="1" t="s">
        <v>99</v>
      </c>
      <c r="B55" s="1" t="s">
        <v>100</v>
      </c>
      <c r="C55" s="4">
        <v>-343320436</v>
      </c>
      <c r="D55" s="4">
        <v>0</v>
      </c>
      <c r="E55" s="4">
        <v>0</v>
      </c>
      <c r="F55" s="4">
        <v>0</v>
      </c>
      <c r="G55" s="4">
        <v>-343320436</v>
      </c>
    </row>
    <row r="56" spans="1:7" ht="15">
      <c r="A56" s="1" t="s">
        <v>101</v>
      </c>
      <c r="B56" s="1" t="s">
        <v>102</v>
      </c>
      <c r="C56" s="4">
        <v>-158082479</v>
      </c>
      <c r="D56" s="4">
        <v>0</v>
      </c>
      <c r="E56" s="4">
        <v>0</v>
      </c>
      <c r="F56" s="4">
        <v>0</v>
      </c>
      <c r="G56" s="4">
        <v>-158082479</v>
      </c>
    </row>
    <row r="57" spans="1:7" ht="15">
      <c r="A57" s="1" t="s">
        <v>103</v>
      </c>
      <c r="B57" s="1" t="s">
        <v>104</v>
      </c>
      <c r="C57" s="4">
        <v>-158082479</v>
      </c>
      <c r="D57" s="4">
        <v>0</v>
      </c>
      <c r="E57" s="4">
        <v>0</v>
      </c>
      <c r="F57" s="4">
        <v>0</v>
      </c>
      <c r="G57" s="4">
        <v>-158082479</v>
      </c>
    </row>
    <row r="58" spans="1:7" ht="22.5">
      <c r="A58" s="1" t="s">
        <v>105</v>
      </c>
      <c r="B58" s="1" t="s">
        <v>106</v>
      </c>
      <c r="C58" s="4">
        <v>-258085892</v>
      </c>
      <c r="D58" s="4">
        <v>0</v>
      </c>
      <c r="E58" s="4">
        <v>3374708</v>
      </c>
      <c r="F58" s="4">
        <v>0</v>
      </c>
      <c r="G58" s="4">
        <v>-261460600</v>
      </c>
    </row>
    <row r="59" spans="1:7" ht="15">
      <c r="A59" s="1" t="s">
        <v>107</v>
      </c>
      <c r="B59" s="1" t="s">
        <v>76</v>
      </c>
      <c r="C59" s="4">
        <v>-258085892</v>
      </c>
      <c r="D59" s="4">
        <v>0</v>
      </c>
      <c r="E59" s="4">
        <v>3374708</v>
      </c>
      <c r="F59" s="4">
        <v>0</v>
      </c>
      <c r="G59" s="4">
        <v>-261460600</v>
      </c>
    </row>
    <row r="60" spans="1:7" ht="22.5">
      <c r="A60" s="1" t="s">
        <v>108</v>
      </c>
      <c r="B60" s="1" t="s">
        <v>109</v>
      </c>
      <c r="C60" s="4">
        <v>-206003730</v>
      </c>
      <c r="D60" s="4">
        <v>0</v>
      </c>
      <c r="E60" s="4">
        <v>38395158</v>
      </c>
      <c r="F60" s="4">
        <v>0</v>
      </c>
      <c r="G60" s="4">
        <v>-244398888</v>
      </c>
    </row>
    <row r="61" spans="1:7" ht="22.5">
      <c r="A61" s="1" t="s">
        <v>110</v>
      </c>
      <c r="B61" s="1" t="s">
        <v>111</v>
      </c>
      <c r="C61" s="4">
        <v>-206003730</v>
      </c>
      <c r="D61" s="4">
        <v>0</v>
      </c>
      <c r="E61" s="4">
        <v>37227158</v>
      </c>
      <c r="F61" s="4">
        <v>0</v>
      </c>
      <c r="G61" s="4">
        <v>-243230888</v>
      </c>
    </row>
    <row r="62" spans="1:7" ht="15">
      <c r="A62" s="1" t="s">
        <v>112</v>
      </c>
      <c r="B62" s="1" t="s">
        <v>113</v>
      </c>
      <c r="C62" s="4">
        <v>0</v>
      </c>
      <c r="D62" s="4">
        <v>0</v>
      </c>
      <c r="E62" s="4">
        <v>1168000</v>
      </c>
      <c r="F62" s="4">
        <v>0</v>
      </c>
      <c r="G62" s="4">
        <v>-1168000</v>
      </c>
    </row>
    <row r="63" spans="1:7" ht="15">
      <c r="A63" s="1" t="s">
        <v>114</v>
      </c>
      <c r="B63" s="1" t="s">
        <v>115</v>
      </c>
      <c r="C63" s="4">
        <v>219406857</v>
      </c>
      <c r="D63" s="4">
        <v>0</v>
      </c>
      <c r="E63" s="4">
        <v>0</v>
      </c>
      <c r="F63" s="4">
        <v>0</v>
      </c>
      <c r="G63" s="4">
        <v>219406857</v>
      </c>
    </row>
    <row r="64" spans="1:7" ht="15">
      <c r="A64" s="1" t="s">
        <v>116</v>
      </c>
      <c r="B64" s="1" t="s">
        <v>117</v>
      </c>
      <c r="C64" s="4">
        <v>219406857</v>
      </c>
      <c r="D64" s="4">
        <v>0</v>
      </c>
      <c r="E64" s="4">
        <v>0</v>
      </c>
      <c r="F64" s="4">
        <v>0</v>
      </c>
      <c r="G64" s="4">
        <v>219406857</v>
      </c>
    </row>
    <row r="65" spans="1:7" ht="15">
      <c r="A65" s="1" t="s">
        <v>118</v>
      </c>
      <c r="B65" s="1" t="s">
        <v>119</v>
      </c>
      <c r="C65" s="4">
        <v>307500000</v>
      </c>
      <c r="D65" s="4">
        <v>0</v>
      </c>
      <c r="E65" s="4">
        <v>0</v>
      </c>
      <c r="F65" s="4">
        <v>0</v>
      </c>
      <c r="G65" s="4">
        <v>307500000</v>
      </c>
    </row>
    <row r="66" spans="1:7" ht="15">
      <c r="A66" s="1" t="s">
        <v>120</v>
      </c>
      <c r="B66" s="1" t="s">
        <v>121</v>
      </c>
      <c r="C66" s="4">
        <v>307500000</v>
      </c>
      <c r="D66" s="4">
        <v>0</v>
      </c>
      <c r="E66" s="4">
        <v>0</v>
      </c>
      <c r="F66" s="4">
        <v>0</v>
      </c>
      <c r="G66" s="4">
        <v>307500000</v>
      </c>
    </row>
    <row r="67" spans="1:7" ht="15">
      <c r="A67" s="1" t="s">
        <v>122</v>
      </c>
      <c r="B67" s="1" t="s">
        <v>115</v>
      </c>
      <c r="C67" s="4">
        <v>-67681993</v>
      </c>
      <c r="D67" s="4">
        <v>0</v>
      </c>
      <c r="E67" s="4">
        <v>0</v>
      </c>
      <c r="F67" s="4">
        <v>0</v>
      </c>
      <c r="G67" s="4">
        <v>-67681993</v>
      </c>
    </row>
    <row r="68" spans="1:7" ht="15">
      <c r="A68" s="1" t="s">
        <v>123</v>
      </c>
      <c r="B68" s="1" t="s">
        <v>117</v>
      </c>
      <c r="C68" s="4">
        <v>-62681993</v>
      </c>
      <c r="D68" s="4">
        <v>0</v>
      </c>
      <c r="E68" s="4">
        <v>0</v>
      </c>
      <c r="F68" s="4">
        <v>0</v>
      </c>
      <c r="G68" s="4">
        <v>-62681993</v>
      </c>
    </row>
    <row r="69" spans="1:7" ht="15">
      <c r="A69" s="1" t="s">
        <v>124</v>
      </c>
      <c r="B69" s="1" t="s">
        <v>125</v>
      </c>
      <c r="C69" s="4">
        <v>-5000000</v>
      </c>
      <c r="D69" s="4">
        <v>0</v>
      </c>
      <c r="E69" s="4">
        <v>0</v>
      </c>
      <c r="F69" s="4">
        <v>0</v>
      </c>
      <c r="G69" s="4">
        <v>-5000000</v>
      </c>
    </row>
    <row r="70" spans="1:7" ht="15">
      <c r="A70" s="1" t="s">
        <v>126</v>
      </c>
      <c r="B70" s="1" t="s">
        <v>119</v>
      </c>
      <c r="C70" s="4">
        <v>-252805763</v>
      </c>
      <c r="D70" s="4">
        <v>0</v>
      </c>
      <c r="E70" s="4">
        <f>E71</f>
        <v>14000000</v>
      </c>
      <c r="F70" s="4">
        <v>0</v>
      </c>
      <c r="G70" s="4">
        <v>-266805763</v>
      </c>
    </row>
    <row r="71" spans="1:7" ht="15">
      <c r="A71" s="1" t="s">
        <v>127</v>
      </c>
      <c r="B71" s="1" t="s">
        <v>128</v>
      </c>
      <c r="C71" s="4">
        <v>-109305763</v>
      </c>
      <c r="D71" s="4">
        <v>0</v>
      </c>
      <c r="E71" s="5">
        <v>14000000</v>
      </c>
      <c r="F71" s="4">
        <v>0</v>
      </c>
      <c r="G71" s="4">
        <v>-123305763</v>
      </c>
    </row>
    <row r="72" spans="1:7" ht="15">
      <c r="A72" s="1" t="s">
        <v>129</v>
      </c>
      <c r="B72" s="1" t="s">
        <v>130</v>
      </c>
      <c r="C72" s="4">
        <v>-143500000</v>
      </c>
      <c r="D72" s="4">
        <v>0</v>
      </c>
      <c r="E72" s="4">
        <v>0</v>
      </c>
      <c r="F72" s="4">
        <v>0</v>
      </c>
      <c r="G72" s="4">
        <v>-143500000</v>
      </c>
    </row>
    <row r="73" spans="1:7" ht="15">
      <c r="A73" s="1" t="s">
        <v>131</v>
      </c>
      <c r="B73" s="1" t="s">
        <v>132</v>
      </c>
      <c r="C73" s="4">
        <v>7667669</v>
      </c>
      <c r="D73" s="4">
        <v>0</v>
      </c>
      <c r="E73" s="4">
        <v>0</v>
      </c>
      <c r="F73" s="4">
        <v>7667669</v>
      </c>
      <c r="G73" s="4">
        <v>0</v>
      </c>
    </row>
    <row r="74" spans="1:7" ht="15">
      <c r="A74" s="1" t="s">
        <v>133</v>
      </c>
      <c r="B74" s="1" t="s">
        <v>134</v>
      </c>
      <c r="C74" s="4">
        <v>7667669</v>
      </c>
      <c r="D74" s="4">
        <v>0</v>
      </c>
      <c r="E74" s="4">
        <v>0</v>
      </c>
      <c r="F74" s="4">
        <v>7667669</v>
      </c>
      <c r="G74" s="4">
        <v>0</v>
      </c>
    </row>
    <row r="75" spans="1:7" ht="15">
      <c r="A75" s="1" t="s">
        <v>135</v>
      </c>
      <c r="B75" s="1" t="s">
        <v>136</v>
      </c>
      <c r="C75" s="4">
        <v>317587951.31</v>
      </c>
      <c r="D75" s="4">
        <v>13311600</v>
      </c>
      <c r="E75" s="4">
        <v>25940200</v>
      </c>
      <c r="F75" s="4">
        <v>330216551.31</v>
      </c>
      <c r="G75" s="4">
        <v>0</v>
      </c>
    </row>
    <row r="76" spans="1:7" ht="15">
      <c r="A76" s="1" t="s">
        <v>137</v>
      </c>
      <c r="B76" s="1" t="s">
        <v>138</v>
      </c>
      <c r="C76" s="4">
        <v>22249515.78</v>
      </c>
      <c r="D76" s="4">
        <v>0</v>
      </c>
      <c r="E76" s="4">
        <v>0</v>
      </c>
      <c r="F76" s="4">
        <v>22249515.78</v>
      </c>
      <c r="G76" s="4">
        <v>0</v>
      </c>
    </row>
    <row r="77" spans="1:7" ht="22.5">
      <c r="A77" s="1" t="s">
        <v>139</v>
      </c>
      <c r="B77" s="1" t="s">
        <v>140</v>
      </c>
      <c r="C77" s="4">
        <v>7100267.04</v>
      </c>
      <c r="D77" s="4">
        <v>0</v>
      </c>
      <c r="E77" s="4">
        <v>0</v>
      </c>
      <c r="F77" s="4">
        <v>7100267.04</v>
      </c>
      <c r="G77" s="4">
        <v>0</v>
      </c>
    </row>
    <row r="78" spans="1:7" ht="15">
      <c r="A78" s="1" t="s">
        <v>141</v>
      </c>
      <c r="B78" s="1" t="s">
        <v>142</v>
      </c>
      <c r="C78" s="4">
        <v>8516103</v>
      </c>
      <c r="D78" s="4">
        <v>0</v>
      </c>
      <c r="E78" s="4">
        <v>0</v>
      </c>
      <c r="F78" s="4">
        <v>8516103</v>
      </c>
      <c r="G78" s="4">
        <v>0</v>
      </c>
    </row>
    <row r="79" spans="1:7" ht="15">
      <c r="A79" s="1" t="s">
        <v>143</v>
      </c>
      <c r="B79" s="1" t="s">
        <v>144</v>
      </c>
      <c r="C79" s="4">
        <v>986224</v>
      </c>
      <c r="D79" s="4">
        <v>0</v>
      </c>
      <c r="E79" s="4">
        <v>3367000</v>
      </c>
      <c r="F79" s="4">
        <v>4353224</v>
      </c>
      <c r="G79" s="4">
        <v>0</v>
      </c>
    </row>
    <row r="80" spans="1:7" ht="15">
      <c r="A80" s="1" t="s">
        <v>145</v>
      </c>
      <c r="B80" s="1" t="s">
        <v>146</v>
      </c>
      <c r="C80" s="4">
        <v>7282764</v>
      </c>
      <c r="D80" s="4">
        <v>7251000</v>
      </c>
      <c r="E80" s="4">
        <v>10452000</v>
      </c>
      <c r="F80" s="4">
        <v>10483764</v>
      </c>
      <c r="G80" s="4">
        <v>0</v>
      </c>
    </row>
    <row r="81" spans="1:7" ht="15">
      <c r="A81" s="1" t="s">
        <v>147</v>
      </c>
      <c r="B81" s="1" t="s">
        <v>148</v>
      </c>
      <c r="C81" s="4">
        <v>14413184.32</v>
      </c>
      <c r="D81" s="4">
        <v>0</v>
      </c>
      <c r="E81" s="4">
        <v>0</v>
      </c>
      <c r="F81" s="4">
        <v>14413184.32</v>
      </c>
      <c r="G81" s="4">
        <v>0</v>
      </c>
    </row>
    <row r="82" spans="1:7" ht="15">
      <c r="A82" s="1" t="s">
        <v>149</v>
      </c>
      <c r="B82" s="1" t="s">
        <v>150</v>
      </c>
      <c r="C82" s="4">
        <v>3209683.35</v>
      </c>
      <c r="D82" s="4">
        <v>0</v>
      </c>
      <c r="E82" s="4">
        <v>0</v>
      </c>
      <c r="F82" s="4">
        <v>3209683.35</v>
      </c>
      <c r="G82" s="4">
        <v>0</v>
      </c>
    </row>
    <row r="83" spans="1:7" ht="15">
      <c r="A83" s="1" t="s">
        <v>151</v>
      </c>
      <c r="B83" s="1" t="s">
        <v>152</v>
      </c>
      <c r="C83" s="4">
        <v>200997762.82</v>
      </c>
      <c r="D83" s="4">
        <v>0</v>
      </c>
      <c r="E83" s="4">
        <v>0</v>
      </c>
      <c r="F83" s="4">
        <v>200997762.82</v>
      </c>
      <c r="G83" s="4">
        <v>0</v>
      </c>
    </row>
    <row r="84" spans="1:7" ht="15">
      <c r="A84" s="1" t="s">
        <v>153</v>
      </c>
      <c r="B84" s="1" t="s">
        <v>154</v>
      </c>
      <c r="C84" s="4">
        <v>45698247</v>
      </c>
      <c r="D84" s="4">
        <v>3655600</v>
      </c>
      <c r="E84" s="4">
        <v>7311200</v>
      </c>
      <c r="F84" s="4">
        <v>49353847</v>
      </c>
      <c r="G84" s="4">
        <v>0</v>
      </c>
    </row>
    <row r="85" spans="1:7" ht="22.5">
      <c r="A85" s="1" t="s">
        <v>155</v>
      </c>
      <c r="B85" s="1" t="s">
        <v>156</v>
      </c>
      <c r="C85" s="4">
        <v>6848881</v>
      </c>
      <c r="D85" s="4">
        <v>2405000</v>
      </c>
      <c r="E85" s="4">
        <v>2405000</v>
      </c>
      <c r="F85" s="4">
        <v>6848881</v>
      </c>
      <c r="G85" s="4">
        <v>0</v>
      </c>
    </row>
    <row r="86" spans="1:7" ht="22.5">
      <c r="A86" s="1" t="s">
        <v>157</v>
      </c>
      <c r="B86" s="1" t="s">
        <v>158</v>
      </c>
      <c r="C86" s="4">
        <v>285319</v>
      </c>
      <c r="D86" s="4">
        <v>0</v>
      </c>
      <c r="E86" s="4">
        <v>2405000</v>
      </c>
      <c r="F86" s="4">
        <v>2690319</v>
      </c>
      <c r="G86" s="4">
        <v>0</v>
      </c>
    </row>
    <row r="87" spans="1:7" ht="15">
      <c r="A87" s="1" t="s">
        <v>159</v>
      </c>
      <c r="B87" s="1" t="s">
        <v>160</v>
      </c>
      <c r="C87" s="4">
        <v>5771560</v>
      </c>
      <c r="D87" s="4">
        <v>7352302</v>
      </c>
      <c r="E87" s="4">
        <v>8671411</v>
      </c>
      <c r="F87" s="4">
        <v>7090669</v>
      </c>
      <c r="G87" s="4">
        <v>0</v>
      </c>
    </row>
    <row r="88" spans="1:7" ht="15">
      <c r="A88" s="1" t="s">
        <v>161</v>
      </c>
      <c r="B88" s="1" t="s">
        <v>162</v>
      </c>
      <c r="C88" s="4">
        <v>4607530</v>
      </c>
      <c r="D88" s="4">
        <v>4657135</v>
      </c>
      <c r="E88" s="4">
        <v>4576040</v>
      </c>
      <c r="F88" s="4">
        <v>4526435</v>
      </c>
      <c r="G88" s="4">
        <v>0</v>
      </c>
    </row>
    <row r="89" spans="1:7" ht="15">
      <c r="A89" s="1" t="s">
        <v>163</v>
      </c>
      <c r="B89" s="1" t="s">
        <v>164</v>
      </c>
      <c r="C89" s="4">
        <v>341761</v>
      </c>
      <c r="D89" s="4">
        <v>366567</v>
      </c>
      <c r="E89" s="4">
        <v>301020</v>
      </c>
      <c r="F89" s="4">
        <v>276214</v>
      </c>
      <c r="G89" s="4">
        <v>0</v>
      </c>
    </row>
    <row r="90" spans="1:7" ht="15">
      <c r="A90" s="1" t="s">
        <v>165</v>
      </c>
      <c r="B90" s="1" t="s">
        <v>166</v>
      </c>
      <c r="C90" s="4">
        <v>822269</v>
      </c>
      <c r="D90" s="4">
        <v>2328600</v>
      </c>
      <c r="E90" s="4">
        <v>3794351</v>
      </c>
      <c r="F90" s="4">
        <v>2288020</v>
      </c>
      <c r="G90" s="4">
        <v>0</v>
      </c>
    </row>
    <row r="91" spans="1:7" ht="15">
      <c r="A91" s="1" t="s">
        <v>167</v>
      </c>
      <c r="B91" s="1" t="s">
        <v>168</v>
      </c>
      <c r="C91" s="4">
        <v>2073175.53</v>
      </c>
      <c r="D91" s="4">
        <v>0</v>
      </c>
      <c r="E91" s="4">
        <v>0</v>
      </c>
      <c r="F91" s="4">
        <v>2073175.53</v>
      </c>
      <c r="G91" s="4">
        <v>0</v>
      </c>
    </row>
    <row r="92" spans="1:7" ht="15">
      <c r="A92" s="1" t="s">
        <v>169</v>
      </c>
      <c r="B92" s="1" t="s">
        <v>170</v>
      </c>
      <c r="C92" s="4">
        <v>2073175.53</v>
      </c>
      <c r="D92" s="4">
        <v>0</v>
      </c>
      <c r="E92" s="4">
        <v>0</v>
      </c>
      <c r="F92" s="4">
        <v>2073175.53</v>
      </c>
      <c r="G92" s="4">
        <v>0</v>
      </c>
    </row>
    <row r="93" spans="1:7" ht="15">
      <c r="A93" s="1" t="s">
        <v>171</v>
      </c>
      <c r="B93" s="1" t="s">
        <v>172</v>
      </c>
      <c r="C93" s="4">
        <v>8917152</v>
      </c>
      <c r="D93" s="4">
        <v>7576809</v>
      </c>
      <c r="E93" s="4">
        <v>7576809</v>
      </c>
      <c r="F93" s="4">
        <v>8917152</v>
      </c>
      <c r="G93" s="4">
        <v>0</v>
      </c>
    </row>
    <row r="94" spans="1:7" ht="15">
      <c r="A94" s="1" t="s">
        <v>173</v>
      </c>
      <c r="B94" s="1" t="s">
        <v>174</v>
      </c>
      <c r="C94" s="4">
        <v>6413073</v>
      </c>
      <c r="D94" s="4">
        <v>6198236</v>
      </c>
      <c r="E94" s="4">
        <v>6198236</v>
      </c>
      <c r="F94" s="4">
        <v>6413073</v>
      </c>
      <c r="G94" s="4">
        <v>0</v>
      </c>
    </row>
    <row r="95" spans="1:7" ht="15">
      <c r="A95" s="1" t="s">
        <v>175</v>
      </c>
      <c r="B95" s="1" t="s">
        <v>176</v>
      </c>
      <c r="C95" s="4">
        <v>7179084</v>
      </c>
      <c r="D95" s="4">
        <v>10438607</v>
      </c>
      <c r="E95" s="4">
        <v>6648300</v>
      </c>
      <c r="F95" s="4">
        <v>3388777</v>
      </c>
      <c r="G95" s="4">
        <v>0</v>
      </c>
    </row>
    <row r="96" spans="1:7" ht="15">
      <c r="A96" s="1" t="s">
        <v>177</v>
      </c>
      <c r="B96" s="1" t="s">
        <v>178</v>
      </c>
      <c r="C96" s="4">
        <v>163752</v>
      </c>
      <c r="D96" s="4">
        <v>0</v>
      </c>
      <c r="E96" s="4">
        <v>0</v>
      </c>
      <c r="F96" s="4">
        <v>163752</v>
      </c>
      <c r="G96" s="4">
        <v>0</v>
      </c>
    </row>
    <row r="97" spans="1:7" ht="15">
      <c r="A97" s="1" t="s">
        <v>179</v>
      </c>
      <c r="B97" s="1" t="s">
        <v>180</v>
      </c>
      <c r="C97" s="4">
        <v>2596300</v>
      </c>
      <c r="D97" s="4">
        <v>0</v>
      </c>
      <c r="E97" s="4">
        <v>0</v>
      </c>
      <c r="F97" s="4">
        <v>2596300</v>
      </c>
      <c r="G97" s="4">
        <v>0</v>
      </c>
    </row>
    <row r="98" spans="1:7" ht="15">
      <c r="A98" s="1" t="s">
        <v>181</v>
      </c>
      <c r="B98" s="1" t="s">
        <v>182</v>
      </c>
      <c r="C98" s="4">
        <v>130213</v>
      </c>
      <c r="D98" s="4">
        <v>0</v>
      </c>
      <c r="E98" s="4">
        <v>0</v>
      </c>
      <c r="F98" s="4">
        <v>130213</v>
      </c>
      <c r="G98" s="4">
        <v>0</v>
      </c>
    </row>
    <row r="99" spans="1:7" ht="15">
      <c r="A99" s="1" t="s">
        <v>183</v>
      </c>
      <c r="B99" s="1" t="s">
        <v>184</v>
      </c>
      <c r="C99" s="4">
        <v>0</v>
      </c>
      <c r="D99" s="4">
        <v>49000</v>
      </c>
      <c r="E99" s="4">
        <v>49000</v>
      </c>
      <c r="F99" s="4">
        <v>0</v>
      </c>
      <c r="G99" s="4">
        <v>0</v>
      </c>
    </row>
    <row r="100" spans="1:7" ht="15">
      <c r="A100" s="1" t="s">
        <v>185</v>
      </c>
      <c r="B100" s="1" t="s">
        <v>186</v>
      </c>
      <c r="C100" s="4">
        <v>0</v>
      </c>
      <c r="D100" s="4">
        <v>49000</v>
      </c>
      <c r="E100" s="4">
        <v>49000</v>
      </c>
      <c r="F100" s="4">
        <v>0</v>
      </c>
      <c r="G100" s="4">
        <v>0</v>
      </c>
    </row>
    <row r="101" spans="1:7" ht="15">
      <c r="A101" s="1" t="s">
        <v>187</v>
      </c>
      <c r="B101" s="1" t="s">
        <v>188</v>
      </c>
      <c r="C101" s="4">
        <v>958739</v>
      </c>
      <c r="D101" s="4">
        <v>959000</v>
      </c>
      <c r="E101" s="4">
        <v>509957</v>
      </c>
      <c r="F101" s="4">
        <v>509696</v>
      </c>
      <c r="G101" s="4">
        <v>0</v>
      </c>
    </row>
    <row r="102" spans="1:7" ht="15">
      <c r="A102" s="1" t="s">
        <v>189</v>
      </c>
      <c r="B102" s="1" t="s">
        <v>190</v>
      </c>
      <c r="C102" s="4">
        <v>594407</v>
      </c>
      <c r="D102" s="4">
        <v>594000</v>
      </c>
      <c r="E102" s="4">
        <v>509957</v>
      </c>
      <c r="F102" s="4">
        <v>510364</v>
      </c>
      <c r="G102" s="4">
        <v>0</v>
      </c>
    </row>
    <row r="103" spans="1:7" ht="15">
      <c r="A103" s="1" t="s">
        <v>191</v>
      </c>
      <c r="B103" s="1" t="s">
        <v>192</v>
      </c>
      <c r="C103" s="4">
        <v>25</v>
      </c>
      <c r="D103" s="4">
        <v>0</v>
      </c>
      <c r="E103" s="4">
        <v>0</v>
      </c>
      <c r="F103" s="4">
        <v>25</v>
      </c>
      <c r="G103" s="4">
        <v>0</v>
      </c>
    </row>
    <row r="104" spans="1:7" ht="15">
      <c r="A104" s="1" t="s">
        <v>193</v>
      </c>
      <c r="B104" s="1" t="s">
        <v>194</v>
      </c>
      <c r="C104" s="4">
        <v>364307</v>
      </c>
      <c r="D104" s="4">
        <v>365000</v>
      </c>
      <c r="E104" s="4">
        <v>0</v>
      </c>
      <c r="F104" s="4">
        <v>-693</v>
      </c>
      <c r="G104" s="4">
        <v>0</v>
      </c>
    </row>
    <row r="105" spans="1:7" ht="15">
      <c r="A105" s="1" t="s">
        <v>195</v>
      </c>
      <c r="B105" s="1" t="s">
        <v>196</v>
      </c>
      <c r="C105" s="4">
        <v>14401</v>
      </c>
      <c r="D105" s="4">
        <v>14000</v>
      </c>
      <c r="E105" s="4">
        <v>0</v>
      </c>
      <c r="F105" s="4">
        <v>401</v>
      </c>
      <c r="G105" s="4">
        <v>0</v>
      </c>
    </row>
    <row r="106" spans="1:7" ht="15">
      <c r="A106" s="1" t="s">
        <v>197</v>
      </c>
      <c r="B106" s="1" t="s">
        <v>198</v>
      </c>
      <c r="C106" s="4">
        <v>14401</v>
      </c>
      <c r="D106" s="4">
        <v>14000</v>
      </c>
      <c r="E106" s="4">
        <v>0</v>
      </c>
      <c r="F106" s="4">
        <v>401</v>
      </c>
      <c r="G106" s="4">
        <v>0</v>
      </c>
    </row>
    <row r="107" spans="1:7" ht="15">
      <c r="A107" s="1" t="s">
        <v>199</v>
      </c>
      <c r="B107" s="1" t="s">
        <v>200</v>
      </c>
      <c r="C107" s="4">
        <v>1053850</v>
      </c>
      <c r="D107" s="4">
        <v>1054000</v>
      </c>
      <c r="E107" s="4">
        <v>1053570</v>
      </c>
      <c r="F107" s="4">
        <v>1053420</v>
      </c>
      <c r="G107" s="4">
        <v>0</v>
      </c>
    </row>
    <row r="108" spans="1:7" ht="15">
      <c r="A108" s="1" t="s">
        <v>201</v>
      </c>
      <c r="B108" s="1" t="s">
        <v>202</v>
      </c>
      <c r="C108" s="4">
        <v>1053850</v>
      </c>
      <c r="D108" s="4">
        <v>1054000</v>
      </c>
      <c r="E108" s="4">
        <v>1053570</v>
      </c>
      <c r="F108" s="4">
        <v>1053420</v>
      </c>
      <c r="G108" s="4">
        <v>0</v>
      </c>
    </row>
    <row r="109" spans="1:7" ht="15">
      <c r="A109" s="1" t="s">
        <v>203</v>
      </c>
      <c r="B109" s="1" t="s">
        <v>204</v>
      </c>
      <c r="C109" s="4">
        <v>3666.91</v>
      </c>
      <c r="D109" s="4">
        <v>3000</v>
      </c>
      <c r="E109" s="4">
        <v>0</v>
      </c>
      <c r="F109" s="4">
        <v>666.91</v>
      </c>
      <c r="G109" s="4">
        <v>0</v>
      </c>
    </row>
    <row r="110" spans="1:7" ht="15">
      <c r="A110" s="1" t="s">
        <v>205</v>
      </c>
      <c r="B110" s="1" t="s">
        <v>206</v>
      </c>
      <c r="C110" s="4">
        <v>307</v>
      </c>
      <c r="D110" s="4">
        <v>0</v>
      </c>
      <c r="E110" s="4">
        <v>0</v>
      </c>
      <c r="F110" s="4">
        <v>307</v>
      </c>
      <c r="G110" s="4">
        <v>0</v>
      </c>
    </row>
    <row r="111" spans="1:7" ht="15">
      <c r="A111" s="1" t="s">
        <v>207</v>
      </c>
      <c r="B111" s="1" t="s">
        <v>208</v>
      </c>
      <c r="C111" s="4">
        <v>3359.91</v>
      </c>
      <c r="D111" s="4">
        <v>3000</v>
      </c>
      <c r="E111" s="4">
        <v>0</v>
      </c>
      <c r="F111" s="4">
        <v>359.91</v>
      </c>
      <c r="G111" s="4">
        <v>0</v>
      </c>
    </row>
    <row r="112" spans="1:7" ht="15">
      <c r="A112" s="1" t="s">
        <v>209</v>
      </c>
      <c r="B112" s="1" t="s">
        <v>210</v>
      </c>
      <c r="C112" s="4">
        <v>9855124</v>
      </c>
      <c r="D112" s="4">
        <v>9855000</v>
      </c>
      <c r="E112" s="4">
        <v>7339659</v>
      </c>
      <c r="F112" s="4">
        <v>7339783</v>
      </c>
      <c r="G112" s="4">
        <v>0</v>
      </c>
    </row>
    <row r="113" spans="1:7" ht="15">
      <c r="A113" s="1" t="s">
        <v>211</v>
      </c>
      <c r="B113" s="1" t="s">
        <v>212</v>
      </c>
      <c r="C113" s="4">
        <v>9855124</v>
      </c>
      <c r="D113" s="4">
        <v>9855000</v>
      </c>
      <c r="E113" s="4">
        <v>7339659</v>
      </c>
      <c r="F113" s="4">
        <v>7339783</v>
      </c>
      <c r="G113" s="4">
        <v>0</v>
      </c>
    </row>
    <row r="114" spans="1:7" ht="15">
      <c r="A114" s="1" t="s">
        <v>213</v>
      </c>
      <c r="B114" s="1" t="s">
        <v>214</v>
      </c>
      <c r="C114" s="4">
        <v>952155.17</v>
      </c>
      <c r="D114" s="4">
        <v>952000</v>
      </c>
      <c r="E114" s="4">
        <v>857907</v>
      </c>
      <c r="F114" s="4">
        <v>858062.17</v>
      </c>
      <c r="G114" s="4">
        <v>0</v>
      </c>
    </row>
    <row r="115" spans="1:7" ht="15">
      <c r="A115" s="1" t="s">
        <v>215</v>
      </c>
      <c r="B115" s="1" t="s">
        <v>216</v>
      </c>
      <c r="C115" s="4">
        <v>952155.17</v>
      </c>
      <c r="D115" s="4">
        <v>952000</v>
      </c>
      <c r="E115" s="4">
        <v>857907</v>
      </c>
      <c r="F115" s="4">
        <v>858062.17</v>
      </c>
      <c r="G115" s="4">
        <v>0</v>
      </c>
    </row>
    <row r="116" spans="1:7" ht="15">
      <c r="A116" s="1" t="s">
        <v>217</v>
      </c>
      <c r="B116" s="1" t="s">
        <v>218</v>
      </c>
      <c r="C116" s="4">
        <v>3296538</v>
      </c>
      <c r="D116" s="4">
        <v>1914000</v>
      </c>
      <c r="E116" s="4">
        <f>3253459+1920</f>
        <v>3255379</v>
      </c>
      <c r="F116" s="4">
        <f>C116+E116-D116</f>
        <v>4637917</v>
      </c>
      <c r="G116" s="4">
        <v>0</v>
      </c>
    </row>
    <row r="117" spans="1:7" ht="15">
      <c r="A117" s="1" t="s">
        <v>219</v>
      </c>
      <c r="B117" s="1" t="s">
        <v>220</v>
      </c>
      <c r="C117" s="4">
        <v>1380437</v>
      </c>
      <c r="D117" s="4">
        <v>0</v>
      </c>
      <c r="E117" s="4">
        <f>1339616+1920</f>
        <v>1341536</v>
      </c>
      <c r="F117" s="4">
        <f>C117+E117</f>
        <v>2721973</v>
      </c>
      <c r="G117" s="4">
        <v>0</v>
      </c>
    </row>
    <row r="118" spans="1:7" ht="15">
      <c r="A118" s="1" t="s">
        <v>221</v>
      </c>
      <c r="B118" s="1" t="s">
        <v>222</v>
      </c>
      <c r="C118" s="4">
        <v>2031</v>
      </c>
      <c r="D118" s="4">
        <v>0</v>
      </c>
      <c r="E118" s="4">
        <v>0</v>
      </c>
      <c r="F118" s="4">
        <v>2031</v>
      </c>
      <c r="G118" s="4">
        <v>0</v>
      </c>
    </row>
    <row r="119" spans="1:7" ht="15">
      <c r="A119" s="1" t="s">
        <v>223</v>
      </c>
      <c r="B119" s="1" t="s">
        <v>224</v>
      </c>
      <c r="C119" s="4">
        <v>227</v>
      </c>
      <c r="D119" s="4">
        <v>0</v>
      </c>
      <c r="E119" s="4">
        <v>0</v>
      </c>
      <c r="F119" s="4">
        <v>227</v>
      </c>
      <c r="G119" s="4">
        <v>0</v>
      </c>
    </row>
    <row r="120" spans="1:7" ht="15">
      <c r="A120" s="1" t="s">
        <v>225</v>
      </c>
      <c r="B120" s="1" t="s">
        <v>226</v>
      </c>
      <c r="C120" s="4">
        <v>1913843</v>
      </c>
      <c r="D120" s="4">
        <v>1914000</v>
      </c>
      <c r="E120" s="4">
        <v>1913843</v>
      </c>
      <c r="F120" s="4">
        <v>1913686</v>
      </c>
      <c r="G120" s="4">
        <v>0</v>
      </c>
    </row>
    <row r="121" spans="1:7" ht="15">
      <c r="A121" s="1" t="s">
        <v>227</v>
      </c>
      <c r="B121" s="1" t="s">
        <v>228</v>
      </c>
      <c r="C121" s="4">
        <v>8150317</v>
      </c>
      <c r="D121" s="4">
        <v>7750100</v>
      </c>
      <c r="E121" s="4">
        <v>7750100</v>
      </c>
      <c r="F121" s="4">
        <v>8150317</v>
      </c>
      <c r="G121" s="4">
        <v>0</v>
      </c>
    </row>
    <row r="122" spans="1:7" ht="15">
      <c r="A122" s="1" t="s">
        <v>229</v>
      </c>
      <c r="B122" s="1" t="s">
        <v>230</v>
      </c>
      <c r="C122" s="4">
        <v>6685630</v>
      </c>
      <c r="D122" s="4">
        <v>7415501</v>
      </c>
      <c r="E122" s="4">
        <v>11028541</v>
      </c>
      <c r="F122" s="4">
        <v>10298670</v>
      </c>
      <c r="G122" s="4">
        <v>0</v>
      </c>
    </row>
    <row r="123" spans="1:7" ht="15">
      <c r="A123" s="1" t="s">
        <v>231</v>
      </c>
      <c r="B123" s="1" t="s">
        <v>232</v>
      </c>
      <c r="C123" s="4">
        <v>20403641</v>
      </c>
      <c r="D123" s="4">
        <v>79684658</v>
      </c>
      <c r="E123" s="4">
        <v>100639843</v>
      </c>
      <c r="F123" s="4">
        <v>41358826</v>
      </c>
      <c r="G123" s="4">
        <v>0</v>
      </c>
    </row>
    <row r="124" spans="1:7" ht="15">
      <c r="A124" s="1" t="s">
        <v>233</v>
      </c>
      <c r="B124" s="1" t="s">
        <v>234</v>
      </c>
      <c r="C124" s="4">
        <v>7831466</v>
      </c>
      <c r="D124" s="4">
        <v>56902300</v>
      </c>
      <c r="E124" s="4">
        <v>64550200</v>
      </c>
      <c r="F124" s="4">
        <v>15479366</v>
      </c>
      <c r="G124" s="4">
        <v>0</v>
      </c>
    </row>
    <row r="125" spans="1:7" ht="15">
      <c r="A125" s="1" t="s">
        <v>235</v>
      </c>
      <c r="B125" s="1" t="s">
        <v>236</v>
      </c>
      <c r="C125" s="4">
        <v>1533564</v>
      </c>
      <c r="D125" s="4">
        <v>32465007</v>
      </c>
      <c r="E125" s="4">
        <v>32465007</v>
      </c>
      <c r="F125" s="4">
        <v>1533564</v>
      </c>
      <c r="G125" s="4">
        <v>0</v>
      </c>
    </row>
    <row r="126" spans="1:7" ht="15">
      <c r="A126" s="1" t="s">
        <v>237</v>
      </c>
      <c r="B126" s="1" t="s">
        <v>238</v>
      </c>
      <c r="C126" s="4">
        <v>97488585.66</v>
      </c>
      <c r="D126" s="4">
        <v>0</v>
      </c>
      <c r="E126" s="4">
        <f>311850+17908800</f>
        <v>18220650</v>
      </c>
      <c r="F126" s="5">
        <f>97800435.66+17908800</f>
        <v>115709235.66</v>
      </c>
      <c r="G126" s="4">
        <v>0</v>
      </c>
    </row>
    <row r="127" spans="1:7" ht="15">
      <c r="A127" s="1" t="s">
        <v>239</v>
      </c>
      <c r="B127" s="1" t="s">
        <v>240</v>
      </c>
      <c r="C127" s="4">
        <v>0</v>
      </c>
      <c r="D127" s="4">
        <v>126496653</v>
      </c>
      <c r="E127" s="4">
        <v>126496653</v>
      </c>
      <c r="F127" s="4">
        <v>0</v>
      </c>
      <c r="G127" s="4">
        <v>0</v>
      </c>
    </row>
    <row r="128" spans="1:7" ht="15">
      <c r="A128" s="1" t="s">
        <v>241</v>
      </c>
      <c r="B128" s="1" t="s">
        <v>242</v>
      </c>
      <c r="C128" s="4">
        <v>61294388</v>
      </c>
      <c r="D128" s="4">
        <v>741450</v>
      </c>
      <c r="E128" s="4">
        <v>12912982</v>
      </c>
      <c r="F128" s="4">
        <v>73465920</v>
      </c>
      <c r="G128" s="4">
        <v>0</v>
      </c>
    </row>
    <row r="129" spans="1:7" ht="15">
      <c r="A129" s="1" t="s">
        <v>243</v>
      </c>
      <c r="B129" s="1" t="s">
        <v>244</v>
      </c>
      <c r="C129" s="4">
        <v>7721517</v>
      </c>
      <c r="D129" s="4">
        <v>6673</v>
      </c>
      <c r="E129" s="4">
        <v>1549558</v>
      </c>
      <c r="F129" s="4">
        <v>9264402</v>
      </c>
      <c r="G129" s="4">
        <v>0</v>
      </c>
    </row>
    <row r="130" spans="1:7" ht="15">
      <c r="A130" s="1" t="s">
        <v>245</v>
      </c>
      <c r="B130" s="1" t="s">
        <v>246</v>
      </c>
      <c r="C130" s="4">
        <v>99661253</v>
      </c>
      <c r="D130" s="4">
        <v>8116129</v>
      </c>
      <c r="E130" s="4">
        <v>6456390</v>
      </c>
      <c r="F130" s="4">
        <v>98001514</v>
      </c>
      <c r="G130" s="4">
        <v>0</v>
      </c>
    </row>
    <row r="131" spans="1:7" ht="15">
      <c r="A131" s="1" t="s">
        <v>247</v>
      </c>
      <c r="B131" s="1" t="s">
        <v>248</v>
      </c>
      <c r="C131" s="4">
        <v>97114360</v>
      </c>
      <c r="D131" s="4">
        <v>7763253</v>
      </c>
      <c r="E131" s="4">
        <v>6456493</v>
      </c>
      <c r="F131" s="4">
        <v>95807600</v>
      </c>
      <c r="G131" s="4">
        <v>0</v>
      </c>
    </row>
    <row r="132" spans="1:7" ht="15">
      <c r="A132" s="1" t="s">
        <v>249</v>
      </c>
      <c r="B132" s="1" t="s">
        <v>250</v>
      </c>
      <c r="C132" s="4">
        <v>57282681</v>
      </c>
      <c r="D132" s="4">
        <v>2471495</v>
      </c>
      <c r="E132" s="4">
        <v>6456390</v>
      </c>
      <c r="F132" s="4">
        <v>61267576</v>
      </c>
      <c r="G132" s="4">
        <v>0</v>
      </c>
    </row>
    <row r="133" spans="1:7" ht="15">
      <c r="A133" s="1" t="s">
        <v>251</v>
      </c>
      <c r="B133" s="1" t="s">
        <v>252</v>
      </c>
      <c r="C133" s="4">
        <v>63741077</v>
      </c>
      <c r="D133" s="4">
        <v>0</v>
      </c>
      <c r="E133" s="4">
        <v>12912982</v>
      </c>
      <c r="F133" s="4">
        <v>76654059</v>
      </c>
      <c r="G133" s="4">
        <v>0</v>
      </c>
    </row>
    <row r="134" spans="1:7" ht="15">
      <c r="A134" s="1" t="s">
        <v>253</v>
      </c>
      <c r="B134" s="1" t="s">
        <v>254</v>
      </c>
      <c r="C134" s="4">
        <v>38898078</v>
      </c>
      <c r="D134" s="4">
        <v>25164749</v>
      </c>
      <c r="E134" s="4">
        <v>26409156</v>
      </c>
      <c r="F134" s="4">
        <v>40142485</v>
      </c>
      <c r="G134" s="4">
        <v>0</v>
      </c>
    </row>
    <row r="135" spans="1:7" ht="15">
      <c r="A135" s="1" t="s">
        <v>255</v>
      </c>
      <c r="B135" s="1" t="s">
        <v>256</v>
      </c>
      <c r="C135" s="4">
        <v>645</v>
      </c>
      <c r="D135" s="4">
        <v>4777400</v>
      </c>
      <c r="E135" s="4">
        <v>9554800</v>
      </c>
      <c r="F135" s="4">
        <v>4778045</v>
      </c>
      <c r="G135" s="4">
        <v>0</v>
      </c>
    </row>
    <row r="136" spans="1:7" ht="22.5">
      <c r="A136" s="1" t="s">
        <v>257</v>
      </c>
      <c r="B136" s="1" t="s">
        <v>258</v>
      </c>
      <c r="C136" s="4">
        <v>29537144</v>
      </c>
      <c r="D136" s="4">
        <v>18598391</v>
      </c>
      <c r="E136" s="4">
        <v>18598391</v>
      </c>
      <c r="F136" s="4">
        <v>29537144</v>
      </c>
      <c r="G136" s="4">
        <v>0</v>
      </c>
    </row>
    <row r="137" spans="1:7" ht="22.5">
      <c r="A137" s="1" t="s">
        <v>259</v>
      </c>
      <c r="B137" s="1" t="s">
        <v>260</v>
      </c>
      <c r="C137" s="4">
        <v>13173325</v>
      </c>
      <c r="D137" s="4">
        <v>13172364</v>
      </c>
      <c r="E137" s="4">
        <v>13172364</v>
      </c>
      <c r="F137" s="4">
        <v>13173325</v>
      </c>
      <c r="G137" s="4">
        <v>0</v>
      </c>
    </row>
    <row r="138" spans="1:7" ht="15">
      <c r="A138" s="1" t="s">
        <v>261</v>
      </c>
      <c r="B138" s="1" t="s">
        <v>262</v>
      </c>
      <c r="C138" s="4">
        <v>6199200</v>
      </c>
      <c r="D138" s="4">
        <v>6199200</v>
      </c>
      <c r="E138" s="4">
        <v>6199200</v>
      </c>
      <c r="F138" s="4">
        <v>6199200</v>
      </c>
      <c r="G138" s="4">
        <v>0</v>
      </c>
    </row>
    <row r="139" spans="1:7" ht="15">
      <c r="A139" s="1" t="s">
        <v>263</v>
      </c>
      <c r="B139" s="1" t="s">
        <v>264</v>
      </c>
      <c r="C139" s="4">
        <v>3206646</v>
      </c>
      <c r="D139" s="4">
        <v>0</v>
      </c>
      <c r="E139" s="4">
        <v>0</v>
      </c>
      <c r="F139" s="4">
        <v>3206646</v>
      </c>
      <c r="G139" s="4">
        <v>0</v>
      </c>
    </row>
    <row r="140" spans="1:7" ht="15">
      <c r="A140" s="1" t="s">
        <v>265</v>
      </c>
      <c r="B140" s="1" t="s">
        <v>266</v>
      </c>
      <c r="C140" s="4">
        <v>4784926258.41</v>
      </c>
      <c r="D140" s="4">
        <v>0</v>
      </c>
      <c r="E140" s="4">
        <v>0</v>
      </c>
      <c r="F140" s="4">
        <v>0</v>
      </c>
      <c r="G140" s="4">
        <v>4784926258.41</v>
      </c>
    </row>
    <row r="141" spans="1:7" ht="15">
      <c r="A141" s="1" t="s">
        <v>267</v>
      </c>
      <c r="B141" s="1" t="s">
        <v>268</v>
      </c>
      <c r="C141" s="4">
        <v>-1680198731.76</v>
      </c>
      <c r="D141" s="4">
        <v>0</v>
      </c>
      <c r="E141" s="4">
        <v>0</v>
      </c>
      <c r="F141" s="4">
        <v>0</v>
      </c>
      <c r="G141" s="4">
        <v>-1680198731.76</v>
      </c>
    </row>
    <row r="142" spans="1:7" ht="15">
      <c r="A142" s="1" t="s">
        <v>269</v>
      </c>
      <c r="B142" s="1" t="s">
        <v>270</v>
      </c>
      <c r="C142" s="4">
        <v>835</v>
      </c>
      <c r="D142" s="4">
        <v>0</v>
      </c>
      <c r="E142" s="4">
        <v>3524</v>
      </c>
      <c r="F142" s="4">
        <v>0</v>
      </c>
      <c r="G142" s="4">
        <v>4359</v>
      </c>
    </row>
    <row r="143" spans="1:7" ht="15">
      <c r="A143" s="1" t="s">
        <v>271</v>
      </c>
      <c r="B143" s="1" t="s">
        <v>272</v>
      </c>
      <c r="C143" s="4">
        <v>835</v>
      </c>
      <c r="D143" s="4">
        <v>0</v>
      </c>
      <c r="E143" s="4">
        <v>3524</v>
      </c>
      <c r="F143" s="4">
        <v>0</v>
      </c>
      <c r="G143" s="4">
        <v>4359</v>
      </c>
    </row>
    <row r="144" spans="1:7" ht="22.5">
      <c r="A144" s="1" t="s">
        <v>273</v>
      </c>
      <c r="B144" s="1" t="s">
        <v>274</v>
      </c>
      <c r="C144" s="4">
        <v>301553423</v>
      </c>
      <c r="D144" s="4">
        <v>0</v>
      </c>
      <c r="E144" s="4">
        <v>132807334</v>
      </c>
      <c r="F144" s="4">
        <v>0</v>
      </c>
      <c r="G144" s="4">
        <v>434360757</v>
      </c>
    </row>
    <row r="145" spans="1:7" ht="15">
      <c r="A145" s="1" t="s">
        <v>275</v>
      </c>
      <c r="B145" s="1" t="s">
        <v>276</v>
      </c>
      <c r="C145" s="4">
        <v>301553423</v>
      </c>
      <c r="D145" s="4">
        <v>0</v>
      </c>
      <c r="E145" s="4">
        <v>132807334</v>
      </c>
      <c r="F145" s="4">
        <v>0</v>
      </c>
      <c r="G145" s="4">
        <v>434360757</v>
      </c>
    </row>
    <row r="146" spans="1:7" ht="15">
      <c r="A146" s="1" t="s">
        <v>277</v>
      </c>
      <c r="B146" s="1" t="s">
        <v>278</v>
      </c>
      <c r="C146" s="4">
        <v>8374330</v>
      </c>
      <c r="D146" s="4">
        <v>0</v>
      </c>
      <c r="E146" s="4">
        <v>0</v>
      </c>
      <c r="F146" s="4">
        <v>0</v>
      </c>
      <c r="G146" s="4">
        <v>8374330</v>
      </c>
    </row>
    <row r="147" spans="1:7" ht="15">
      <c r="A147" s="1" t="s">
        <v>279</v>
      </c>
      <c r="B147" s="1" t="s">
        <v>280</v>
      </c>
      <c r="C147" s="4">
        <v>13136169</v>
      </c>
      <c r="D147" s="4">
        <v>0</v>
      </c>
      <c r="E147" s="4">
        <v>4999834</v>
      </c>
      <c r="F147" s="4">
        <v>0</v>
      </c>
      <c r="G147" s="4">
        <v>18136003</v>
      </c>
    </row>
    <row r="148" spans="1:7" ht="15">
      <c r="A148" s="1" t="s">
        <v>281</v>
      </c>
      <c r="B148" s="1" t="s">
        <v>282</v>
      </c>
      <c r="C148" s="4">
        <v>8614148</v>
      </c>
      <c r="D148" s="4">
        <v>0</v>
      </c>
      <c r="E148" s="4">
        <v>242516</v>
      </c>
      <c r="F148" s="4">
        <v>0</v>
      </c>
      <c r="G148" s="4">
        <v>8856664</v>
      </c>
    </row>
    <row r="149" spans="1:7" ht="15">
      <c r="A149" s="1" t="s">
        <v>283</v>
      </c>
      <c r="B149" s="1" t="s">
        <v>284</v>
      </c>
      <c r="C149" s="4">
        <v>3300</v>
      </c>
      <c r="D149" s="4">
        <v>0</v>
      </c>
      <c r="E149" s="4">
        <v>0</v>
      </c>
      <c r="F149" s="4">
        <v>0</v>
      </c>
      <c r="G149" s="4">
        <v>3300</v>
      </c>
    </row>
    <row r="150" spans="1:7" ht="15">
      <c r="A150" s="1" t="s">
        <v>285</v>
      </c>
      <c r="B150" s="1" t="s">
        <v>286</v>
      </c>
      <c r="C150" s="4">
        <v>15014406</v>
      </c>
      <c r="D150" s="4">
        <v>0</v>
      </c>
      <c r="E150" s="4">
        <v>7100074</v>
      </c>
      <c r="F150" s="4">
        <v>0</v>
      </c>
      <c r="G150" s="4">
        <v>22114480</v>
      </c>
    </row>
    <row r="151" spans="1:7" ht="22.5">
      <c r="A151" s="1" t="s">
        <v>287</v>
      </c>
      <c r="B151" s="1" t="s">
        <v>288</v>
      </c>
      <c r="C151" s="4">
        <v>24047969</v>
      </c>
      <c r="D151" s="4">
        <v>0</v>
      </c>
      <c r="E151" s="4">
        <v>0</v>
      </c>
      <c r="F151" s="4">
        <v>0</v>
      </c>
      <c r="G151" s="4">
        <v>24047969</v>
      </c>
    </row>
    <row r="152" spans="1:7" ht="22.5">
      <c r="A152" s="1" t="s">
        <v>289</v>
      </c>
      <c r="B152" s="1" t="s">
        <v>290</v>
      </c>
      <c r="C152" s="4">
        <v>18414617</v>
      </c>
      <c r="D152" s="4">
        <v>0</v>
      </c>
      <c r="E152" s="4">
        <v>4170600</v>
      </c>
      <c r="F152" s="4">
        <v>0</v>
      </c>
      <c r="G152" s="4">
        <v>22585217</v>
      </c>
    </row>
    <row r="153" spans="1:7" ht="15">
      <c r="A153" s="1" t="s">
        <v>291</v>
      </c>
      <c r="B153" s="1" t="s">
        <v>292</v>
      </c>
      <c r="C153" s="4">
        <v>29418460</v>
      </c>
      <c r="D153" s="4">
        <v>0</v>
      </c>
      <c r="E153" s="4">
        <v>953910</v>
      </c>
      <c r="F153" s="4">
        <v>0</v>
      </c>
      <c r="G153" s="4">
        <v>30372370</v>
      </c>
    </row>
    <row r="154" spans="1:7" ht="15">
      <c r="A154" s="1" t="s">
        <v>293</v>
      </c>
      <c r="B154" s="1" t="s">
        <v>294</v>
      </c>
      <c r="C154" s="4">
        <v>17192084</v>
      </c>
      <c r="D154" s="4">
        <v>0</v>
      </c>
      <c r="E154" s="4">
        <v>0</v>
      </c>
      <c r="F154" s="4">
        <v>0</v>
      </c>
      <c r="G154" s="4">
        <v>17192084</v>
      </c>
    </row>
    <row r="155" spans="1:7" ht="15">
      <c r="A155" s="1" t="s">
        <v>295</v>
      </c>
      <c r="B155" s="1" t="s">
        <v>296</v>
      </c>
      <c r="C155" s="4">
        <v>167337940</v>
      </c>
      <c r="D155" s="4">
        <v>0</v>
      </c>
      <c r="E155" s="4">
        <v>115340400</v>
      </c>
      <c r="F155" s="4">
        <v>0</v>
      </c>
      <c r="G155" s="4">
        <v>282678340</v>
      </c>
    </row>
    <row r="156" spans="1:7" ht="15">
      <c r="A156" s="1" t="s">
        <v>297</v>
      </c>
      <c r="B156" s="1" t="s">
        <v>298</v>
      </c>
      <c r="C156" s="4">
        <v>2102185388</v>
      </c>
      <c r="D156" s="4">
        <v>0</v>
      </c>
      <c r="E156" s="4">
        <v>1699219</v>
      </c>
      <c r="F156" s="4">
        <v>0</v>
      </c>
      <c r="G156" s="4">
        <v>2103884607</v>
      </c>
    </row>
    <row r="157" spans="1:7" ht="15">
      <c r="A157" s="1" t="s">
        <v>299</v>
      </c>
      <c r="B157" s="1" t="s">
        <v>300</v>
      </c>
      <c r="C157" s="4">
        <v>2102185388</v>
      </c>
      <c r="D157" s="4">
        <v>0</v>
      </c>
      <c r="E157" s="4">
        <v>1699219</v>
      </c>
      <c r="F157" s="4">
        <v>0</v>
      </c>
      <c r="G157" s="4">
        <v>2103884607</v>
      </c>
    </row>
    <row r="158" spans="1:7" ht="15">
      <c r="A158" s="1" t="s">
        <v>301</v>
      </c>
      <c r="B158" s="1" t="s">
        <v>302</v>
      </c>
      <c r="C158" s="4">
        <v>1852884889</v>
      </c>
      <c r="D158" s="4">
        <v>0</v>
      </c>
      <c r="E158" s="4">
        <v>236385690</v>
      </c>
      <c r="F158" s="4">
        <v>0</v>
      </c>
      <c r="G158" s="4">
        <v>2089270579</v>
      </c>
    </row>
    <row r="159" spans="1:7" ht="15">
      <c r="A159" s="1" t="s">
        <v>303</v>
      </c>
      <c r="B159" s="1" t="s">
        <v>304</v>
      </c>
      <c r="C159" s="4">
        <v>1093759939</v>
      </c>
      <c r="D159" s="4">
        <v>0</v>
      </c>
      <c r="E159" s="4">
        <v>236385690</v>
      </c>
      <c r="F159" s="4">
        <v>0</v>
      </c>
      <c r="G159" s="4">
        <v>1330145629</v>
      </c>
    </row>
    <row r="160" spans="1:7" ht="15">
      <c r="A160" s="1" t="s">
        <v>305</v>
      </c>
      <c r="B160" s="1" t="s">
        <v>306</v>
      </c>
      <c r="C160" s="4">
        <v>759124950</v>
      </c>
      <c r="D160" s="4">
        <v>0</v>
      </c>
      <c r="E160" s="4">
        <v>0</v>
      </c>
      <c r="F160" s="4">
        <v>0</v>
      </c>
      <c r="G160" s="4">
        <v>759124950</v>
      </c>
    </row>
    <row r="161" spans="1:7" ht="22.5">
      <c r="A161" s="1" t="s">
        <v>307</v>
      </c>
      <c r="B161" s="1" t="s">
        <v>308</v>
      </c>
      <c r="C161" s="4">
        <v>70045741.1</v>
      </c>
      <c r="D161" s="4">
        <v>0</v>
      </c>
      <c r="E161" s="4">
        <v>13284514.74</v>
      </c>
      <c r="F161" s="4">
        <v>0</v>
      </c>
      <c r="G161" s="4">
        <v>83330255.84</v>
      </c>
    </row>
    <row r="162" spans="1:7" ht="15">
      <c r="A162" s="1" t="s">
        <v>309</v>
      </c>
      <c r="B162" s="1" t="s">
        <v>310</v>
      </c>
      <c r="C162" s="4">
        <v>0</v>
      </c>
      <c r="D162" s="4">
        <v>0</v>
      </c>
      <c r="E162" s="4">
        <v>2525415</v>
      </c>
      <c r="F162" s="4">
        <v>0</v>
      </c>
      <c r="G162" s="4">
        <v>2525415</v>
      </c>
    </row>
    <row r="163" spans="1:7" ht="15">
      <c r="A163" s="1" t="s">
        <v>311</v>
      </c>
      <c r="B163" s="1" t="s">
        <v>312</v>
      </c>
      <c r="C163" s="4">
        <v>767273372</v>
      </c>
      <c r="D163" s="4">
        <v>154955841</v>
      </c>
      <c r="E163" s="4">
        <v>988600</v>
      </c>
      <c r="F163" s="4">
        <v>0</v>
      </c>
      <c r="G163" s="4">
        <v>921240613</v>
      </c>
    </row>
    <row r="164" spans="1:7" ht="15">
      <c r="A164" s="1" t="s">
        <v>313</v>
      </c>
      <c r="B164" s="1" t="s">
        <v>314</v>
      </c>
      <c r="C164" s="4">
        <v>767273372</v>
      </c>
      <c r="D164" s="4">
        <v>154955841</v>
      </c>
      <c r="E164" s="4">
        <v>988600</v>
      </c>
      <c r="F164" s="4">
        <v>0</v>
      </c>
      <c r="G164" s="4">
        <v>921240613</v>
      </c>
    </row>
    <row r="165" spans="1:7" ht="15">
      <c r="A165" s="1" t="s">
        <v>315</v>
      </c>
      <c r="B165" s="1" t="s">
        <v>316</v>
      </c>
      <c r="C165" s="4">
        <v>5251015</v>
      </c>
      <c r="D165" s="4">
        <v>0</v>
      </c>
      <c r="E165" s="4">
        <v>0</v>
      </c>
      <c r="F165" s="4">
        <v>0</v>
      </c>
      <c r="G165" s="4">
        <v>5251015</v>
      </c>
    </row>
    <row r="166" spans="1:7" ht="15">
      <c r="A166" s="1" t="s">
        <v>317</v>
      </c>
      <c r="B166" s="1" t="s">
        <v>318</v>
      </c>
      <c r="C166" s="4">
        <v>5251015</v>
      </c>
      <c r="D166" s="4">
        <v>0</v>
      </c>
      <c r="E166" s="4">
        <v>0</v>
      </c>
      <c r="F166" s="4">
        <v>0</v>
      </c>
      <c r="G166" s="4">
        <v>5251015</v>
      </c>
    </row>
    <row r="167" spans="1:7" ht="15">
      <c r="A167" s="1" t="s">
        <v>319</v>
      </c>
      <c r="B167" s="1" t="s">
        <v>320</v>
      </c>
      <c r="C167" s="4">
        <v>22596825</v>
      </c>
      <c r="D167" s="4">
        <v>7899454</v>
      </c>
      <c r="E167" s="4">
        <v>3379909</v>
      </c>
      <c r="F167" s="4">
        <v>0</v>
      </c>
      <c r="G167" s="4">
        <v>27116370</v>
      </c>
    </row>
    <row r="168" spans="1:7" ht="15">
      <c r="A168" s="1" t="s">
        <v>321</v>
      </c>
      <c r="B168" s="1" t="s">
        <v>322</v>
      </c>
      <c r="C168" s="4">
        <v>22596825</v>
      </c>
      <c r="D168" s="4">
        <v>7899454</v>
      </c>
      <c r="E168" s="4">
        <v>3379909</v>
      </c>
      <c r="F168" s="4">
        <v>0</v>
      </c>
      <c r="G168" s="4">
        <v>27116370</v>
      </c>
    </row>
    <row r="169" spans="1:7" ht="22.5">
      <c r="A169" s="1" t="s">
        <v>323</v>
      </c>
      <c r="B169" s="1" t="s">
        <v>324</v>
      </c>
      <c r="C169" s="4">
        <v>30796100</v>
      </c>
      <c r="D169" s="4">
        <v>6199200</v>
      </c>
      <c r="E169" s="4">
        <v>0</v>
      </c>
      <c r="F169" s="4">
        <v>0</v>
      </c>
      <c r="G169" s="4">
        <v>36995300</v>
      </c>
    </row>
    <row r="170" spans="1:7" ht="15">
      <c r="A170" s="1" t="s">
        <v>325</v>
      </c>
      <c r="B170" s="1" t="s">
        <v>326</v>
      </c>
      <c r="C170" s="4">
        <v>30796100</v>
      </c>
      <c r="D170" s="4">
        <v>6199200</v>
      </c>
      <c r="E170" s="4">
        <v>0</v>
      </c>
      <c r="F170" s="4">
        <v>0</v>
      </c>
      <c r="G170" s="4">
        <v>36995300</v>
      </c>
    </row>
    <row r="171" spans="1:7" ht="15">
      <c r="A171" s="1" t="s">
        <v>327</v>
      </c>
      <c r="B171" s="1" t="s">
        <v>328</v>
      </c>
      <c r="C171" s="4">
        <v>65695021</v>
      </c>
      <c r="D171" s="4">
        <v>13172364</v>
      </c>
      <c r="E171" s="4">
        <v>0</v>
      </c>
      <c r="F171" s="4">
        <v>0</v>
      </c>
      <c r="G171" s="4">
        <v>78867385</v>
      </c>
    </row>
    <row r="172" spans="1:7" ht="15">
      <c r="A172" s="1" t="s">
        <v>329</v>
      </c>
      <c r="B172" s="1" t="s">
        <v>330</v>
      </c>
      <c r="C172" s="4">
        <v>65695021</v>
      </c>
      <c r="D172" s="4">
        <v>13172364</v>
      </c>
      <c r="E172" s="4">
        <v>0</v>
      </c>
      <c r="F172" s="4">
        <v>0</v>
      </c>
      <c r="G172" s="4">
        <v>78867385</v>
      </c>
    </row>
    <row r="173" spans="1:7" ht="22.5">
      <c r="A173" s="1" t="s">
        <v>331</v>
      </c>
      <c r="B173" s="1" t="s">
        <v>332</v>
      </c>
      <c r="C173" s="4">
        <v>19819600</v>
      </c>
      <c r="D173" s="4">
        <v>9554800</v>
      </c>
      <c r="E173" s="4">
        <v>0</v>
      </c>
      <c r="F173" s="4">
        <v>0</v>
      </c>
      <c r="G173" s="4">
        <v>29374400</v>
      </c>
    </row>
    <row r="174" spans="1:7" ht="15">
      <c r="A174" s="1" t="s">
        <v>333</v>
      </c>
      <c r="B174" s="1" t="s">
        <v>334</v>
      </c>
      <c r="C174" s="4">
        <v>19819600</v>
      </c>
      <c r="D174" s="4">
        <v>9554800</v>
      </c>
      <c r="E174" s="4">
        <v>0</v>
      </c>
      <c r="F174" s="4">
        <v>0</v>
      </c>
      <c r="G174" s="4">
        <v>29374400</v>
      </c>
    </row>
    <row r="175" spans="1:7" ht="15">
      <c r="A175" s="1" t="s">
        <v>335</v>
      </c>
      <c r="B175" s="1" t="s">
        <v>336</v>
      </c>
      <c r="C175" s="4">
        <v>92721373</v>
      </c>
      <c r="D175" s="4">
        <v>18598391</v>
      </c>
      <c r="E175" s="4">
        <v>0</v>
      </c>
      <c r="F175" s="4">
        <v>0</v>
      </c>
      <c r="G175" s="4">
        <v>111319764</v>
      </c>
    </row>
    <row r="176" spans="1:7" ht="15">
      <c r="A176" s="1" t="s">
        <v>337</v>
      </c>
      <c r="B176" s="1" t="s">
        <v>338</v>
      </c>
      <c r="C176" s="4">
        <v>92721373</v>
      </c>
      <c r="D176" s="4">
        <v>18598391</v>
      </c>
      <c r="E176" s="4">
        <v>0</v>
      </c>
      <c r="F176" s="4">
        <v>0</v>
      </c>
      <c r="G176" s="4">
        <v>111319764</v>
      </c>
    </row>
    <row r="177" spans="1:7" ht="15">
      <c r="A177" s="1" t="s">
        <v>339</v>
      </c>
      <c r="B177" s="1" t="s">
        <v>340</v>
      </c>
      <c r="C177" s="4">
        <v>23098500</v>
      </c>
      <c r="D177" s="4">
        <v>4649600</v>
      </c>
      <c r="E177" s="4">
        <v>0</v>
      </c>
      <c r="F177" s="4">
        <v>0</v>
      </c>
      <c r="G177" s="4">
        <v>27748100</v>
      </c>
    </row>
    <row r="178" spans="1:7" ht="15">
      <c r="A178" s="1" t="s">
        <v>341</v>
      </c>
      <c r="B178" s="1" t="s">
        <v>342</v>
      </c>
      <c r="C178" s="4">
        <v>23098500</v>
      </c>
      <c r="D178" s="4">
        <v>4649600</v>
      </c>
      <c r="E178" s="4">
        <v>0</v>
      </c>
      <c r="F178" s="4">
        <v>0</v>
      </c>
      <c r="G178" s="4">
        <v>27748100</v>
      </c>
    </row>
    <row r="179" spans="1:7" ht="15">
      <c r="A179" s="1" t="s">
        <v>343</v>
      </c>
      <c r="B179" s="1" t="s">
        <v>344</v>
      </c>
      <c r="C179" s="4">
        <v>15802817</v>
      </c>
      <c r="D179" s="4">
        <v>3100500</v>
      </c>
      <c r="E179" s="4">
        <v>0</v>
      </c>
      <c r="F179" s="4">
        <v>0</v>
      </c>
      <c r="G179" s="4">
        <v>18903317</v>
      </c>
    </row>
    <row r="180" spans="1:7" ht="15">
      <c r="A180" s="1" t="s">
        <v>345</v>
      </c>
      <c r="B180" s="1" t="s">
        <v>346</v>
      </c>
      <c r="C180" s="4">
        <v>15802817</v>
      </c>
      <c r="D180" s="4">
        <v>3100500</v>
      </c>
      <c r="E180" s="4">
        <v>0</v>
      </c>
      <c r="F180" s="4">
        <v>0</v>
      </c>
      <c r="G180" s="4">
        <v>18903317</v>
      </c>
    </row>
    <row r="181" spans="1:7" ht="15">
      <c r="A181" s="1" t="s">
        <v>347</v>
      </c>
      <c r="B181" s="1" t="s">
        <v>246</v>
      </c>
      <c r="C181" s="4">
        <v>32281950</v>
      </c>
      <c r="D181" s="4">
        <v>14572519</v>
      </c>
      <c r="E181" s="4">
        <v>8116129</v>
      </c>
      <c r="F181" s="4">
        <v>0</v>
      </c>
      <c r="G181" s="4">
        <v>38738340</v>
      </c>
    </row>
    <row r="182" spans="1:7" ht="15">
      <c r="A182" s="1" t="s">
        <v>348</v>
      </c>
      <c r="B182" s="1" t="s">
        <v>242</v>
      </c>
      <c r="C182" s="4">
        <v>64564903</v>
      </c>
      <c r="D182" s="4">
        <v>13654432</v>
      </c>
      <c r="E182" s="4">
        <v>741450</v>
      </c>
      <c r="F182" s="4">
        <v>0</v>
      </c>
      <c r="G182" s="4">
        <v>77477885</v>
      </c>
    </row>
    <row r="183" spans="1:7" ht="15">
      <c r="A183" s="1" t="s">
        <v>349</v>
      </c>
      <c r="B183" s="1" t="s">
        <v>350</v>
      </c>
      <c r="C183" s="4">
        <v>7747790</v>
      </c>
      <c r="D183" s="4">
        <v>1556231</v>
      </c>
      <c r="E183" s="4">
        <v>6673</v>
      </c>
      <c r="F183" s="4">
        <v>0</v>
      </c>
      <c r="G183" s="4">
        <v>9297348</v>
      </c>
    </row>
    <row r="184" spans="1:7" ht="15">
      <c r="A184" s="1" t="s">
        <v>351</v>
      </c>
      <c r="B184" s="1" t="s">
        <v>352</v>
      </c>
      <c r="C184" s="4">
        <v>32282465</v>
      </c>
      <c r="D184" s="4">
        <v>14219746</v>
      </c>
      <c r="E184" s="4">
        <v>7763253</v>
      </c>
      <c r="F184" s="4">
        <v>0</v>
      </c>
      <c r="G184" s="4">
        <v>38738958</v>
      </c>
    </row>
    <row r="185" spans="1:7" ht="15">
      <c r="A185" s="1" t="s">
        <v>353</v>
      </c>
      <c r="B185" s="1" t="s">
        <v>252</v>
      </c>
      <c r="C185" s="4">
        <v>64564910</v>
      </c>
      <c r="D185" s="4">
        <v>12912982</v>
      </c>
      <c r="E185" s="4">
        <v>0</v>
      </c>
      <c r="F185" s="4">
        <v>0</v>
      </c>
      <c r="G185" s="4">
        <v>77477892</v>
      </c>
    </row>
    <row r="186" spans="1:7" ht="15">
      <c r="A186" s="1" t="s">
        <v>354</v>
      </c>
      <c r="B186" s="1" t="s">
        <v>355</v>
      </c>
      <c r="C186" s="4">
        <v>32281950</v>
      </c>
      <c r="D186" s="4">
        <v>8927885</v>
      </c>
      <c r="E186" s="4">
        <v>41209835</v>
      </c>
      <c r="F186" s="4">
        <v>0</v>
      </c>
      <c r="G186" s="4">
        <v>0</v>
      </c>
    </row>
    <row r="187" spans="1:7" ht="15">
      <c r="A187" s="1" t="s">
        <v>356</v>
      </c>
      <c r="B187" s="1" t="s">
        <v>357</v>
      </c>
      <c r="C187" s="4">
        <v>4305137</v>
      </c>
      <c r="D187" s="4">
        <v>1616961</v>
      </c>
      <c r="E187" s="4">
        <v>756095</v>
      </c>
      <c r="F187" s="4">
        <v>0</v>
      </c>
      <c r="G187" s="4">
        <v>5166003</v>
      </c>
    </row>
    <row r="188" spans="1:7" ht="15">
      <c r="A188" s="1" t="s">
        <v>358</v>
      </c>
      <c r="B188" s="1" t="s">
        <v>359</v>
      </c>
      <c r="C188" s="4">
        <v>0</v>
      </c>
      <c r="D188" s="4">
        <v>38738340</v>
      </c>
      <c r="E188" s="4">
        <v>0</v>
      </c>
      <c r="F188" s="4">
        <v>0</v>
      </c>
      <c r="G188" s="4">
        <v>38738340</v>
      </c>
    </row>
    <row r="189" spans="1:7" ht="15">
      <c r="A189" s="1" t="s">
        <v>360</v>
      </c>
      <c r="B189" s="1" t="s">
        <v>361</v>
      </c>
      <c r="C189" s="4">
        <v>211500000</v>
      </c>
      <c r="D189" s="4">
        <v>67100000</v>
      </c>
      <c r="E189" s="4">
        <v>0</v>
      </c>
      <c r="F189" s="4">
        <v>0</v>
      </c>
      <c r="G189" s="4">
        <v>278600000</v>
      </c>
    </row>
    <row r="190" spans="1:7" ht="15">
      <c r="A190" s="1" t="s">
        <v>362</v>
      </c>
      <c r="B190" s="1" t="s">
        <v>363</v>
      </c>
      <c r="C190" s="4">
        <v>42134544</v>
      </c>
      <c r="D190" s="4">
        <v>0</v>
      </c>
      <c r="E190" s="4">
        <v>0</v>
      </c>
      <c r="F190" s="4">
        <v>0</v>
      </c>
      <c r="G190" s="4">
        <v>42134544</v>
      </c>
    </row>
    <row r="191" spans="1:7" ht="15">
      <c r="A191" s="1" t="s">
        <v>364</v>
      </c>
      <c r="B191" s="1" t="s">
        <v>365</v>
      </c>
      <c r="C191" s="4">
        <v>359933200</v>
      </c>
      <c r="D191" s="4">
        <v>104700000</v>
      </c>
      <c r="E191" s="4">
        <v>0</v>
      </c>
      <c r="F191" s="4">
        <v>0</v>
      </c>
      <c r="G191" s="4">
        <v>464633200</v>
      </c>
    </row>
    <row r="192" spans="1:7" ht="15">
      <c r="A192" s="1" t="s">
        <v>366</v>
      </c>
      <c r="B192" s="1" t="s">
        <v>367</v>
      </c>
      <c r="C192" s="4">
        <v>6132510</v>
      </c>
      <c r="D192" s="5">
        <v>17908800</v>
      </c>
      <c r="E192" s="4">
        <v>0</v>
      </c>
      <c r="F192" s="4">
        <v>0</v>
      </c>
      <c r="G192" s="5">
        <v>24041310</v>
      </c>
    </row>
    <row r="193" spans="1:7" ht="15">
      <c r="A193" s="1" t="s">
        <v>368</v>
      </c>
      <c r="B193" s="1" t="s">
        <v>369</v>
      </c>
      <c r="C193" s="4">
        <v>6132510</v>
      </c>
      <c r="D193" s="5">
        <v>17908800</v>
      </c>
      <c r="E193" s="4">
        <v>0</v>
      </c>
      <c r="F193" s="4">
        <v>0</v>
      </c>
      <c r="G193" s="4">
        <v>24041310</v>
      </c>
    </row>
    <row r="194" spans="1:7" ht="15">
      <c r="A194" s="1" t="s">
        <v>370</v>
      </c>
      <c r="B194" s="1" t="s">
        <v>371</v>
      </c>
      <c r="C194" s="4">
        <v>675000</v>
      </c>
      <c r="D194" s="4">
        <v>0</v>
      </c>
      <c r="E194" s="4">
        <v>0</v>
      </c>
      <c r="F194" s="4">
        <v>0</v>
      </c>
      <c r="G194" s="4">
        <v>675000</v>
      </c>
    </row>
    <row r="195" spans="1:7" ht="15">
      <c r="A195" s="1" t="s">
        <v>372</v>
      </c>
      <c r="B195" s="1" t="s">
        <v>373</v>
      </c>
      <c r="C195" s="4">
        <v>675000</v>
      </c>
      <c r="D195" s="4">
        <v>0</v>
      </c>
      <c r="E195" s="4">
        <v>0</v>
      </c>
      <c r="F195" s="4">
        <v>0</v>
      </c>
      <c r="G195" s="4">
        <v>675000</v>
      </c>
    </row>
    <row r="196" spans="1:7" ht="15">
      <c r="A196" s="1" t="s">
        <v>374</v>
      </c>
      <c r="B196" s="1" t="s">
        <v>375</v>
      </c>
      <c r="C196" s="4">
        <v>26842243</v>
      </c>
      <c r="D196" s="4">
        <v>11028541</v>
      </c>
      <c r="E196" s="4">
        <v>0</v>
      </c>
      <c r="F196" s="4">
        <v>0</v>
      </c>
      <c r="G196" s="4">
        <v>37870784</v>
      </c>
    </row>
    <row r="197" spans="1:7" ht="15">
      <c r="A197" s="1" t="s">
        <v>376</v>
      </c>
      <c r="B197" s="1" t="s">
        <v>377</v>
      </c>
      <c r="C197" s="4">
        <v>26842243</v>
      </c>
      <c r="D197" s="4">
        <v>11028541</v>
      </c>
      <c r="E197" s="4">
        <v>0</v>
      </c>
      <c r="F197" s="4">
        <v>0</v>
      </c>
      <c r="G197" s="4">
        <v>37870784</v>
      </c>
    </row>
    <row r="198" spans="1:7" ht="15">
      <c r="A198" s="1" t="s">
        <v>378</v>
      </c>
      <c r="B198" s="1" t="s">
        <v>200</v>
      </c>
      <c r="C198" s="4">
        <v>179106900</v>
      </c>
      <c r="D198" s="4">
        <v>35821380</v>
      </c>
      <c r="E198" s="4">
        <v>0</v>
      </c>
      <c r="F198" s="4">
        <v>0</v>
      </c>
      <c r="G198" s="4">
        <v>214928280</v>
      </c>
    </row>
    <row r="199" spans="1:7" ht="15">
      <c r="A199" s="1" t="s">
        <v>379</v>
      </c>
      <c r="B199" s="1" t="s">
        <v>380</v>
      </c>
      <c r="C199" s="4">
        <v>179106900</v>
      </c>
      <c r="D199" s="4">
        <v>35821380</v>
      </c>
      <c r="E199" s="4">
        <v>0</v>
      </c>
      <c r="F199" s="4">
        <v>0</v>
      </c>
      <c r="G199" s="4">
        <v>214928280</v>
      </c>
    </row>
    <row r="200" spans="1:7" ht="15">
      <c r="A200" s="1" t="s">
        <v>381</v>
      </c>
      <c r="B200" s="1" t="s">
        <v>382</v>
      </c>
      <c r="C200" s="4">
        <v>11594849</v>
      </c>
      <c r="D200" s="4">
        <v>0</v>
      </c>
      <c r="E200" s="4">
        <v>0</v>
      </c>
      <c r="F200" s="4">
        <v>0</v>
      </c>
      <c r="G200" s="4">
        <v>11594849</v>
      </c>
    </row>
    <row r="201" spans="1:7" ht="15">
      <c r="A201" s="1" t="s">
        <v>383</v>
      </c>
      <c r="B201" s="1" t="s">
        <v>384</v>
      </c>
      <c r="C201" s="4">
        <v>11594849</v>
      </c>
      <c r="D201" s="4">
        <v>0</v>
      </c>
      <c r="E201" s="4">
        <v>0</v>
      </c>
      <c r="F201" s="4">
        <v>0</v>
      </c>
      <c r="G201" s="4">
        <v>11594849</v>
      </c>
    </row>
    <row r="202" spans="1:7" ht="15">
      <c r="A202" s="1" t="s">
        <v>385</v>
      </c>
      <c r="B202" s="1" t="s">
        <v>386</v>
      </c>
      <c r="C202" s="4">
        <v>615600</v>
      </c>
      <c r="D202" s="4">
        <v>0</v>
      </c>
      <c r="E202" s="4">
        <v>0</v>
      </c>
      <c r="F202" s="4">
        <v>0</v>
      </c>
      <c r="G202" s="4">
        <v>615600</v>
      </c>
    </row>
    <row r="203" spans="1:7" ht="15">
      <c r="A203" s="1" t="s">
        <v>387</v>
      </c>
      <c r="B203" s="1" t="s">
        <v>388</v>
      </c>
      <c r="C203" s="4">
        <v>615600</v>
      </c>
      <c r="D203" s="4">
        <v>0</v>
      </c>
      <c r="E203" s="4">
        <v>0</v>
      </c>
      <c r="F203" s="4">
        <v>0</v>
      </c>
      <c r="G203" s="4">
        <v>615600</v>
      </c>
    </row>
    <row r="204" spans="1:7" ht="15">
      <c r="A204" s="1" t="s">
        <v>389</v>
      </c>
      <c r="B204" s="1" t="s">
        <v>390</v>
      </c>
      <c r="C204" s="4">
        <v>977657</v>
      </c>
      <c r="D204" s="4">
        <v>1508251</v>
      </c>
      <c r="E204" s="4">
        <v>0</v>
      </c>
      <c r="F204" s="4">
        <v>0</v>
      </c>
      <c r="G204" s="4">
        <v>2485908</v>
      </c>
    </row>
    <row r="205" spans="1:7" ht="15">
      <c r="A205" s="1" t="s">
        <v>391</v>
      </c>
      <c r="B205" s="1" t="s">
        <v>392</v>
      </c>
      <c r="C205" s="4">
        <v>977657</v>
      </c>
      <c r="D205" s="4">
        <f>1506331+1920</f>
        <v>1508251</v>
      </c>
      <c r="E205" s="4">
        <v>0</v>
      </c>
      <c r="F205" s="4">
        <v>0</v>
      </c>
      <c r="G205" s="4">
        <v>2485908</v>
      </c>
    </row>
    <row r="206" spans="1:7" ht="22.5">
      <c r="A206" s="1" t="s">
        <v>393</v>
      </c>
      <c r="B206" s="1" t="s">
        <v>394</v>
      </c>
      <c r="C206" s="4">
        <v>988025</v>
      </c>
      <c r="D206" s="4">
        <v>0</v>
      </c>
      <c r="E206" s="4">
        <v>0</v>
      </c>
      <c r="F206" s="4">
        <v>0</v>
      </c>
      <c r="G206" s="4">
        <v>988025</v>
      </c>
    </row>
    <row r="207" spans="1:7" ht="15">
      <c r="A207" s="1" t="s">
        <v>395</v>
      </c>
      <c r="B207" s="1" t="s">
        <v>396</v>
      </c>
      <c r="C207" s="4">
        <v>988025</v>
      </c>
      <c r="D207" s="4">
        <v>0</v>
      </c>
      <c r="E207" s="4">
        <v>0</v>
      </c>
      <c r="F207" s="4">
        <v>0</v>
      </c>
      <c r="G207" s="4">
        <v>988025</v>
      </c>
    </row>
    <row r="208" spans="1:7" ht="15">
      <c r="A208" s="1" t="s">
        <v>397</v>
      </c>
      <c r="B208" s="1" t="s">
        <v>398</v>
      </c>
      <c r="C208" s="4">
        <v>0</v>
      </c>
      <c r="D208" s="4">
        <v>3374708</v>
      </c>
      <c r="E208" s="4">
        <v>0</v>
      </c>
      <c r="F208" s="4">
        <v>3374708</v>
      </c>
      <c r="G208" s="4">
        <v>0</v>
      </c>
    </row>
    <row r="209" spans="1:7" ht="15">
      <c r="A209" s="1" t="s">
        <v>399</v>
      </c>
      <c r="B209" s="1" t="s">
        <v>400</v>
      </c>
      <c r="C209" s="4">
        <v>0</v>
      </c>
      <c r="D209" s="4">
        <v>38395158</v>
      </c>
      <c r="E209" s="4">
        <v>0</v>
      </c>
      <c r="F209" s="4">
        <v>38395158</v>
      </c>
      <c r="G209" s="4">
        <v>0</v>
      </c>
    </row>
    <row r="210" spans="1:7" ht="15">
      <c r="A210" s="6">
        <v>536605</v>
      </c>
      <c r="B210" s="1" t="s">
        <v>115</v>
      </c>
      <c r="C210" s="4">
        <v>0</v>
      </c>
      <c r="D210" s="5">
        <v>14000000</v>
      </c>
      <c r="E210" s="4">
        <v>0</v>
      </c>
      <c r="F210" s="5">
        <v>14000000</v>
      </c>
      <c r="G210" s="4">
        <v>0</v>
      </c>
    </row>
    <row r="211" spans="1:7" ht="15">
      <c r="A211" s="1" t="s">
        <v>401</v>
      </c>
      <c r="B211" s="1" t="s">
        <v>402</v>
      </c>
      <c r="C211" s="4">
        <v>3000000</v>
      </c>
      <c r="D211" s="4">
        <v>0</v>
      </c>
      <c r="E211" s="4">
        <v>0</v>
      </c>
      <c r="F211" s="4">
        <v>0</v>
      </c>
      <c r="G211" s="4">
        <v>3000000</v>
      </c>
    </row>
    <row r="212" spans="1:7" ht="15">
      <c r="A212" s="1" t="s">
        <v>403</v>
      </c>
      <c r="B212" s="1" t="s">
        <v>404</v>
      </c>
      <c r="C212" s="4">
        <v>3000000</v>
      </c>
      <c r="D212" s="4">
        <v>0</v>
      </c>
      <c r="E212" s="4">
        <v>0</v>
      </c>
      <c r="F212" s="4">
        <v>0</v>
      </c>
      <c r="G212" s="4">
        <v>3000000</v>
      </c>
    </row>
    <row r="213" spans="1:7" ht="15">
      <c r="A213" s="1" t="s">
        <v>405</v>
      </c>
      <c r="B213" s="1" t="s">
        <v>406</v>
      </c>
      <c r="C213" s="4">
        <v>37900000</v>
      </c>
      <c r="D213" s="4">
        <v>26900000</v>
      </c>
      <c r="E213" s="4">
        <v>0</v>
      </c>
      <c r="F213" s="4">
        <v>0</v>
      </c>
      <c r="G213" s="4">
        <v>64800000</v>
      </c>
    </row>
    <row r="214" spans="1:7" ht="15">
      <c r="A214" s="1" t="s">
        <v>407</v>
      </c>
      <c r="B214" s="1" t="s">
        <v>146</v>
      </c>
      <c r="C214" s="4">
        <v>18000000</v>
      </c>
      <c r="D214" s="4">
        <v>10800000</v>
      </c>
      <c r="E214" s="4">
        <v>0</v>
      </c>
      <c r="F214" s="4">
        <v>0</v>
      </c>
      <c r="G214" s="4">
        <v>28800000</v>
      </c>
    </row>
    <row r="215" spans="1:7" ht="15">
      <c r="A215" s="1" t="s">
        <v>408</v>
      </c>
      <c r="B215" s="1" t="s">
        <v>144</v>
      </c>
      <c r="C215" s="4">
        <v>0</v>
      </c>
      <c r="D215" s="4">
        <v>3500000</v>
      </c>
      <c r="E215" s="4">
        <v>0</v>
      </c>
      <c r="F215" s="4">
        <v>0</v>
      </c>
      <c r="G215" s="4">
        <v>3500000</v>
      </c>
    </row>
    <row r="216" spans="1:7" ht="15">
      <c r="A216" s="1" t="s">
        <v>409</v>
      </c>
      <c r="B216" s="1" t="s">
        <v>154</v>
      </c>
      <c r="C216" s="4">
        <v>11400000</v>
      </c>
      <c r="D216" s="4">
        <v>7600000</v>
      </c>
      <c r="E216" s="4">
        <v>0</v>
      </c>
      <c r="F216" s="4">
        <v>0</v>
      </c>
      <c r="G216" s="4">
        <v>19000000</v>
      </c>
    </row>
    <row r="217" spans="1:7" ht="22.5">
      <c r="A217" s="1" t="s">
        <v>410</v>
      </c>
      <c r="B217" s="1" t="s">
        <v>156</v>
      </c>
      <c r="C217" s="4">
        <v>8500000</v>
      </c>
      <c r="D217" s="4">
        <v>2500000</v>
      </c>
      <c r="E217" s="4">
        <v>0</v>
      </c>
      <c r="F217" s="4">
        <v>0</v>
      </c>
      <c r="G217" s="4">
        <v>11000000</v>
      </c>
    </row>
    <row r="218" spans="1:7" ht="22.5">
      <c r="A218" s="1" t="s">
        <v>411</v>
      </c>
      <c r="B218" s="1" t="s">
        <v>412</v>
      </c>
      <c r="C218" s="4">
        <v>0</v>
      </c>
      <c r="D218" s="4">
        <v>2500000</v>
      </c>
      <c r="E218" s="4">
        <v>0</v>
      </c>
      <c r="F218" s="4">
        <v>0</v>
      </c>
      <c r="G218" s="4">
        <v>2500000</v>
      </c>
    </row>
    <row r="219" spans="1:7" ht="15">
      <c r="A219" s="1" t="s">
        <v>413</v>
      </c>
      <c r="B219" s="1" t="s">
        <v>414</v>
      </c>
      <c r="C219" s="4">
        <v>14997</v>
      </c>
      <c r="D219" s="4">
        <v>0</v>
      </c>
      <c r="E219" s="4">
        <v>0</v>
      </c>
      <c r="F219" s="4">
        <v>0</v>
      </c>
      <c r="G219" s="4">
        <v>14997</v>
      </c>
    </row>
    <row r="220" spans="1:7" ht="15">
      <c r="A220" s="1" t="s">
        <v>415</v>
      </c>
      <c r="B220" s="1" t="s">
        <v>416</v>
      </c>
      <c r="C220" s="4">
        <v>1269156</v>
      </c>
      <c r="D220" s="4">
        <v>0</v>
      </c>
      <c r="E220" s="4">
        <v>0</v>
      </c>
      <c r="F220" s="4">
        <v>1269156</v>
      </c>
      <c r="G220" s="4">
        <v>0</v>
      </c>
    </row>
    <row r="221" spans="1:7" ht="15">
      <c r="A221" s="1" t="s">
        <v>417</v>
      </c>
      <c r="B221" s="1" t="s">
        <v>418</v>
      </c>
      <c r="C221" s="4">
        <v>141639974</v>
      </c>
      <c r="D221" s="4">
        <v>0</v>
      </c>
      <c r="E221" s="4">
        <v>0</v>
      </c>
      <c r="F221" s="4">
        <v>141639974</v>
      </c>
      <c r="G221" s="4">
        <v>0</v>
      </c>
    </row>
    <row r="222" spans="1:7" ht="15">
      <c r="A222" s="1" t="s">
        <v>419</v>
      </c>
      <c r="B222" s="1" t="s">
        <v>420</v>
      </c>
      <c r="C222" s="4">
        <v>2190000</v>
      </c>
      <c r="D222" s="4">
        <v>0</v>
      </c>
      <c r="E222" s="4">
        <v>0</v>
      </c>
      <c r="F222" s="4">
        <v>2190000</v>
      </c>
      <c r="G222" s="4">
        <v>0</v>
      </c>
    </row>
    <row r="223" spans="1:7" ht="15">
      <c r="A223" s="1" t="s">
        <v>421</v>
      </c>
      <c r="B223" s="1" t="s">
        <v>422</v>
      </c>
      <c r="C223" s="4">
        <v>2098259</v>
      </c>
      <c r="D223" s="4">
        <v>0</v>
      </c>
      <c r="E223" s="4">
        <v>0</v>
      </c>
      <c r="F223" s="4">
        <v>2098259</v>
      </c>
      <c r="G223" s="4">
        <v>0</v>
      </c>
    </row>
    <row r="224" spans="1:7" ht="22.5">
      <c r="A224" s="1" t="s">
        <v>423</v>
      </c>
      <c r="B224" s="1" t="s">
        <v>424</v>
      </c>
      <c r="C224" s="4">
        <v>30473200</v>
      </c>
      <c r="D224" s="4">
        <v>0</v>
      </c>
      <c r="E224" s="4">
        <v>0</v>
      </c>
      <c r="F224" s="4">
        <v>30473200</v>
      </c>
      <c r="G224" s="4">
        <v>0</v>
      </c>
    </row>
    <row r="225" spans="1:7" ht="15">
      <c r="A225" s="1" t="s">
        <v>425</v>
      </c>
      <c r="B225" s="1" t="s">
        <v>426</v>
      </c>
      <c r="C225" s="4">
        <v>-145099130</v>
      </c>
      <c r="D225" s="4">
        <v>0</v>
      </c>
      <c r="E225" s="4">
        <v>0</v>
      </c>
      <c r="F225" s="4">
        <v>-145099130</v>
      </c>
      <c r="G225" s="4">
        <v>0</v>
      </c>
    </row>
    <row r="226" spans="1:7" ht="15">
      <c r="A226" s="1" t="s">
        <v>427</v>
      </c>
      <c r="B226" s="1" t="s">
        <v>428</v>
      </c>
      <c r="C226" s="4">
        <v>-84801597</v>
      </c>
      <c r="D226" s="4">
        <v>0</v>
      </c>
      <c r="E226" s="4">
        <v>0</v>
      </c>
      <c r="F226" s="4">
        <v>-84801597</v>
      </c>
      <c r="G226" s="4">
        <v>0</v>
      </c>
    </row>
    <row r="227" spans="1:7" ht="15">
      <c r="A227" s="1" t="s">
        <v>429</v>
      </c>
      <c r="B227" s="1" t="s">
        <v>430</v>
      </c>
      <c r="C227" s="4">
        <v>-21331942</v>
      </c>
      <c r="D227" s="4">
        <v>0</v>
      </c>
      <c r="E227" s="4">
        <v>0</v>
      </c>
      <c r="F227" s="4">
        <v>-21331942</v>
      </c>
      <c r="G227" s="4">
        <v>0</v>
      </c>
    </row>
    <row r="228" spans="1:7" ht="15">
      <c r="A228" s="1" t="s">
        <v>431</v>
      </c>
      <c r="B228" s="1" t="s">
        <v>64</v>
      </c>
      <c r="C228" s="4">
        <v>-36775591</v>
      </c>
      <c r="D228" s="4">
        <v>0</v>
      </c>
      <c r="E228" s="4">
        <v>0</v>
      </c>
      <c r="F228" s="4">
        <v>-36775591</v>
      </c>
      <c r="G228" s="4">
        <v>0</v>
      </c>
    </row>
    <row r="229" spans="1:7" ht="15">
      <c r="A229" s="1" t="s">
        <v>432</v>
      </c>
      <c r="B229" s="1" t="s">
        <v>433</v>
      </c>
      <c r="C229" s="4">
        <v>-2190000</v>
      </c>
      <c r="D229" s="4">
        <v>0</v>
      </c>
      <c r="E229" s="4">
        <v>0</v>
      </c>
      <c r="F229" s="4">
        <v>-2190000</v>
      </c>
      <c r="G229" s="4">
        <v>0</v>
      </c>
    </row>
    <row r="230" spans="1:7" ht="15">
      <c r="A230" s="1" t="s">
        <v>434</v>
      </c>
      <c r="B230" s="1" t="s">
        <v>435</v>
      </c>
      <c r="C230" s="4">
        <v>-2098259</v>
      </c>
      <c r="D230" s="4">
        <v>0</v>
      </c>
      <c r="E230" s="4">
        <v>0</v>
      </c>
      <c r="F230" s="4">
        <v>-2098259</v>
      </c>
      <c r="G230" s="4">
        <v>0</v>
      </c>
    </row>
    <row r="231" spans="1:7" ht="15">
      <c r="A231" s="1" t="s">
        <v>436</v>
      </c>
      <c r="B231" s="1" t="s">
        <v>437</v>
      </c>
      <c r="C231" s="4">
        <v>-2098259</v>
      </c>
      <c r="D231" s="4">
        <v>0</v>
      </c>
      <c r="E231" s="4">
        <v>0</v>
      </c>
      <c r="F231" s="4">
        <v>-2098259</v>
      </c>
      <c r="G231" s="4">
        <v>0</v>
      </c>
    </row>
    <row r="232" spans="1:7" ht="22.5">
      <c r="A232" s="1" t="s">
        <v>438</v>
      </c>
      <c r="B232" s="1" t="s">
        <v>424</v>
      </c>
      <c r="C232" s="4">
        <v>-30473200</v>
      </c>
      <c r="D232" s="4">
        <v>0</v>
      </c>
      <c r="E232" s="4">
        <v>0</v>
      </c>
      <c r="F232" s="4">
        <v>-30473200</v>
      </c>
      <c r="G232" s="4">
        <v>0</v>
      </c>
    </row>
    <row r="233" spans="1:7" ht="15">
      <c r="A233" s="1" t="s">
        <v>439</v>
      </c>
      <c r="B233" s="1" t="s">
        <v>440</v>
      </c>
      <c r="C233" s="4">
        <v>394371916</v>
      </c>
      <c r="D233" s="4">
        <v>0</v>
      </c>
      <c r="E233" s="4">
        <v>0</v>
      </c>
      <c r="F233" s="4">
        <v>394371916</v>
      </c>
      <c r="G233" s="4">
        <v>0</v>
      </c>
    </row>
    <row r="234" spans="1:7" ht="15">
      <c r="A234" s="1" t="s">
        <v>441</v>
      </c>
      <c r="B234" s="1" t="s">
        <v>442</v>
      </c>
      <c r="C234" s="4">
        <v>394371916</v>
      </c>
      <c r="D234" s="4">
        <v>0</v>
      </c>
      <c r="E234" s="4">
        <v>0</v>
      </c>
      <c r="F234" s="4">
        <v>394371916</v>
      </c>
      <c r="G234" s="4">
        <v>0</v>
      </c>
    </row>
    <row r="235" spans="1:7" ht="15">
      <c r="A235" s="1" t="s">
        <v>443</v>
      </c>
      <c r="B235" s="1" t="s">
        <v>444</v>
      </c>
      <c r="C235" s="4">
        <v>2511789410.12</v>
      </c>
      <c r="D235" s="4">
        <v>0</v>
      </c>
      <c r="E235" s="4">
        <v>0</v>
      </c>
      <c r="F235" s="4">
        <v>2511789410.12</v>
      </c>
      <c r="G235" s="4">
        <v>0</v>
      </c>
    </row>
    <row r="236" spans="1:7" ht="15">
      <c r="A236" s="1" t="s">
        <v>445</v>
      </c>
      <c r="B236" s="1" t="s">
        <v>446</v>
      </c>
      <c r="C236" s="4">
        <v>2511789410.12</v>
      </c>
      <c r="D236" s="4">
        <v>0</v>
      </c>
      <c r="E236" s="4">
        <v>0</v>
      </c>
      <c r="F236" s="4">
        <v>2511789410.12</v>
      </c>
      <c r="G236" s="4">
        <v>0</v>
      </c>
    </row>
    <row r="237" spans="1:7" ht="33.75">
      <c r="A237" s="1" t="s">
        <v>447</v>
      </c>
      <c r="B237" s="1" t="s">
        <v>448</v>
      </c>
      <c r="C237" s="4">
        <v>-2906161326.12</v>
      </c>
      <c r="D237" s="4">
        <v>0</v>
      </c>
      <c r="E237" s="4">
        <v>0</v>
      </c>
      <c r="F237" s="4">
        <v>-2906161326.12</v>
      </c>
      <c r="G237" s="4">
        <v>0</v>
      </c>
    </row>
    <row r="238" spans="1:7" ht="15">
      <c r="A238" s="1" t="s">
        <v>449</v>
      </c>
      <c r="B238" s="1" t="s">
        <v>450</v>
      </c>
      <c r="C238" s="4">
        <v>-2906161326.12</v>
      </c>
      <c r="D238" s="4">
        <v>0</v>
      </c>
      <c r="E238" s="4">
        <v>0</v>
      </c>
      <c r="F238" s="4">
        <v>-2906161326.12</v>
      </c>
      <c r="G238" s="4">
        <v>0</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96B18-4096-409B-86F7-9F8DE250FA89}">
  <dimension ref="A1:I218"/>
  <sheetViews>
    <sheetView workbookViewId="0" topLeftCell="A1">
      <selection activeCell="D15" sqref="D15"/>
    </sheetView>
  </sheetViews>
  <sheetFormatPr defaultColWidth="11.421875" defaultRowHeight="15"/>
  <cols>
    <col min="1" max="1" width="20.140625" style="38" customWidth="1"/>
    <col min="2" max="2" width="9.7109375" style="38" customWidth="1"/>
    <col min="3" max="3" width="11.8515625" style="38" customWidth="1"/>
    <col min="4" max="4" width="112.8515625" style="39" customWidth="1"/>
    <col min="5" max="5" width="12.421875" style="38" customWidth="1"/>
    <col min="6" max="6" width="11.00390625" style="38" customWidth="1"/>
    <col min="7" max="7" width="37.57421875" style="38" customWidth="1"/>
    <col min="8" max="8" width="20.140625" style="38" customWidth="1"/>
    <col min="9" max="9" width="11.28125" style="40" customWidth="1"/>
    <col min="10" max="21" width="16.28125" style="38" customWidth="1"/>
    <col min="22" max="256" width="11.421875" style="38" customWidth="1"/>
    <col min="257" max="257" width="20.140625" style="38" customWidth="1"/>
    <col min="258" max="258" width="9.7109375" style="38" customWidth="1"/>
    <col min="259" max="259" width="11.8515625" style="38" customWidth="1"/>
    <col min="260" max="260" width="112.8515625" style="38" customWidth="1"/>
    <col min="261" max="261" width="12.421875" style="38" customWidth="1"/>
    <col min="262" max="262" width="11.00390625" style="38" customWidth="1"/>
    <col min="263" max="263" width="37.57421875" style="38" customWidth="1"/>
    <col min="264" max="264" width="20.140625" style="38" customWidth="1"/>
    <col min="265" max="265" width="11.28125" style="38" customWidth="1"/>
    <col min="266" max="277" width="16.28125" style="38" customWidth="1"/>
    <col min="278" max="512" width="11.421875" style="38" customWidth="1"/>
    <col min="513" max="513" width="20.140625" style="38" customWidth="1"/>
    <col min="514" max="514" width="9.7109375" style="38" customWidth="1"/>
    <col min="515" max="515" width="11.8515625" style="38" customWidth="1"/>
    <col min="516" max="516" width="112.8515625" style="38" customWidth="1"/>
    <col min="517" max="517" width="12.421875" style="38" customWidth="1"/>
    <col min="518" max="518" width="11.00390625" style="38" customWidth="1"/>
    <col min="519" max="519" width="37.57421875" style="38" customWidth="1"/>
    <col min="520" max="520" width="20.140625" style="38" customWidth="1"/>
    <col min="521" max="521" width="11.28125" style="38" customWidth="1"/>
    <col min="522" max="533" width="16.28125" style="38" customWidth="1"/>
    <col min="534" max="768" width="11.421875" style="38" customWidth="1"/>
    <col min="769" max="769" width="20.140625" style="38" customWidth="1"/>
    <col min="770" max="770" width="9.7109375" style="38" customWidth="1"/>
    <col min="771" max="771" width="11.8515625" style="38" customWidth="1"/>
    <col min="772" max="772" width="112.8515625" style="38" customWidth="1"/>
    <col min="773" max="773" width="12.421875" style="38" customWidth="1"/>
    <col min="774" max="774" width="11.00390625" style="38" customWidth="1"/>
    <col min="775" max="775" width="37.57421875" style="38" customWidth="1"/>
    <col min="776" max="776" width="20.140625" style="38" customWidth="1"/>
    <col min="777" max="777" width="11.28125" style="38" customWidth="1"/>
    <col min="778" max="789" width="16.28125" style="38" customWidth="1"/>
    <col min="790" max="1024" width="11.421875" style="38" customWidth="1"/>
    <col min="1025" max="1025" width="20.140625" style="38" customWidth="1"/>
    <col min="1026" max="1026" width="9.7109375" style="38" customWidth="1"/>
    <col min="1027" max="1027" width="11.8515625" style="38" customWidth="1"/>
    <col min="1028" max="1028" width="112.8515625" style="38" customWidth="1"/>
    <col min="1029" max="1029" width="12.421875" style="38" customWidth="1"/>
    <col min="1030" max="1030" width="11.00390625" style="38" customWidth="1"/>
    <col min="1031" max="1031" width="37.57421875" style="38" customWidth="1"/>
    <col min="1032" max="1032" width="20.140625" style="38" customWidth="1"/>
    <col min="1033" max="1033" width="11.28125" style="38" customWidth="1"/>
    <col min="1034" max="1045" width="16.28125" style="38" customWidth="1"/>
    <col min="1046" max="1280" width="11.421875" style="38" customWidth="1"/>
    <col min="1281" max="1281" width="20.140625" style="38" customWidth="1"/>
    <col min="1282" max="1282" width="9.7109375" style="38" customWidth="1"/>
    <col min="1283" max="1283" width="11.8515625" style="38" customWidth="1"/>
    <col min="1284" max="1284" width="112.8515625" style="38" customWidth="1"/>
    <col min="1285" max="1285" width="12.421875" style="38" customWidth="1"/>
    <col min="1286" max="1286" width="11.00390625" style="38" customWidth="1"/>
    <col min="1287" max="1287" width="37.57421875" style="38" customWidth="1"/>
    <col min="1288" max="1288" width="20.140625" style="38" customWidth="1"/>
    <col min="1289" max="1289" width="11.28125" style="38" customWidth="1"/>
    <col min="1290" max="1301" width="16.28125" style="38" customWidth="1"/>
    <col min="1302" max="1536" width="11.421875" style="38" customWidth="1"/>
    <col min="1537" max="1537" width="20.140625" style="38" customWidth="1"/>
    <col min="1538" max="1538" width="9.7109375" style="38" customWidth="1"/>
    <col min="1539" max="1539" width="11.8515625" style="38" customWidth="1"/>
    <col min="1540" max="1540" width="112.8515625" style="38" customWidth="1"/>
    <col min="1541" max="1541" width="12.421875" style="38" customWidth="1"/>
    <col min="1542" max="1542" width="11.00390625" style="38" customWidth="1"/>
    <col min="1543" max="1543" width="37.57421875" style="38" customWidth="1"/>
    <col min="1544" max="1544" width="20.140625" style="38" customWidth="1"/>
    <col min="1545" max="1545" width="11.28125" style="38" customWidth="1"/>
    <col min="1546" max="1557" width="16.28125" style="38" customWidth="1"/>
    <col min="1558" max="1792" width="11.421875" style="38" customWidth="1"/>
    <col min="1793" max="1793" width="20.140625" style="38" customWidth="1"/>
    <col min="1794" max="1794" width="9.7109375" style="38" customWidth="1"/>
    <col min="1795" max="1795" width="11.8515625" style="38" customWidth="1"/>
    <col min="1796" max="1796" width="112.8515625" style="38" customWidth="1"/>
    <col min="1797" max="1797" width="12.421875" style="38" customWidth="1"/>
    <col min="1798" max="1798" width="11.00390625" style="38" customWidth="1"/>
    <col min="1799" max="1799" width="37.57421875" style="38" customWidth="1"/>
    <col min="1800" max="1800" width="20.140625" style="38" customWidth="1"/>
    <col min="1801" max="1801" width="11.28125" style="38" customWidth="1"/>
    <col min="1802" max="1813" width="16.28125" style="38" customWidth="1"/>
    <col min="1814" max="2048" width="11.421875" style="38" customWidth="1"/>
    <col min="2049" max="2049" width="20.140625" style="38" customWidth="1"/>
    <col min="2050" max="2050" width="9.7109375" style="38" customWidth="1"/>
    <col min="2051" max="2051" width="11.8515625" style="38" customWidth="1"/>
    <col min="2052" max="2052" width="112.8515625" style="38" customWidth="1"/>
    <col min="2053" max="2053" width="12.421875" style="38" customWidth="1"/>
    <col min="2054" max="2054" width="11.00390625" style="38" customWidth="1"/>
    <col min="2055" max="2055" width="37.57421875" style="38" customWidth="1"/>
    <col min="2056" max="2056" width="20.140625" style="38" customWidth="1"/>
    <col min="2057" max="2057" width="11.28125" style="38" customWidth="1"/>
    <col min="2058" max="2069" width="16.28125" style="38" customWidth="1"/>
    <col min="2070" max="2304" width="11.421875" style="38" customWidth="1"/>
    <col min="2305" max="2305" width="20.140625" style="38" customWidth="1"/>
    <col min="2306" max="2306" width="9.7109375" style="38" customWidth="1"/>
    <col min="2307" max="2307" width="11.8515625" style="38" customWidth="1"/>
    <col min="2308" max="2308" width="112.8515625" style="38" customWidth="1"/>
    <col min="2309" max="2309" width="12.421875" style="38" customWidth="1"/>
    <col min="2310" max="2310" width="11.00390625" style="38" customWidth="1"/>
    <col min="2311" max="2311" width="37.57421875" style="38" customWidth="1"/>
    <col min="2312" max="2312" width="20.140625" style="38" customWidth="1"/>
    <col min="2313" max="2313" width="11.28125" style="38" customWidth="1"/>
    <col min="2314" max="2325" width="16.28125" style="38" customWidth="1"/>
    <col min="2326" max="2560" width="11.421875" style="38" customWidth="1"/>
    <col min="2561" max="2561" width="20.140625" style="38" customWidth="1"/>
    <col min="2562" max="2562" width="9.7109375" style="38" customWidth="1"/>
    <col min="2563" max="2563" width="11.8515625" style="38" customWidth="1"/>
    <col min="2564" max="2564" width="112.8515625" style="38" customWidth="1"/>
    <col min="2565" max="2565" width="12.421875" style="38" customWidth="1"/>
    <col min="2566" max="2566" width="11.00390625" style="38" customWidth="1"/>
    <col min="2567" max="2567" width="37.57421875" style="38" customWidth="1"/>
    <col min="2568" max="2568" width="20.140625" style="38" customWidth="1"/>
    <col min="2569" max="2569" width="11.28125" style="38" customWidth="1"/>
    <col min="2570" max="2581" width="16.28125" style="38" customWidth="1"/>
    <col min="2582" max="2816" width="11.421875" style="38" customWidth="1"/>
    <col min="2817" max="2817" width="20.140625" style="38" customWidth="1"/>
    <col min="2818" max="2818" width="9.7109375" style="38" customWidth="1"/>
    <col min="2819" max="2819" width="11.8515625" style="38" customWidth="1"/>
    <col min="2820" max="2820" width="112.8515625" style="38" customWidth="1"/>
    <col min="2821" max="2821" width="12.421875" style="38" customWidth="1"/>
    <col min="2822" max="2822" width="11.00390625" style="38" customWidth="1"/>
    <col min="2823" max="2823" width="37.57421875" style="38" customWidth="1"/>
    <col min="2824" max="2824" width="20.140625" style="38" customWidth="1"/>
    <col min="2825" max="2825" width="11.28125" style="38" customWidth="1"/>
    <col min="2826" max="2837" width="16.28125" style="38" customWidth="1"/>
    <col min="2838" max="3072" width="11.421875" style="38" customWidth="1"/>
    <col min="3073" max="3073" width="20.140625" style="38" customWidth="1"/>
    <col min="3074" max="3074" width="9.7109375" style="38" customWidth="1"/>
    <col min="3075" max="3075" width="11.8515625" style="38" customWidth="1"/>
    <col min="3076" max="3076" width="112.8515625" style="38" customWidth="1"/>
    <col min="3077" max="3077" width="12.421875" style="38" customWidth="1"/>
    <col min="3078" max="3078" width="11.00390625" style="38" customWidth="1"/>
    <col min="3079" max="3079" width="37.57421875" style="38" customWidth="1"/>
    <col min="3080" max="3080" width="20.140625" style="38" customWidth="1"/>
    <col min="3081" max="3081" width="11.28125" style="38" customWidth="1"/>
    <col min="3082" max="3093" width="16.28125" style="38" customWidth="1"/>
    <col min="3094" max="3328" width="11.421875" style="38" customWidth="1"/>
    <col min="3329" max="3329" width="20.140625" style="38" customWidth="1"/>
    <col min="3330" max="3330" width="9.7109375" style="38" customWidth="1"/>
    <col min="3331" max="3331" width="11.8515625" style="38" customWidth="1"/>
    <col min="3332" max="3332" width="112.8515625" style="38" customWidth="1"/>
    <col min="3333" max="3333" width="12.421875" style="38" customWidth="1"/>
    <col min="3334" max="3334" width="11.00390625" style="38" customWidth="1"/>
    <col min="3335" max="3335" width="37.57421875" style="38" customWidth="1"/>
    <col min="3336" max="3336" width="20.140625" style="38" customWidth="1"/>
    <col min="3337" max="3337" width="11.28125" style="38" customWidth="1"/>
    <col min="3338" max="3349" width="16.28125" style="38" customWidth="1"/>
    <col min="3350" max="3584" width="11.421875" style="38" customWidth="1"/>
    <col min="3585" max="3585" width="20.140625" style="38" customWidth="1"/>
    <col min="3586" max="3586" width="9.7109375" style="38" customWidth="1"/>
    <col min="3587" max="3587" width="11.8515625" style="38" customWidth="1"/>
    <col min="3588" max="3588" width="112.8515625" style="38" customWidth="1"/>
    <col min="3589" max="3589" width="12.421875" style="38" customWidth="1"/>
    <col min="3590" max="3590" width="11.00390625" style="38" customWidth="1"/>
    <col min="3591" max="3591" width="37.57421875" style="38" customWidth="1"/>
    <col min="3592" max="3592" width="20.140625" style="38" customWidth="1"/>
    <col min="3593" max="3593" width="11.28125" style="38" customWidth="1"/>
    <col min="3594" max="3605" width="16.28125" style="38" customWidth="1"/>
    <col min="3606" max="3840" width="11.421875" style="38" customWidth="1"/>
    <col min="3841" max="3841" width="20.140625" style="38" customWidth="1"/>
    <col min="3842" max="3842" width="9.7109375" style="38" customWidth="1"/>
    <col min="3843" max="3843" width="11.8515625" style="38" customWidth="1"/>
    <col min="3844" max="3844" width="112.8515625" style="38" customWidth="1"/>
    <col min="3845" max="3845" width="12.421875" style="38" customWidth="1"/>
    <col min="3846" max="3846" width="11.00390625" style="38" customWidth="1"/>
    <col min="3847" max="3847" width="37.57421875" style="38" customWidth="1"/>
    <col min="3848" max="3848" width="20.140625" style="38" customWidth="1"/>
    <col min="3849" max="3849" width="11.28125" style="38" customWidth="1"/>
    <col min="3850" max="3861" width="16.28125" style="38" customWidth="1"/>
    <col min="3862" max="4096" width="11.421875" style="38" customWidth="1"/>
    <col min="4097" max="4097" width="20.140625" style="38" customWidth="1"/>
    <col min="4098" max="4098" width="9.7109375" style="38" customWidth="1"/>
    <col min="4099" max="4099" width="11.8515625" style="38" customWidth="1"/>
    <col min="4100" max="4100" width="112.8515625" style="38" customWidth="1"/>
    <col min="4101" max="4101" width="12.421875" style="38" customWidth="1"/>
    <col min="4102" max="4102" width="11.00390625" style="38" customWidth="1"/>
    <col min="4103" max="4103" width="37.57421875" style="38" customWidth="1"/>
    <col min="4104" max="4104" width="20.140625" style="38" customWidth="1"/>
    <col min="4105" max="4105" width="11.28125" style="38" customWidth="1"/>
    <col min="4106" max="4117" width="16.28125" style="38" customWidth="1"/>
    <col min="4118" max="4352" width="11.421875" style="38" customWidth="1"/>
    <col min="4353" max="4353" width="20.140625" style="38" customWidth="1"/>
    <col min="4354" max="4354" width="9.7109375" style="38" customWidth="1"/>
    <col min="4355" max="4355" width="11.8515625" style="38" customWidth="1"/>
    <col min="4356" max="4356" width="112.8515625" style="38" customWidth="1"/>
    <col min="4357" max="4357" width="12.421875" style="38" customWidth="1"/>
    <col min="4358" max="4358" width="11.00390625" style="38" customWidth="1"/>
    <col min="4359" max="4359" width="37.57421875" style="38" customWidth="1"/>
    <col min="4360" max="4360" width="20.140625" style="38" customWidth="1"/>
    <col min="4361" max="4361" width="11.28125" style="38" customWidth="1"/>
    <col min="4362" max="4373" width="16.28125" style="38" customWidth="1"/>
    <col min="4374" max="4608" width="11.421875" style="38" customWidth="1"/>
    <col min="4609" max="4609" width="20.140625" style="38" customWidth="1"/>
    <col min="4610" max="4610" width="9.7109375" style="38" customWidth="1"/>
    <col min="4611" max="4611" width="11.8515625" style="38" customWidth="1"/>
    <col min="4612" max="4612" width="112.8515625" style="38" customWidth="1"/>
    <col min="4613" max="4613" width="12.421875" style="38" customWidth="1"/>
    <col min="4614" max="4614" width="11.00390625" style="38" customWidth="1"/>
    <col min="4615" max="4615" width="37.57421875" style="38" customWidth="1"/>
    <col min="4616" max="4616" width="20.140625" style="38" customWidth="1"/>
    <col min="4617" max="4617" width="11.28125" style="38" customWidth="1"/>
    <col min="4618" max="4629" width="16.28125" style="38" customWidth="1"/>
    <col min="4630" max="4864" width="11.421875" style="38" customWidth="1"/>
    <col min="4865" max="4865" width="20.140625" style="38" customWidth="1"/>
    <col min="4866" max="4866" width="9.7109375" style="38" customWidth="1"/>
    <col min="4867" max="4867" width="11.8515625" style="38" customWidth="1"/>
    <col min="4868" max="4868" width="112.8515625" style="38" customWidth="1"/>
    <col min="4869" max="4869" width="12.421875" style="38" customWidth="1"/>
    <col min="4870" max="4870" width="11.00390625" style="38" customWidth="1"/>
    <col min="4871" max="4871" width="37.57421875" style="38" customWidth="1"/>
    <col min="4872" max="4872" width="20.140625" style="38" customWidth="1"/>
    <col min="4873" max="4873" width="11.28125" style="38" customWidth="1"/>
    <col min="4874" max="4885" width="16.28125" style="38" customWidth="1"/>
    <col min="4886" max="5120" width="11.421875" style="38" customWidth="1"/>
    <col min="5121" max="5121" width="20.140625" style="38" customWidth="1"/>
    <col min="5122" max="5122" width="9.7109375" style="38" customWidth="1"/>
    <col min="5123" max="5123" width="11.8515625" style="38" customWidth="1"/>
    <col min="5124" max="5124" width="112.8515625" style="38" customWidth="1"/>
    <col min="5125" max="5125" width="12.421875" style="38" customWidth="1"/>
    <col min="5126" max="5126" width="11.00390625" style="38" customWidth="1"/>
    <col min="5127" max="5127" width="37.57421875" style="38" customWidth="1"/>
    <col min="5128" max="5128" width="20.140625" style="38" customWidth="1"/>
    <col min="5129" max="5129" width="11.28125" style="38" customWidth="1"/>
    <col min="5130" max="5141" width="16.28125" style="38" customWidth="1"/>
    <col min="5142" max="5376" width="11.421875" style="38" customWidth="1"/>
    <col min="5377" max="5377" width="20.140625" style="38" customWidth="1"/>
    <col min="5378" max="5378" width="9.7109375" style="38" customWidth="1"/>
    <col min="5379" max="5379" width="11.8515625" style="38" customWidth="1"/>
    <col min="5380" max="5380" width="112.8515625" style="38" customWidth="1"/>
    <col min="5381" max="5381" width="12.421875" style="38" customWidth="1"/>
    <col min="5382" max="5382" width="11.00390625" style="38" customWidth="1"/>
    <col min="5383" max="5383" width="37.57421875" style="38" customWidth="1"/>
    <col min="5384" max="5384" width="20.140625" style="38" customWidth="1"/>
    <col min="5385" max="5385" width="11.28125" style="38" customWidth="1"/>
    <col min="5386" max="5397" width="16.28125" style="38" customWidth="1"/>
    <col min="5398" max="5632" width="11.421875" style="38" customWidth="1"/>
    <col min="5633" max="5633" width="20.140625" style="38" customWidth="1"/>
    <col min="5634" max="5634" width="9.7109375" style="38" customWidth="1"/>
    <col min="5635" max="5635" width="11.8515625" style="38" customWidth="1"/>
    <col min="5636" max="5636" width="112.8515625" style="38" customWidth="1"/>
    <col min="5637" max="5637" width="12.421875" style="38" customWidth="1"/>
    <col min="5638" max="5638" width="11.00390625" style="38" customWidth="1"/>
    <col min="5639" max="5639" width="37.57421875" style="38" customWidth="1"/>
    <col min="5640" max="5640" width="20.140625" style="38" customWidth="1"/>
    <col min="5641" max="5641" width="11.28125" style="38" customWidth="1"/>
    <col min="5642" max="5653" width="16.28125" style="38" customWidth="1"/>
    <col min="5654" max="5888" width="11.421875" style="38" customWidth="1"/>
    <col min="5889" max="5889" width="20.140625" style="38" customWidth="1"/>
    <col min="5890" max="5890" width="9.7109375" style="38" customWidth="1"/>
    <col min="5891" max="5891" width="11.8515625" style="38" customWidth="1"/>
    <col min="5892" max="5892" width="112.8515625" style="38" customWidth="1"/>
    <col min="5893" max="5893" width="12.421875" style="38" customWidth="1"/>
    <col min="5894" max="5894" width="11.00390625" style="38" customWidth="1"/>
    <col min="5895" max="5895" width="37.57421875" style="38" customWidth="1"/>
    <col min="5896" max="5896" width="20.140625" style="38" customWidth="1"/>
    <col min="5897" max="5897" width="11.28125" style="38" customWidth="1"/>
    <col min="5898" max="5909" width="16.28125" style="38" customWidth="1"/>
    <col min="5910" max="6144" width="11.421875" style="38" customWidth="1"/>
    <col min="6145" max="6145" width="20.140625" style="38" customWidth="1"/>
    <col min="6146" max="6146" width="9.7109375" style="38" customWidth="1"/>
    <col min="6147" max="6147" width="11.8515625" style="38" customWidth="1"/>
    <col min="6148" max="6148" width="112.8515625" style="38" customWidth="1"/>
    <col min="6149" max="6149" width="12.421875" style="38" customWidth="1"/>
    <col min="6150" max="6150" width="11.00390625" style="38" customWidth="1"/>
    <col min="6151" max="6151" width="37.57421875" style="38" customWidth="1"/>
    <col min="6152" max="6152" width="20.140625" style="38" customWidth="1"/>
    <col min="6153" max="6153" width="11.28125" style="38" customWidth="1"/>
    <col min="6154" max="6165" width="16.28125" style="38" customWidth="1"/>
    <col min="6166" max="6400" width="11.421875" style="38" customWidth="1"/>
    <col min="6401" max="6401" width="20.140625" style="38" customWidth="1"/>
    <col min="6402" max="6402" width="9.7109375" style="38" customWidth="1"/>
    <col min="6403" max="6403" width="11.8515625" style="38" customWidth="1"/>
    <col min="6404" max="6404" width="112.8515625" style="38" customWidth="1"/>
    <col min="6405" max="6405" width="12.421875" style="38" customWidth="1"/>
    <col min="6406" max="6406" width="11.00390625" style="38" customWidth="1"/>
    <col min="6407" max="6407" width="37.57421875" style="38" customWidth="1"/>
    <col min="6408" max="6408" width="20.140625" style="38" customWidth="1"/>
    <col min="6409" max="6409" width="11.28125" style="38" customWidth="1"/>
    <col min="6410" max="6421" width="16.28125" style="38" customWidth="1"/>
    <col min="6422" max="6656" width="11.421875" style="38" customWidth="1"/>
    <col min="6657" max="6657" width="20.140625" style="38" customWidth="1"/>
    <col min="6658" max="6658" width="9.7109375" style="38" customWidth="1"/>
    <col min="6659" max="6659" width="11.8515625" style="38" customWidth="1"/>
    <col min="6660" max="6660" width="112.8515625" style="38" customWidth="1"/>
    <col min="6661" max="6661" width="12.421875" style="38" customWidth="1"/>
    <col min="6662" max="6662" width="11.00390625" style="38" customWidth="1"/>
    <col min="6663" max="6663" width="37.57421875" style="38" customWidth="1"/>
    <col min="6664" max="6664" width="20.140625" style="38" customWidth="1"/>
    <col min="6665" max="6665" width="11.28125" style="38" customWidth="1"/>
    <col min="6666" max="6677" width="16.28125" style="38" customWidth="1"/>
    <col min="6678" max="6912" width="11.421875" style="38" customWidth="1"/>
    <col min="6913" max="6913" width="20.140625" style="38" customWidth="1"/>
    <col min="6914" max="6914" width="9.7109375" style="38" customWidth="1"/>
    <col min="6915" max="6915" width="11.8515625" style="38" customWidth="1"/>
    <col min="6916" max="6916" width="112.8515625" style="38" customWidth="1"/>
    <col min="6917" max="6917" width="12.421875" style="38" customWidth="1"/>
    <col min="6918" max="6918" width="11.00390625" style="38" customWidth="1"/>
    <col min="6919" max="6919" width="37.57421875" style="38" customWidth="1"/>
    <col min="6920" max="6920" width="20.140625" style="38" customWidth="1"/>
    <col min="6921" max="6921" width="11.28125" style="38" customWidth="1"/>
    <col min="6922" max="6933" width="16.28125" style="38" customWidth="1"/>
    <col min="6934" max="7168" width="11.421875" style="38" customWidth="1"/>
    <col min="7169" max="7169" width="20.140625" style="38" customWidth="1"/>
    <col min="7170" max="7170" width="9.7109375" style="38" customWidth="1"/>
    <col min="7171" max="7171" width="11.8515625" style="38" customWidth="1"/>
    <col min="7172" max="7172" width="112.8515625" style="38" customWidth="1"/>
    <col min="7173" max="7173" width="12.421875" style="38" customWidth="1"/>
    <col min="7174" max="7174" width="11.00390625" style="38" customWidth="1"/>
    <col min="7175" max="7175" width="37.57421875" style="38" customWidth="1"/>
    <col min="7176" max="7176" width="20.140625" style="38" customWidth="1"/>
    <col min="7177" max="7177" width="11.28125" style="38" customWidth="1"/>
    <col min="7178" max="7189" width="16.28125" style="38" customWidth="1"/>
    <col min="7190" max="7424" width="11.421875" style="38" customWidth="1"/>
    <col min="7425" max="7425" width="20.140625" style="38" customWidth="1"/>
    <col min="7426" max="7426" width="9.7109375" style="38" customWidth="1"/>
    <col min="7427" max="7427" width="11.8515625" style="38" customWidth="1"/>
    <col min="7428" max="7428" width="112.8515625" style="38" customWidth="1"/>
    <col min="7429" max="7429" width="12.421875" style="38" customWidth="1"/>
    <col min="7430" max="7430" width="11.00390625" style="38" customWidth="1"/>
    <col min="7431" max="7431" width="37.57421875" style="38" customWidth="1"/>
    <col min="7432" max="7432" width="20.140625" style="38" customWidth="1"/>
    <col min="7433" max="7433" width="11.28125" style="38" customWidth="1"/>
    <col min="7434" max="7445" width="16.28125" style="38" customWidth="1"/>
    <col min="7446" max="7680" width="11.421875" style="38" customWidth="1"/>
    <col min="7681" max="7681" width="20.140625" style="38" customWidth="1"/>
    <col min="7682" max="7682" width="9.7109375" style="38" customWidth="1"/>
    <col min="7683" max="7683" width="11.8515625" style="38" customWidth="1"/>
    <col min="7684" max="7684" width="112.8515625" style="38" customWidth="1"/>
    <col min="7685" max="7685" width="12.421875" style="38" customWidth="1"/>
    <col min="7686" max="7686" width="11.00390625" style="38" customWidth="1"/>
    <col min="7687" max="7687" width="37.57421875" style="38" customWidth="1"/>
    <col min="7688" max="7688" width="20.140625" style="38" customWidth="1"/>
    <col min="7689" max="7689" width="11.28125" style="38" customWidth="1"/>
    <col min="7690" max="7701" width="16.28125" style="38" customWidth="1"/>
    <col min="7702" max="7936" width="11.421875" style="38" customWidth="1"/>
    <col min="7937" max="7937" width="20.140625" style="38" customWidth="1"/>
    <col min="7938" max="7938" width="9.7109375" style="38" customWidth="1"/>
    <col min="7939" max="7939" width="11.8515625" style="38" customWidth="1"/>
    <col min="7940" max="7940" width="112.8515625" style="38" customWidth="1"/>
    <col min="7941" max="7941" width="12.421875" style="38" customWidth="1"/>
    <col min="7942" max="7942" width="11.00390625" style="38" customWidth="1"/>
    <col min="7943" max="7943" width="37.57421875" style="38" customWidth="1"/>
    <col min="7944" max="7944" width="20.140625" style="38" customWidth="1"/>
    <col min="7945" max="7945" width="11.28125" style="38" customWidth="1"/>
    <col min="7946" max="7957" width="16.28125" style="38" customWidth="1"/>
    <col min="7958" max="8192" width="11.421875" style="38" customWidth="1"/>
    <col min="8193" max="8193" width="20.140625" style="38" customWidth="1"/>
    <col min="8194" max="8194" width="9.7109375" style="38" customWidth="1"/>
    <col min="8195" max="8195" width="11.8515625" style="38" customWidth="1"/>
    <col min="8196" max="8196" width="112.8515625" style="38" customWidth="1"/>
    <col min="8197" max="8197" width="12.421875" style="38" customWidth="1"/>
    <col min="8198" max="8198" width="11.00390625" style="38" customWidth="1"/>
    <col min="8199" max="8199" width="37.57421875" style="38" customWidth="1"/>
    <col min="8200" max="8200" width="20.140625" style="38" customWidth="1"/>
    <col min="8201" max="8201" width="11.28125" style="38" customWidth="1"/>
    <col min="8202" max="8213" width="16.28125" style="38" customWidth="1"/>
    <col min="8214" max="8448" width="11.421875" style="38" customWidth="1"/>
    <col min="8449" max="8449" width="20.140625" style="38" customWidth="1"/>
    <col min="8450" max="8450" width="9.7109375" style="38" customWidth="1"/>
    <col min="8451" max="8451" width="11.8515625" style="38" customWidth="1"/>
    <col min="8452" max="8452" width="112.8515625" style="38" customWidth="1"/>
    <col min="8453" max="8453" width="12.421875" style="38" customWidth="1"/>
    <col min="8454" max="8454" width="11.00390625" style="38" customWidth="1"/>
    <col min="8455" max="8455" width="37.57421875" style="38" customWidth="1"/>
    <col min="8456" max="8456" width="20.140625" style="38" customWidth="1"/>
    <col min="8457" max="8457" width="11.28125" style="38" customWidth="1"/>
    <col min="8458" max="8469" width="16.28125" style="38" customWidth="1"/>
    <col min="8470" max="8704" width="11.421875" style="38" customWidth="1"/>
    <col min="8705" max="8705" width="20.140625" style="38" customWidth="1"/>
    <col min="8706" max="8706" width="9.7109375" style="38" customWidth="1"/>
    <col min="8707" max="8707" width="11.8515625" style="38" customWidth="1"/>
    <col min="8708" max="8708" width="112.8515625" style="38" customWidth="1"/>
    <col min="8709" max="8709" width="12.421875" style="38" customWidth="1"/>
    <col min="8710" max="8710" width="11.00390625" style="38" customWidth="1"/>
    <col min="8711" max="8711" width="37.57421875" style="38" customWidth="1"/>
    <col min="8712" max="8712" width="20.140625" style="38" customWidth="1"/>
    <col min="8713" max="8713" width="11.28125" style="38" customWidth="1"/>
    <col min="8714" max="8725" width="16.28125" style="38" customWidth="1"/>
    <col min="8726" max="8960" width="11.421875" style="38" customWidth="1"/>
    <col min="8961" max="8961" width="20.140625" style="38" customWidth="1"/>
    <col min="8962" max="8962" width="9.7109375" style="38" customWidth="1"/>
    <col min="8963" max="8963" width="11.8515625" style="38" customWidth="1"/>
    <col min="8964" max="8964" width="112.8515625" style="38" customWidth="1"/>
    <col min="8965" max="8965" width="12.421875" style="38" customWidth="1"/>
    <col min="8966" max="8966" width="11.00390625" style="38" customWidth="1"/>
    <col min="8967" max="8967" width="37.57421875" style="38" customWidth="1"/>
    <col min="8968" max="8968" width="20.140625" style="38" customWidth="1"/>
    <col min="8969" max="8969" width="11.28125" style="38" customWidth="1"/>
    <col min="8970" max="8981" width="16.28125" style="38" customWidth="1"/>
    <col min="8982" max="9216" width="11.421875" style="38" customWidth="1"/>
    <col min="9217" max="9217" width="20.140625" style="38" customWidth="1"/>
    <col min="9218" max="9218" width="9.7109375" style="38" customWidth="1"/>
    <col min="9219" max="9219" width="11.8515625" style="38" customWidth="1"/>
    <col min="9220" max="9220" width="112.8515625" style="38" customWidth="1"/>
    <col min="9221" max="9221" width="12.421875" style="38" customWidth="1"/>
    <col min="9222" max="9222" width="11.00390625" style="38" customWidth="1"/>
    <col min="9223" max="9223" width="37.57421875" style="38" customWidth="1"/>
    <col min="9224" max="9224" width="20.140625" style="38" customWidth="1"/>
    <col min="9225" max="9225" width="11.28125" style="38" customWidth="1"/>
    <col min="9226" max="9237" width="16.28125" style="38" customWidth="1"/>
    <col min="9238" max="9472" width="11.421875" style="38" customWidth="1"/>
    <col min="9473" max="9473" width="20.140625" style="38" customWidth="1"/>
    <col min="9474" max="9474" width="9.7109375" style="38" customWidth="1"/>
    <col min="9475" max="9475" width="11.8515625" style="38" customWidth="1"/>
    <col min="9476" max="9476" width="112.8515625" style="38" customWidth="1"/>
    <col min="9477" max="9477" width="12.421875" style="38" customWidth="1"/>
    <col min="9478" max="9478" width="11.00390625" style="38" customWidth="1"/>
    <col min="9479" max="9479" width="37.57421875" style="38" customWidth="1"/>
    <col min="9480" max="9480" width="20.140625" style="38" customWidth="1"/>
    <col min="9481" max="9481" width="11.28125" style="38" customWidth="1"/>
    <col min="9482" max="9493" width="16.28125" style="38" customWidth="1"/>
    <col min="9494" max="9728" width="11.421875" style="38" customWidth="1"/>
    <col min="9729" max="9729" width="20.140625" style="38" customWidth="1"/>
    <col min="9730" max="9730" width="9.7109375" style="38" customWidth="1"/>
    <col min="9731" max="9731" width="11.8515625" style="38" customWidth="1"/>
    <col min="9732" max="9732" width="112.8515625" style="38" customWidth="1"/>
    <col min="9733" max="9733" width="12.421875" style="38" customWidth="1"/>
    <col min="9734" max="9734" width="11.00390625" style="38" customWidth="1"/>
    <col min="9735" max="9735" width="37.57421875" style="38" customWidth="1"/>
    <col min="9736" max="9736" width="20.140625" style="38" customWidth="1"/>
    <col min="9737" max="9737" width="11.28125" style="38" customWidth="1"/>
    <col min="9738" max="9749" width="16.28125" style="38" customWidth="1"/>
    <col min="9750" max="9984" width="11.421875" style="38" customWidth="1"/>
    <col min="9985" max="9985" width="20.140625" style="38" customWidth="1"/>
    <col min="9986" max="9986" width="9.7109375" style="38" customWidth="1"/>
    <col min="9987" max="9987" width="11.8515625" style="38" customWidth="1"/>
    <col min="9988" max="9988" width="112.8515625" style="38" customWidth="1"/>
    <col min="9989" max="9989" width="12.421875" style="38" customWidth="1"/>
    <col min="9990" max="9990" width="11.00390625" style="38" customWidth="1"/>
    <col min="9991" max="9991" width="37.57421875" style="38" customWidth="1"/>
    <col min="9992" max="9992" width="20.140625" style="38" customWidth="1"/>
    <col min="9993" max="9993" width="11.28125" style="38" customWidth="1"/>
    <col min="9994" max="10005" width="16.28125" style="38" customWidth="1"/>
    <col min="10006" max="10240" width="11.421875" style="38" customWidth="1"/>
    <col min="10241" max="10241" width="20.140625" style="38" customWidth="1"/>
    <col min="10242" max="10242" width="9.7109375" style="38" customWidth="1"/>
    <col min="10243" max="10243" width="11.8515625" style="38" customWidth="1"/>
    <col min="10244" max="10244" width="112.8515625" style="38" customWidth="1"/>
    <col min="10245" max="10245" width="12.421875" style="38" customWidth="1"/>
    <col min="10246" max="10246" width="11.00390625" style="38" customWidth="1"/>
    <col min="10247" max="10247" width="37.57421875" style="38" customWidth="1"/>
    <col min="10248" max="10248" width="20.140625" style="38" customWidth="1"/>
    <col min="10249" max="10249" width="11.28125" style="38" customWidth="1"/>
    <col min="10250" max="10261" width="16.28125" style="38" customWidth="1"/>
    <col min="10262" max="10496" width="11.421875" style="38" customWidth="1"/>
    <col min="10497" max="10497" width="20.140625" style="38" customWidth="1"/>
    <col min="10498" max="10498" width="9.7109375" style="38" customWidth="1"/>
    <col min="10499" max="10499" width="11.8515625" style="38" customWidth="1"/>
    <col min="10500" max="10500" width="112.8515625" style="38" customWidth="1"/>
    <col min="10501" max="10501" width="12.421875" style="38" customWidth="1"/>
    <col min="10502" max="10502" width="11.00390625" style="38" customWidth="1"/>
    <col min="10503" max="10503" width="37.57421875" style="38" customWidth="1"/>
    <col min="10504" max="10504" width="20.140625" style="38" customWidth="1"/>
    <col min="10505" max="10505" width="11.28125" style="38" customWidth="1"/>
    <col min="10506" max="10517" width="16.28125" style="38" customWidth="1"/>
    <col min="10518" max="10752" width="11.421875" style="38" customWidth="1"/>
    <col min="10753" max="10753" width="20.140625" style="38" customWidth="1"/>
    <col min="10754" max="10754" width="9.7109375" style="38" customWidth="1"/>
    <col min="10755" max="10755" width="11.8515625" style="38" customWidth="1"/>
    <col min="10756" max="10756" width="112.8515625" style="38" customWidth="1"/>
    <col min="10757" max="10757" width="12.421875" style="38" customWidth="1"/>
    <col min="10758" max="10758" width="11.00390625" style="38" customWidth="1"/>
    <col min="10759" max="10759" width="37.57421875" style="38" customWidth="1"/>
    <col min="10760" max="10760" width="20.140625" style="38" customWidth="1"/>
    <col min="10761" max="10761" width="11.28125" style="38" customWidth="1"/>
    <col min="10762" max="10773" width="16.28125" style="38" customWidth="1"/>
    <col min="10774" max="11008" width="11.421875" style="38" customWidth="1"/>
    <col min="11009" max="11009" width="20.140625" style="38" customWidth="1"/>
    <col min="11010" max="11010" width="9.7109375" style="38" customWidth="1"/>
    <col min="11011" max="11011" width="11.8515625" style="38" customWidth="1"/>
    <col min="11012" max="11012" width="112.8515625" style="38" customWidth="1"/>
    <col min="11013" max="11013" width="12.421875" style="38" customWidth="1"/>
    <col min="11014" max="11014" width="11.00390625" style="38" customWidth="1"/>
    <col min="11015" max="11015" width="37.57421875" style="38" customWidth="1"/>
    <col min="11016" max="11016" width="20.140625" style="38" customWidth="1"/>
    <col min="11017" max="11017" width="11.28125" style="38" customWidth="1"/>
    <col min="11018" max="11029" width="16.28125" style="38" customWidth="1"/>
    <col min="11030" max="11264" width="11.421875" style="38" customWidth="1"/>
    <col min="11265" max="11265" width="20.140625" style="38" customWidth="1"/>
    <col min="11266" max="11266" width="9.7109375" style="38" customWidth="1"/>
    <col min="11267" max="11267" width="11.8515625" style="38" customWidth="1"/>
    <col min="11268" max="11268" width="112.8515625" style="38" customWidth="1"/>
    <col min="11269" max="11269" width="12.421875" style="38" customWidth="1"/>
    <col min="11270" max="11270" width="11.00390625" style="38" customWidth="1"/>
    <col min="11271" max="11271" width="37.57421875" style="38" customWidth="1"/>
    <col min="11272" max="11272" width="20.140625" style="38" customWidth="1"/>
    <col min="11273" max="11273" width="11.28125" style="38" customWidth="1"/>
    <col min="11274" max="11285" width="16.28125" style="38" customWidth="1"/>
    <col min="11286" max="11520" width="11.421875" style="38" customWidth="1"/>
    <col min="11521" max="11521" width="20.140625" style="38" customWidth="1"/>
    <col min="11522" max="11522" width="9.7109375" style="38" customWidth="1"/>
    <col min="11523" max="11523" width="11.8515625" style="38" customWidth="1"/>
    <col min="11524" max="11524" width="112.8515625" style="38" customWidth="1"/>
    <col min="11525" max="11525" width="12.421875" style="38" customWidth="1"/>
    <col min="11526" max="11526" width="11.00390625" style="38" customWidth="1"/>
    <col min="11527" max="11527" width="37.57421875" style="38" customWidth="1"/>
    <col min="11528" max="11528" width="20.140625" style="38" customWidth="1"/>
    <col min="11529" max="11529" width="11.28125" style="38" customWidth="1"/>
    <col min="11530" max="11541" width="16.28125" style="38" customWidth="1"/>
    <col min="11542" max="11776" width="11.421875" style="38" customWidth="1"/>
    <col min="11777" max="11777" width="20.140625" style="38" customWidth="1"/>
    <col min="11778" max="11778" width="9.7109375" style="38" customWidth="1"/>
    <col min="11779" max="11779" width="11.8515625" style="38" customWidth="1"/>
    <col min="11780" max="11780" width="112.8515625" style="38" customWidth="1"/>
    <col min="11781" max="11781" width="12.421875" style="38" customWidth="1"/>
    <col min="11782" max="11782" width="11.00390625" style="38" customWidth="1"/>
    <col min="11783" max="11783" width="37.57421875" style="38" customWidth="1"/>
    <col min="11784" max="11784" width="20.140625" style="38" customWidth="1"/>
    <col min="11785" max="11785" width="11.28125" style="38" customWidth="1"/>
    <col min="11786" max="11797" width="16.28125" style="38" customWidth="1"/>
    <col min="11798" max="12032" width="11.421875" style="38" customWidth="1"/>
    <col min="12033" max="12033" width="20.140625" style="38" customWidth="1"/>
    <col min="12034" max="12034" width="9.7109375" style="38" customWidth="1"/>
    <col min="12035" max="12035" width="11.8515625" style="38" customWidth="1"/>
    <col min="12036" max="12036" width="112.8515625" style="38" customWidth="1"/>
    <col min="12037" max="12037" width="12.421875" style="38" customWidth="1"/>
    <col min="12038" max="12038" width="11.00390625" style="38" customWidth="1"/>
    <col min="12039" max="12039" width="37.57421875" style="38" customWidth="1"/>
    <col min="12040" max="12040" width="20.140625" style="38" customWidth="1"/>
    <col min="12041" max="12041" width="11.28125" style="38" customWidth="1"/>
    <col min="12042" max="12053" width="16.28125" style="38" customWidth="1"/>
    <col min="12054" max="12288" width="11.421875" style="38" customWidth="1"/>
    <col min="12289" max="12289" width="20.140625" style="38" customWidth="1"/>
    <col min="12290" max="12290" width="9.7109375" style="38" customWidth="1"/>
    <col min="12291" max="12291" width="11.8515625" style="38" customWidth="1"/>
    <col min="12292" max="12292" width="112.8515625" style="38" customWidth="1"/>
    <col min="12293" max="12293" width="12.421875" style="38" customWidth="1"/>
    <col min="12294" max="12294" width="11.00390625" style="38" customWidth="1"/>
    <col min="12295" max="12295" width="37.57421875" style="38" customWidth="1"/>
    <col min="12296" max="12296" width="20.140625" style="38" customWidth="1"/>
    <col min="12297" max="12297" width="11.28125" style="38" customWidth="1"/>
    <col min="12298" max="12309" width="16.28125" style="38" customWidth="1"/>
    <col min="12310" max="12544" width="11.421875" style="38" customWidth="1"/>
    <col min="12545" max="12545" width="20.140625" style="38" customWidth="1"/>
    <col min="12546" max="12546" width="9.7109375" style="38" customWidth="1"/>
    <col min="12547" max="12547" width="11.8515625" style="38" customWidth="1"/>
    <col min="12548" max="12548" width="112.8515625" style="38" customWidth="1"/>
    <col min="12549" max="12549" width="12.421875" style="38" customWidth="1"/>
    <col min="12550" max="12550" width="11.00390625" style="38" customWidth="1"/>
    <col min="12551" max="12551" width="37.57421875" style="38" customWidth="1"/>
    <col min="12552" max="12552" width="20.140625" style="38" customWidth="1"/>
    <col min="12553" max="12553" width="11.28125" style="38" customWidth="1"/>
    <col min="12554" max="12565" width="16.28125" style="38" customWidth="1"/>
    <col min="12566" max="12800" width="11.421875" style="38" customWidth="1"/>
    <col min="12801" max="12801" width="20.140625" style="38" customWidth="1"/>
    <col min="12802" max="12802" width="9.7109375" style="38" customWidth="1"/>
    <col min="12803" max="12803" width="11.8515625" style="38" customWidth="1"/>
    <col min="12804" max="12804" width="112.8515625" style="38" customWidth="1"/>
    <col min="12805" max="12805" width="12.421875" style="38" customWidth="1"/>
    <col min="12806" max="12806" width="11.00390625" style="38" customWidth="1"/>
    <col min="12807" max="12807" width="37.57421875" style="38" customWidth="1"/>
    <col min="12808" max="12808" width="20.140625" style="38" customWidth="1"/>
    <col min="12809" max="12809" width="11.28125" style="38" customWidth="1"/>
    <col min="12810" max="12821" width="16.28125" style="38" customWidth="1"/>
    <col min="12822" max="13056" width="11.421875" style="38" customWidth="1"/>
    <col min="13057" max="13057" width="20.140625" style="38" customWidth="1"/>
    <col min="13058" max="13058" width="9.7109375" style="38" customWidth="1"/>
    <col min="13059" max="13059" width="11.8515625" style="38" customWidth="1"/>
    <col min="13060" max="13060" width="112.8515625" style="38" customWidth="1"/>
    <col min="13061" max="13061" width="12.421875" style="38" customWidth="1"/>
    <col min="13062" max="13062" width="11.00390625" style="38" customWidth="1"/>
    <col min="13063" max="13063" width="37.57421875" style="38" customWidth="1"/>
    <col min="13064" max="13064" width="20.140625" style="38" customWidth="1"/>
    <col min="13065" max="13065" width="11.28125" style="38" customWidth="1"/>
    <col min="13066" max="13077" width="16.28125" style="38" customWidth="1"/>
    <col min="13078" max="13312" width="11.421875" style="38" customWidth="1"/>
    <col min="13313" max="13313" width="20.140625" style="38" customWidth="1"/>
    <col min="13314" max="13314" width="9.7109375" style="38" customWidth="1"/>
    <col min="13315" max="13315" width="11.8515625" style="38" customWidth="1"/>
    <col min="13316" max="13316" width="112.8515625" style="38" customWidth="1"/>
    <col min="13317" max="13317" width="12.421875" style="38" customWidth="1"/>
    <col min="13318" max="13318" width="11.00390625" style="38" customWidth="1"/>
    <col min="13319" max="13319" width="37.57421875" style="38" customWidth="1"/>
    <col min="13320" max="13320" width="20.140625" style="38" customWidth="1"/>
    <col min="13321" max="13321" width="11.28125" style="38" customWidth="1"/>
    <col min="13322" max="13333" width="16.28125" style="38" customWidth="1"/>
    <col min="13334" max="13568" width="11.421875" style="38" customWidth="1"/>
    <col min="13569" max="13569" width="20.140625" style="38" customWidth="1"/>
    <col min="13570" max="13570" width="9.7109375" style="38" customWidth="1"/>
    <col min="13571" max="13571" width="11.8515625" style="38" customWidth="1"/>
    <col min="13572" max="13572" width="112.8515625" style="38" customWidth="1"/>
    <col min="13573" max="13573" width="12.421875" style="38" customWidth="1"/>
    <col min="13574" max="13574" width="11.00390625" style="38" customWidth="1"/>
    <col min="13575" max="13575" width="37.57421875" style="38" customWidth="1"/>
    <col min="13576" max="13576" width="20.140625" style="38" customWidth="1"/>
    <col min="13577" max="13577" width="11.28125" style="38" customWidth="1"/>
    <col min="13578" max="13589" width="16.28125" style="38" customWidth="1"/>
    <col min="13590" max="13824" width="11.421875" style="38" customWidth="1"/>
    <col min="13825" max="13825" width="20.140625" style="38" customWidth="1"/>
    <col min="13826" max="13826" width="9.7109375" style="38" customWidth="1"/>
    <col min="13827" max="13827" width="11.8515625" style="38" customWidth="1"/>
    <col min="13828" max="13828" width="112.8515625" style="38" customWidth="1"/>
    <col min="13829" max="13829" width="12.421875" style="38" customWidth="1"/>
    <col min="13830" max="13830" width="11.00390625" style="38" customWidth="1"/>
    <col min="13831" max="13831" width="37.57421875" style="38" customWidth="1"/>
    <col min="13832" max="13832" width="20.140625" style="38" customWidth="1"/>
    <col min="13833" max="13833" width="11.28125" style="38" customWidth="1"/>
    <col min="13834" max="13845" width="16.28125" style="38" customWidth="1"/>
    <col min="13846" max="14080" width="11.421875" style="38" customWidth="1"/>
    <col min="14081" max="14081" width="20.140625" style="38" customWidth="1"/>
    <col min="14082" max="14082" width="9.7109375" style="38" customWidth="1"/>
    <col min="14083" max="14083" width="11.8515625" style="38" customWidth="1"/>
    <col min="14084" max="14084" width="112.8515625" style="38" customWidth="1"/>
    <col min="14085" max="14085" width="12.421875" style="38" customWidth="1"/>
    <col min="14086" max="14086" width="11.00390625" style="38" customWidth="1"/>
    <col min="14087" max="14087" width="37.57421875" style="38" customWidth="1"/>
    <col min="14088" max="14088" width="20.140625" style="38" customWidth="1"/>
    <col min="14089" max="14089" width="11.28125" style="38" customWidth="1"/>
    <col min="14090" max="14101" width="16.28125" style="38" customWidth="1"/>
    <col min="14102" max="14336" width="11.421875" style="38" customWidth="1"/>
    <col min="14337" max="14337" width="20.140625" style="38" customWidth="1"/>
    <col min="14338" max="14338" width="9.7109375" style="38" customWidth="1"/>
    <col min="14339" max="14339" width="11.8515625" style="38" customWidth="1"/>
    <col min="14340" max="14340" width="112.8515625" style="38" customWidth="1"/>
    <col min="14341" max="14341" width="12.421875" style="38" customWidth="1"/>
    <col min="14342" max="14342" width="11.00390625" style="38" customWidth="1"/>
    <col min="14343" max="14343" width="37.57421875" style="38" customWidth="1"/>
    <col min="14344" max="14344" width="20.140625" style="38" customWidth="1"/>
    <col min="14345" max="14345" width="11.28125" style="38" customWidth="1"/>
    <col min="14346" max="14357" width="16.28125" style="38" customWidth="1"/>
    <col min="14358" max="14592" width="11.421875" style="38" customWidth="1"/>
    <col min="14593" max="14593" width="20.140625" style="38" customWidth="1"/>
    <col min="14594" max="14594" width="9.7109375" style="38" customWidth="1"/>
    <col min="14595" max="14595" width="11.8515625" style="38" customWidth="1"/>
    <col min="14596" max="14596" width="112.8515625" style="38" customWidth="1"/>
    <col min="14597" max="14597" width="12.421875" style="38" customWidth="1"/>
    <col min="14598" max="14598" width="11.00390625" style="38" customWidth="1"/>
    <col min="14599" max="14599" width="37.57421875" style="38" customWidth="1"/>
    <col min="14600" max="14600" width="20.140625" style="38" customWidth="1"/>
    <col min="14601" max="14601" width="11.28125" style="38" customWidth="1"/>
    <col min="14602" max="14613" width="16.28125" style="38" customWidth="1"/>
    <col min="14614" max="14848" width="11.421875" style="38" customWidth="1"/>
    <col min="14849" max="14849" width="20.140625" style="38" customWidth="1"/>
    <col min="14850" max="14850" width="9.7109375" style="38" customWidth="1"/>
    <col min="14851" max="14851" width="11.8515625" style="38" customWidth="1"/>
    <col min="14852" max="14852" width="112.8515625" style="38" customWidth="1"/>
    <col min="14853" max="14853" width="12.421875" style="38" customWidth="1"/>
    <col min="14854" max="14854" width="11.00390625" style="38" customWidth="1"/>
    <col min="14855" max="14855" width="37.57421875" style="38" customWidth="1"/>
    <col min="14856" max="14856" width="20.140625" style="38" customWidth="1"/>
    <col min="14857" max="14857" width="11.28125" style="38" customWidth="1"/>
    <col min="14858" max="14869" width="16.28125" style="38" customWidth="1"/>
    <col min="14870" max="15104" width="11.421875" style="38" customWidth="1"/>
    <col min="15105" max="15105" width="20.140625" style="38" customWidth="1"/>
    <col min="15106" max="15106" width="9.7109375" style="38" customWidth="1"/>
    <col min="15107" max="15107" width="11.8515625" style="38" customWidth="1"/>
    <col min="15108" max="15108" width="112.8515625" style="38" customWidth="1"/>
    <col min="15109" max="15109" width="12.421875" style="38" customWidth="1"/>
    <col min="15110" max="15110" width="11.00390625" style="38" customWidth="1"/>
    <col min="15111" max="15111" width="37.57421875" style="38" customWidth="1"/>
    <col min="15112" max="15112" width="20.140625" style="38" customWidth="1"/>
    <col min="15113" max="15113" width="11.28125" style="38" customWidth="1"/>
    <col min="15114" max="15125" width="16.28125" style="38" customWidth="1"/>
    <col min="15126" max="15360" width="11.421875" style="38" customWidth="1"/>
    <col min="15361" max="15361" width="20.140625" style="38" customWidth="1"/>
    <col min="15362" max="15362" width="9.7109375" style="38" customWidth="1"/>
    <col min="15363" max="15363" width="11.8515625" style="38" customWidth="1"/>
    <col min="15364" max="15364" width="112.8515625" style="38" customWidth="1"/>
    <col min="15365" max="15365" width="12.421875" style="38" customWidth="1"/>
    <col min="15366" max="15366" width="11.00390625" style="38" customWidth="1"/>
    <col min="15367" max="15367" width="37.57421875" style="38" customWidth="1"/>
    <col min="15368" max="15368" width="20.140625" style="38" customWidth="1"/>
    <col min="15369" max="15369" width="11.28125" style="38" customWidth="1"/>
    <col min="15370" max="15381" width="16.28125" style="38" customWidth="1"/>
    <col min="15382" max="15616" width="11.421875" style="38" customWidth="1"/>
    <col min="15617" max="15617" width="20.140625" style="38" customWidth="1"/>
    <col min="15618" max="15618" width="9.7109375" style="38" customWidth="1"/>
    <col min="15619" max="15619" width="11.8515625" style="38" customWidth="1"/>
    <col min="15620" max="15620" width="112.8515625" style="38" customWidth="1"/>
    <col min="15621" max="15621" width="12.421875" style="38" customWidth="1"/>
    <col min="15622" max="15622" width="11.00390625" style="38" customWidth="1"/>
    <col min="15623" max="15623" width="37.57421875" style="38" customWidth="1"/>
    <col min="15624" max="15624" width="20.140625" style="38" customWidth="1"/>
    <col min="15625" max="15625" width="11.28125" style="38" customWidth="1"/>
    <col min="15626" max="15637" width="16.28125" style="38" customWidth="1"/>
    <col min="15638" max="15872" width="11.421875" style="38" customWidth="1"/>
    <col min="15873" max="15873" width="20.140625" style="38" customWidth="1"/>
    <col min="15874" max="15874" width="9.7109375" style="38" customWidth="1"/>
    <col min="15875" max="15875" width="11.8515625" style="38" customWidth="1"/>
    <col min="15876" max="15876" width="112.8515625" style="38" customWidth="1"/>
    <col min="15877" max="15877" width="12.421875" style="38" customWidth="1"/>
    <col min="15878" max="15878" width="11.00390625" style="38" customWidth="1"/>
    <col min="15879" max="15879" width="37.57421875" style="38" customWidth="1"/>
    <col min="15880" max="15880" width="20.140625" style="38" customWidth="1"/>
    <col min="15881" max="15881" width="11.28125" style="38" customWidth="1"/>
    <col min="15882" max="15893" width="16.28125" style="38" customWidth="1"/>
    <col min="15894" max="16128" width="11.421875" style="38" customWidth="1"/>
    <col min="16129" max="16129" width="20.140625" style="38" customWidth="1"/>
    <col min="16130" max="16130" width="9.7109375" style="38" customWidth="1"/>
    <col min="16131" max="16131" width="11.8515625" style="38" customWidth="1"/>
    <col min="16132" max="16132" width="112.8515625" style="38" customWidth="1"/>
    <col min="16133" max="16133" width="12.421875" style="38" customWidth="1"/>
    <col min="16134" max="16134" width="11.00390625" style="38" customWidth="1"/>
    <col min="16135" max="16135" width="37.57421875" style="38" customWidth="1"/>
    <col min="16136" max="16136" width="20.140625" style="38" customWidth="1"/>
    <col min="16137" max="16137" width="11.28125" style="38" customWidth="1"/>
    <col min="16138" max="16149" width="16.28125" style="38" customWidth="1"/>
    <col min="16150" max="16384" width="11.421875" style="38" customWidth="1"/>
  </cols>
  <sheetData>
    <row r="1" spans="1:9" ht="15">
      <c r="A1" s="38" t="s">
        <v>562</v>
      </c>
      <c r="B1" s="38" t="s">
        <v>563</v>
      </c>
      <c r="C1" s="38" t="s">
        <v>564</v>
      </c>
      <c r="D1" s="39" t="s">
        <v>565</v>
      </c>
      <c r="E1" s="38" t="s">
        <v>566</v>
      </c>
      <c r="F1" s="38" t="s">
        <v>567</v>
      </c>
      <c r="G1" s="38" t="s">
        <v>568</v>
      </c>
      <c r="H1" s="38" t="s">
        <v>569</v>
      </c>
      <c r="I1" s="40" t="s">
        <v>570</v>
      </c>
    </row>
    <row r="2" spans="1:9" ht="12.75" customHeight="1">
      <c r="A2" s="41">
        <v>80111701</v>
      </c>
      <c r="B2" s="42">
        <v>1</v>
      </c>
      <c r="C2" s="43" t="s">
        <v>472</v>
      </c>
      <c r="D2" s="44" t="s">
        <v>571</v>
      </c>
      <c r="E2" s="45">
        <v>1382722710</v>
      </c>
      <c r="F2" s="45">
        <v>1382722710</v>
      </c>
      <c r="G2" s="44" t="s">
        <v>572</v>
      </c>
      <c r="H2" s="46" t="s">
        <v>573</v>
      </c>
      <c r="I2" s="47">
        <v>43887</v>
      </c>
    </row>
    <row r="3" spans="1:9" ht="12.75" customHeight="1">
      <c r="A3" s="41">
        <v>80111701</v>
      </c>
      <c r="B3" s="42">
        <v>1</v>
      </c>
      <c r="C3" s="43" t="s">
        <v>472</v>
      </c>
      <c r="D3" s="44" t="s">
        <v>574</v>
      </c>
      <c r="E3" s="45">
        <v>869312136</v>
      </c>
      <c r="F3" s="45">
        <v>869312136</v>
      </c>
      <c r="G3" s="44" t="s">
        <v>575</v>
      </c>
      <c r="H3" s="46" t="s">
        <v>573</v>
      </c>
      <c r="I3" s="47">
        <v>43887</v>
      </c>
    </row>
    <row r="4" spans="1:9" ht="12.75" customHeight="1">
      <c r="A4" s="41">
        <v>80111701</v>
      </c>
      <c r="B4" s="42">
        <v>1</v>
      </c>
      <c r="C4" s="43" t="s">
        <v>472</v>
      </c>
      <c r="D4" s="48" t="s">
        <v>576</v>
      </c>
      <c r="E4" s="45">
        <v>51583379</v>
      </c>
      <c r="F4" s="45">
        <v>51583379</v>
      </c>
      <c r="G4" s="49" t="s">
        <v>577</v>
      </c>
      <c r="H4" s="46" t="s">
        <v>573</v>
      </c>
      <c r="I4" s="47">
        <v>43887</v>
      </c>
    </row>
    <row r="5" spans="1:9" ht="12.75" customHeight="1">
      <c r="A5" s="50">
        <v>15101505</v>
      </c>
      <c r="B5" s="42">
        <v>1</v>
      </c>
      <c r="C5" s="43" t="s">
        <v>472</v>
      </c>
      <c r="D5" s="48" t="s">
        <v>578</v>
      </c>
      <c r="E5" s="45">
        <v>14263439</v>
      </c>
      <c r="F5" s="45">
        <v>14263439</v>
      </c>
      <c r="G5" s="49" t="s">
        <v>579</v>
      </c>
      <c r="H5" s="46" t="s">
        <v>573</v>
      </c>
      <c r="I5" s="47">
        <v>43887</v>
      </c>
    </row>
    <row r="6" spans="1:9" ht="12.75" customHeight="1">
      <c r="A6" s="50">
        <v>43211508</v>
      </c>
      <c r="B6" s="42">
        <v>1</v>
      </c>
      <c r="C6" s="43" t="s">
        <v>580</v>
      </c>
      <c r="D6" s="51" t="s">
        <v>581</v>
      </c>
      <c r="E6" s="45">
        <v>36750000</v>
      </c>
      <c r="F6" s="45">
        <v>36750000</v>
      </c>
      <c r="G6" s="49" t="s">
        <v>582</v>
      </c>
      <c r="H6" s="46" t="s">
        <v>583</v>
      </c>
      <c r="I6" s="47">
        <v>43941</v>
      </c>
    </row>
    <row r="7" spans="1:9" ht="12.75" customHeight="1">
      <c r="A7" s="41">
        <v>43212110</v>
      </c>
      <c r="B7" s="42">
        <v>1</v>
      </c>
      <c r="C7" s="43" t="s">
        <v>580</v>
      </c>
      <c r="D7" s="48" t="s">
        <v>584</v>
      </c>
      <c r="E7" s="45">
        <v>7000000</v>
      </c>
      <c r="F7" s="45">
        <v>7000000</v>
      </c>
      <c r="G7" s="49" t="s">
        <v>582</v>
      </c>
      <c r="H7" s="46" t="s">
        <v>583</v>
      </c>
      <c r="I7" s="47">
        <v>43941</v>
      </c>
    </row>
    <row r="8" spans="1:9" ht="12.75" customHeight="1">
      <c r="A8" s="41" t="s">
        <v>585</v>
      </c>
      <c r="B8" s="42">
        <v>1</v>
      </c>
      <c r="C8" s="43" t="s">
        <v>580</v>
      </c>
      <c r="D8" s="52" t="s">
        <v>586</v>
      </c>
      <c r="E8" s="45">
        <v>4000000</v>
      </c>
      <c r="F8" s="45">
        <v>4000000</v>
      </c>
      <c r="G8" s="49" t="s">
        <v>582</v>
      </c>
      <c r="H8" s="53" t="s">
        <v>587</v>
      </c>
      <c r="I8" s="47">
        <v>43941</v>
      </c>
    </row>
    <row r="9" spans="1:9" ht="12.75" customHeight="1">
      <c r="A9" s="41" t="s">
        <v>585</v>
      </c>
      <c r="B9" s="42">
        <v>1</v>
      </c>
      <c r="C9" s="43" t="s">
        <v>580</v>
      </c>
      <c r="D9" s="54" t="s">
        <v>588</v>
      </c>
      <c r="E9" s="45">
        <v>5000000</v>
      </c>
      <c r="F9" s="45">
        <v>5000000</v>
      </c>
      <c r="G9" s="49" t="s">
        <v>582</v>
      </c>
      <c r="H9" s="53" t="s">
        <v>587</v>
      </c>
      <c r="I9" s="47">
        <v>43941</v>
      </c>
    </row>
    <row r="10" spans="1:9" ht="12.75" customHeight="1">
      <c r="A10" s="50">
        <v>43211508</v>
      </c>
      <c r="B10" s="42">
        <v>1</v>
      </c>
      <c r="C10" s="43" t="s">
        <v>580</v>
      </c>
      <c r="D10" s="52" t="s">
        <v>589</v>
      </c>
      <c r="E10" s="45">
        <v>5000000</v>
      </c>
      <c r="F10" s="45">
        <v>5000000</v>
      </c>
      <c r="G10" s="49" t="s">
        <v>582</v>
      </c>
      <c r="H10" s="53" t="s">
        <v>587</v>
      </c>
      <c r="I10" s="47">
        <v>43941</v>
      </c>
    </row>
    <row r="11" spans="1:9" ht="12.75" customHeight="1">
      <c r="A11" s="55">
        <v>53102710</v>
      </c>
      <c r="B11" s="42">
        <v>1</v>
      </c>
      <c r="C11" s="43" t="s">
        <v>580</v>
      </c>
      <c r="D11" s="51" t="s">
        <v>590</v>
      </c>
      <c r="E11" s="45">
        <v>12600000</v>
      </c>
      <c r="F11" s="45">
        <v>12600000</v>
      </c>
      <c r="G11" s="49" t="s">
        <v>591</v>
      </c>
      <c r="H11" s="53" t="s">
        <v>587</v>
      </c>
      <c r="I11" s="47">
        <v>44153</v>
      </c>
    </row>
    <row r="12" spans="1:9" ht="12.75" customHeight="1">
      <c r="A12" s="56">
        <v>14111500</v>
      </c>
      <c r="B12" s="42">
        <v>1</v>
      </c>
      <c r="C12" s="43" t="s">
        <v>580</v>
      </c>
      <c r="D12" s="57" t="s">
        <v>592</v>
      </c>
      <c r="E12" s="45">
        <v>3300000</v>
      </c>
      <c r="F12" s="45">
        <v>3300000</v>
      </c>
      <c r="G12" s="49" t="s">
        <v>367</v>
      </c>
      <c r="H12" s="46" t="s">
        <v>573</v>
      </c>
      <c r="I12" s="47">
        <v>43887</v>
      </c>
    </row>
    <row r="13" spans="1:9" ht="12.75" customHeight="1">
      <c r="A13" s="56">
        <v>14111500</v>
      </c>
      <c r="B13" s="42">
        <v>1</v>
      </c>
      <c r="C13" s="43" t="s">
        <v>580</v>
      </c>
      <c r="D13" s="57" t="s">
        <v>593</v>
      </c>
      <c r="E13" s="45">
        <v>3600000</v>
      </c>
      <c r="F13" s="45">
        <v>3600000</v>
      </c>
      <c r="G13" s="49" t="s">
        <v>367</v>
      </c>
      <c r="H13" s="46" t="s">
        <v>573</v>
      </c>
      <c r="I13" s="47">
        <v>43887</v>
      </c>
    </row>
    <row r="14" spans="1:9" ht="12.75" customHeight="1">
      <c r="A14" s="56">
        <v>44121700</v>
      </c>
      <c r="B14" s="42">
        <v>1</v>
      </c>
      <c r="C14" s="43" t="s">
        <v>580</v>
      </c>
      <c r="D14" s="57" t="s">
        <v>594</v>
      </c>
      <c r="E14" s="45">
        <v>42000</v>
      </c>
      <c r="F14" s="45">
        <v>42000</v>
      </c>
      <c r="G14" s="49" t="s">
        <v>367</v>
      </c>
      <c r="H14" s="46" t="s">
        <v>573</v>
      </c>
      <c r="I14" s="47">
        <v>43887</v>
      </c>
    </row>
    <row r="15" spans="1:9" ht="12.75" customHeight="1">
      <c r="A15" s="56">
        <v>43201800</v>
      </c>
      <c r="B15" s="42">
        <v>1</v>
      </c>
      <c r="C15" s="43" t="s">
        <v>580</v>
      </c>
      <c r="D15" s="57" t="s">
        <v>595</v>
      </c>
      <c r="E15" s="45">
        <v>200000</v>
      </c>
      <c r="F15" s="45">
        <v>200000</v>
      </c>
      <c r="G15" s="49" t="s">
        <v>367</v>
      </c>
      <c r="H15" s="46" t="s">
        <v>573</v>
      </c>
      <c r="I15" s="47">
        <v>43887</v>
      </c>
    </row>
    <row r="16" spans="1:9" ht="12.75" customHeight="1">
      <c r="A16" s="56">
        <v>44121700</v>
      </c>
      <c r="B16" s="42">
        <v>1</v>
      </c>
      <c r="C16" s="43" t="s">
        <v>580</v>
      </c>
      <c r="D16" s="57" t="s">
        <v>596</v>
      </c>
      <c r="E16" s="45">
        <v>120000</v>
      </c>
      <c r="F16" s="45">
        <v>120000</v>
      </c>
      <c r="G16" s="49" t="s">
        <v>367</v>
      </c>
      <c r="H16" s="46" t="s">
        <v>573</v>
      </c>
      <c r="I16" s="47">
        <v>43887</v>
      </c>
    </row>
    <row r="17" spans="1:9" ht="12.75" customHeight="1">
      <c r="A17" s="56">
        <v>43201800</v>
      </c>
      <c r="B17" s="42">
        <v>1</v>
      </c>
      <c r="C17" s="43" t="s">
        <v>580</v>
      </c>
      <c r="D17" s="57" t="s">
        <v>597</v>
      </c>
      <c r="E17" s="45">
        <v>200000</v>
      </c>
      <c r="F17" s="45">
        <v>200000</v>
      </c>
      <c r="G17" s="49" t="s">
        <v>367</v>
      </c>
      <c r="H17" s="46" t="s">
        <v>573</v>
      </c>
      <c r="I17" s="47">
        <v>43887</v>
      </c>
    </row>
    <row r="18" spans="1:9" ht="12.75" customHeight="1">
      <c r="A18" s="56">
        <v>44122100</v>
      </c>
      <c r="B18" s="42">
        <v>1</v>
      </c>
      <c r="C18" s="43" t="s">
        <v>580</v>
      </c>
      <c r="D18" s="57" t="s">
        <v>598</v>
      </c>
      <c r="E18" s="45">
        <v>100000</v>
      </c>
      <c r="F18" s="45">
        <v>100000</v>
      </c>
      <c r="G18" s="49" t="s">
        <v>367</v>
      </c>
      <c r="H18" s="46" t="s">
        <v>573</v>
      </c>
      <c r="I18" s="47">
        <v>43887</v>
      </c>
    </row>
    <row r="19" spans="1:9" ht="12.75" customHeight="1">
      <c r="A19" s="56">
        <v>44122100</v>
      </c>
      <c r="B19" s="42">
        <v>1</v>
      </c>
      <c r="C19" s="43" t="s">
        <v>580</v>
      </c>
      <c r="D19" s="57" t="s">
        <v>599</v>
      </c>
      <c r="E19" s="45">
        <v>171000</v>
      </c>
      <c r="F19" s="45">
        <v>171000</v>
      </c>
      <c r="G19" s="49" t="s">
        <v>367</v>
      </c>
      <c r="H19" s="46" t="s">
        <v>573</v>
      </c>
      <c r="I19" s="47">
        <v>43887</v>
      </c>
    </row>
    <row r="20" spans="1:9" ht="12.75" customHeight="1">
      <c r="A20" s="56">
        <v>44122100</v>
      </c>
      <c r="B20" s="42">
        <v>1</v>
      </c>
      <c r="C20" s="43" t="s">
        <v>580</v>
      </c>
      <c r="D20" s="57" t="s">
        <v>600</v>
      </c>
      <c r="E20" s="45">
        <v>171000</v>
      </c>
      <c r="F20" s="45">
        <v>171000</v>
      </c>
      <c r="G20" s="49" t="s">
        <v>367</v>
      </c>
      <c r="H20" s="46" t="s">
        <v>573</v>
      </c>
      <c r="I20" s="47">
        <v>43887</v>
      </c>
    </row>
    <row r="21" spans="1:9" ht="12.75" customHeight="1">
      <c r="A21" s="56">
        <v>44121700</v>
      </c>
      <c r="B21" s="42">
        <v>1</v>
      </c>
      <c r="C21" s="43" t="s">
        <v>580</v>
      </c>
      <c r="D21" s="57" t="s">
        <v>601</v>
      </c>
      <c r="E21" s="45">
        <v>300000</v>
      </c>
      <c r="F21" s="45">
        <v>300000</v>
      </c>
      <c r="G21" s="49" t="s">
        <v>367</v>
      </c>
      <c r="H21" s="46" t="s">
        <v>573</v>
      </c>
      <c r="I21" s="47">
        <v>43887</v>
      </c>
    </row>
    <row r="22" spans="1:9" ht="12.75" customHeight="1">
      <c r="A22" s="56">
        <v>44121700</v>
      </c>
      <c r="B22" s="42">
        <v>1</v>
      </c>
      <c r="C22" s="43" t="s">
        <v>580</v>
      </c>
      <c r="D22" s="57" t="s">
        <v>602</v>
      </c>
      <c r="E22" s="45">
        <v>150000</v>
      </c>
      <c r="F22" s="45">
        <v>150000</v>
      </c>
      <c r="G22" s="49" t="s">
        <v>367</v>
      </c>
      <c r="H22" s="46" t="s">
        <v>573</v>
      </c>
      <c r="I22" s="47">
        <v>43887</v>
      </c>
    </row>
    <row r="23" spans="1:9" ht="12.75" customHeight="1">
      <c r="A23" s="56">
        <v>44121700</v>
      </c>
      <c r="B23" s="42">
        <v>1</v>
      </c>
      <c r="C23" s="43" t="s">
        <v>580</v>
      </c>
      <c r="D23" s="57" t="s">
        <v>603</v>
      </c>
      <c r="E23" s="45">
        <v>375000</v>
      </c>
      <c r="F23" s="45">
        <v>375000</v>
      </c>
      <c r="G23" s="49" t="s">
        <v>367</v>
      </c>
      <c r="H23" s="46" t="s">
        <v>573</v>
      </c>
      <c r="I23" s="47">
        <v>43887</v>
      </c>
    </row>
    <row r="24" spans="1:9" ht="12.75" customHeight="1">
      <c r="A24" s="56">
        <v>44122100</v>
      </c>
      <c r="B24" s="42">
        <v>1</v>
      </c>
      <c r="C24" s="43" t="s">
        <v>580</v>
      </c>
      <c r="D24" s="57" t="s">
        <v>604</v>
      </c>
      <c r="E24" s="45">
        <v>1500000</v>
      </c>
      <c r="F24" s="45">
        <v>1500000</v>
      </c>
      <c r="G24" s="49" t="s">
        <v>367</v>
      </c>
      <c r="H24" s="46" t="s">
        <v>573</v>
      </c>
      <c r="I24" s="47">
        <v>43887</v>
      </c>
    </row>
    <row r="25" spans="1:9" ht="12.75" customHeight="1">
      <c r="A25" s="56">
        <v>44121600</v>
      </c>
      <c r="B25" s="42">
        <v>1</v>
      </c>
      <c r="C25" s="43" t="s">
        <v>580</v>
      </c>
      <c r="D25" s="57" t="s">
        <v>605</v>
      </c>
      <c r="E25" s="45">
        <v>90000</v>
      </c>
      <c r="F25" s="45">
        <v>90000</v>
      </c>
      <c r="G25" s="49" t="s">
        <v>367</v>
      </c>
      <c r="H25" s="46" t="s">
        <v>573</v>
      </c>
      <c r="I25" s="47">
        <v>43887</v>
      </c>
    </row>
    <row r="26" spans="1:9" ht="12.75" customHeight="1">
      <c r="A26" s="56">
        <v>44122003</v>
      </c>
      <c r="B26" s="42">
        <v>1</v>
      </c>
      <c r="C26" s="43" t="s">
        <v>580</v>
      </c>
      <c r="D26" s="57" t="s">
        <v>606</v>
      </c>
      <c r="E26" s="45">
        <v>4500000</v>
      </c>
      <c r="F26" s="45">
        <v>4500000</v>
      </c>
      <c r="G26" s="49" t="s">
        <v>367</v>
      </c>
      <c r="H26" s="46" t="s">
        <v>573</v>
      </c>
      <c r="I26" s="47">
        <v>43887</v>
      </c>
    </row>
    <row r="27" spans="1:9" ht="12.75" customHeight="1">
      <c r="A27" s="56">
        <v>14111500</v>
      </c>
      <c r="B27" s="42">
        <v>1</v>
      </c>
      <c r="C27" s="43" t="s">
        <v>580</v>
      </c>
      <c r="D27" s="57" t="s">
        <v>607</v>
      </c>
      <c r="E27" s="45">
        <v>138000</v>
      </c>
      <c r="F27" s="45">
        <v>138000</v>
      </c>
      <c r="G27" s="49" t="s">
        <v>367</v>
      </c>
      <c r="H27" s="46" t="s">
        <v>573</v>
      </c>
      <c r="I27" s="47">
        <v>43887</v>
      </c>
    </row>
    <row r="28" spans="1:9" ht="12.75" customHeight="1">
      <c r="A28" s="56">
        <v>44121600</v>
      </c>
      <c r="B28" s="42">
        <v>1</v>
      </c>
      <c r="C28" s="43" t="s">
        <v>580</v>
      </c>
      <c r="D28" s="57" t="s">
        <v>608</v>
      </c>
      <c r="E28" s="45">
        <v>87500</v>
      </c>
      <c r="F28" s="45">
        <v>87500</v>
      </c>
      <c r="G28" s="49" t="s">
        <v>367</v>
      </c>
      <c r="H28" s="46" t="s">
        <v>573</v>
      </c>
      <c r="I28" s="47">
        <v>43887</v>
      </c>
    </row>
    <row r="29" spans="1:9" ht="12.75" customHeight="1">
      <c r="A29" s="56">
        <v>44111515</v>
      </c>
      <c r="B29" s="42">
        <v>1</v>
      </c>
      <c r="C29" s="43" t="s">
        <v>580</v>
      </c>
      <c r="D29" s="57" t="s">
        <v>609</v>
      </c>
      <c r="E29" s="45">
        <v>500000</v>
      </c>
      <c r="F29" s="45">
        <v>500000</v>
      </c>
      <c r="G29" s="49" t="s">
        <v>367</v>
      </c>
      <c r="H29" s="46" t="s">
        <v>573</v>
      </c>
      <c r="I29" s="47">
        <v>43887</v>
      </c>
    </row>
    <row r="30" spans="1:9" ht="12.75" customHeight="1">
      <c r="A30" s="56">
        <v>44111515</v>
      </c>
      <c r="B30" s="42">
        <v>1</v>
      </c>
      <c r="C30" s="43" t="s">
        <v>580</v>
      </c>
      <c r="D30" s="57" t="s">
        <v>610</v>
      </c>
      <c r="E30" s="45">
        <v>700000</v>
      </c>
      <c r="F30" s="45">
        <v>700000</v>
      </c>
      <c r="G30" s="49" t="s">
        <v>367</v>
      </c>
      <c r="H30" s="46" t="s">
        <v>573</v>
      </c>
      <c r="I30" s="47">
        <v>43887</v>
      </c>
    </row>
    <row r="31" spans="1:9" ht="12.75" customHeight="1">
      <c r="A31" s="56">
        <v>44122011</v>
      </c>
      <c r="B31" s="42">
        <v>1</v>
      </c>
      <c r="C31" s="43" t="s">
        <v>580</v>
      </c>
      <c r="D31" s="57" t="s">
        <v>611</v>
      </c>
      <c r="E31" s="45">
        <v>105000</v>
      </c>
      <c r="F31" s="45">
        <v>105000</v>
      </c>
      <c r="G31" s="49" t="s">
        <v>367</v>
      </c>
      <c r="H31" s="46" t="s">
        <v>573</v>
      </c>
      <c r="I31" s="47">
        <v>43887</v>
      </c>
    </row>
    <row r="32" spans="1:9" ht="12.75" customHeight="1">
      <c r="A32" s="56">
        <v>44111500</v>
      </c>
      <c r="B32" s="42">
        <v>1</v>
      </c>
      <c r="C32" s="43" t="s">
        <v>580</v>
      </c>
      <c r="D32" s="57" t="s">
        <v>612</v>
      </c>
      <c r="E32" s="45">
        <v>180000</v>
      </c>
      <c r="F32" s="45">
        <v>180000</v>
      </c>
      <c r="G32" s="49" t="s">
        <v>367</v>
      </c>
      <c r="H32" s="46" t="s">
        <v>573</v>
      </c>
      <c r="I32" s="47">
        <v>43887</v>
      </c>
    </row>
    <row r="33" spans="1:9" ht="12.75" customHeight="1">
      <c r="A33" s="56">
        <v>44111500</v>
      </c>
      <c r="B33" s="42">
        <v>1</v>
      </c>
      <c r="C33" s="43" t="s">
        <v>580</v>
      </c>
      <c r="D33" s="57" t="s">
        <v>613</v>
      </c>
      <c r="E33" s="45">
        <v>20000</v>
      </c>
      <c r="F33" s="45">
        <v>20000</v>
      </c>
      <c r="G33" s="49" t="s">
        <v>367</v>
      </c>
      <c r="H33" s="46" t="s">
        <v>573</v>
      </c>
      <c r="I33" s="47">
        <v>43887</v>
      </c>
    </row>
    <row r="34" spans="1:9" ht="12.75" customHeight="1">
      <c r="A34" s="56">
        <v>44122000</v>
      </c>
      <c r="B34" s="42">
        <v>1</v>
      </c>
      <c r="C34" s="43" t="s">
        <v>580</v>
      </c>
      <c r="D34" s="57" t="s">
        <v>614</v>
      </c>
      <c r="E34" s="45">
        <v>67500</v>
      </c>
      <c r="F34" s="45">
        <v>67500</v>
      </c>
      <c r="G34" s="49" t="s">
        <v>367</v>
      </c>
      <c r="H34" s="46" t="s">
        <v>573</v>
      </c>
      <c r="I34" s="47">
        <v>43887</v>
      </c>
    </row>
    <row r="35" spans="1:9" ht="12.75" customHeight="1">
      <c r="A35" s="58">
        <v>53131608</v>
      </c>
      <c r="B35" s="42">
        <v>1</v>
      </c>
      <c r="C35" s="43" t="s">
        <v>580</v>
      </c>
      <c r="D35" s="59" t="s">
        <v>615</v>
      </c>
      <c r="E35" s="45">
        <v>280000</v>
      </c>
      <c r="F35" s="45">
        <v>280000</v>
      </c>
      <c r="G35" s="49" t="s">
        <v>367</v>
      </c>
      <c r="H35" s="46" t="s">
        <v>573</v>
      </c>
      <c r="I35" s="47">
        <v>43887</v>
      </c>
    </row>
    <row r="36" spans="1:9" ht="12.75" customHeight="1">
      <c r="A36" s="58">
        <v>53131608</v>
      </c>
      <c r="B36" s="42">
        <v>1</v>
      </c>
      <c r="C36" s="43" t="s">
        <v>580</v>
      </c>
      <c r="D36" s="57" t="s">
        <v>616</v>
      </c>
      <c r="E36" s="45">
        <v>30000</v>
      </c>
      <c r="F36" s="45">
        <v>30000</v>
      </c>
      <c r="G36" s="49" t="s">
        <v>367</v>
      </c>
      <c r="H36" s="46" t="s">
        <v>573</v>
      </c>
      <c r="I36" s="47">
        <v>43887</v>
      </c>
    </row>
    <row r="37" spans="1:9" ht="12.75" customHeight="1">
      <c r="A37" s="58">
        <v>53131624</v>
      </c>
      <c r="B37" s="42">
        <v>1</v>
      </c>
      <c r="C37" s="43" t="s">
        <v>580</v>
      </c>
      <c r="D37" s="57" t="s">
        <v>617</v>
      </c>
      <c r="E37" s="45">
        <v>180000</v>
      </c>
      <c r="F37" s="45">
        <v>180000</v>
      </c>
      <c r="G37" s="49" t="s">
        <v>367</v>
      </c>
      <c r="H37" s="46" t="s">
        <v>573</v>
      </c>
      <c r="I37" s="47">
        <v>43887</v>
      </c>
    </row>
    <row r="38" spans="1:9" ht="12.75" customHeight="1">
      <c r="A38" s="58">
        <v>47131800</v>
      </c>
      <c r="B38" s="42">
        <v>1</v>
      </c>
      <c r="C38" s="43" t="s">
        <v>580</v>
      </c>
      <c r="D38" s="57" t="s">
        <v>618</v>
      </c>
      <c r="E38" s="45">
        <v>1200000</v>
      </c>
      <c r="F38" s="45">
        <v>1200000</v>
      </c>
      <c r="G38" s="49" t="s">
        <v>367</v>
      </c>
      <c r="H38" s="46" t="s">
        <v>573</v>
      </c>
      <c r="I38" s="47">
        <v>43887</v>
      </c>
    </row>
    <row r="39" spans="1:9" ht="12.75" customHeight="1">
      <c r="A39" s="58">
        <v>47131800</v>
      </c>
      <c r="B39" s="42">
        <v>1</v>
      </c>
      <c r="C39" s="43" t="s">
        <v>580</v>
      </c>
      <c r="D39" s="57" t="s">
        <v>619</v>
      </c>
      <c r="E39" s="45">
        <v>225000</v>
      </c>
      <c r="F39" s="45">
        <v>225000</v>
      </c>
      <c r="G39" s="49" t="s">
        <v>367</v>
      </c>
      <c r="H39" s="46" t="s">
        <v>573</v>
      </c>
      <c r="I39" s="47">
        <v>43887</v>
      </c>
    </row>
    <row r="40" spans="1:9" ht="12.75" customHeight="1">
      <c r="A40" s="58">
        <v>52121704</v>
      </c>
      <c r="B40" s="42">
        <v>1</v>
      </c>
      <c r="C40" s="43" t="s">
        <v>580</v>
      </c>
      <c r="D40" s="57" t="s">
        <v>620</v>
      </c>
      <c r="E40" s="45">
        <v>68000</v>
      </c>
      <c r="F40" s="45">
        <v>68000</v>
      </c>
      <c r="G40" s="49" t="s">
        <v>367</v>
      </c>
      <c r="H40" s="46" t="s">
        <v>573</v>
      </c>
      <c r="I40" s="47">
        <v>43887</v>
      </c>
    </row>
    <row r="41" spans="1:9" ht="12.75" customHeight="1">
      <c r="A41" s="58">
        <v>47131603</v>
      </c>
      <c r="B41" s="42">
        <v>1</v>
      </c>
      <c r="C41" s="43" t="s">
        <v>580</v>
      </c>
      <c r="D41" s="57" t="s">
        <v>621</v>
      </c>
      <c r="E41" s="45">
        <v>900000</v>
      </c>
      <c r="F41" s="45">
        <v>900000</v>
      </c>
      <c r="G41" s="49" t="s">
        <v>367</v>
      </c>
      <c r="H41" s="46" t="s">
        <v>573</v>
      </c>
      <c r="I41" s="47">
        <v>43887</v>
      </c>
    </row>
    <row r="42" spans="1:9" ht="12.75" customHeight="1">
      <c r="A42" s="58">
        <v>47131604</v>
      </c>
      <c r="B42" s="42">
        <v>1</v>
      </c>
      <c r="C42" s="43" t="s">
        <v>580</v>
      </c>
      <c r="D42" s="57" t="s">
        <v>622</v>
      </c>
      <c r="E42" s="45">
        <v>290000</v>
      </c>
      <c r="F42" s="45">
        <v>290000</v>
      </c>
      <c r="G42" s="49" t="s">
        <v>367</v>
      </c>
      <c r="H42" s="46" t="s">
        <v>573</v>
      </c>
      <c r="I42" s="47">
        <v>43887</v>
      </c>
    </row>
    <row r="43" spans="1:9" ht="12.75" customHeight="1">
      <c r="A43" s="58">
        <v>47131600</v>
      </c>
      <c r="B43" s="42">
        <v>1</v>
      </c>
      <c r="C43" s="43" t="s">
        <v>580</v>
      </c>
      <c r="D43" s="57" t="s">
        <v>623</v>
      </c>
      <c r="E43" s="45">
        <v>140000</v>
      </c>
      <c r="F43" s="45">
        <v>140000</v>
      </c>
      <c r="G43" s="49" t="s">
        <v>367</v>
      </c>
      <c r="H43" s="46" t="s">
        <v>573</v>
      </c>
      <c r="I43" s="47">
        <v>43887</v>
      </c>
    </row>
    <row r="44" spans="1:9" ht="12.75" customHeight="1">
      <c r="A44" s="58">
        <v>47131605</v>
      </c>
      <c r="B44" s="42">
        <v>1</v>
      </c>
      <c r="C44" s="43" t="s">
        <v>580</v>
      </c>
      <c r="D44" s="57" t="s">
        <v>624</v>
      </c>
      <c r="E44" s="45">
        <v>135000</v>
      </c>
      <c r="F44" s="45">
        <v>135000</v>
      </c>
      <c r="G44" s="49" t="s">
        <v>367</v>
      </c>
      <c r="H44" s="46" t="s">
        <v>573</v>
      </c>
      <c r="I44" s="47">
        <v>43887</v>
      </c>
    </row>
    <row r="45" spans="1:9" ht="12.75" customHeight="1">
      <c r="A45" s="58">
        <v>53121608</v>
      </c>
      <c r="B45" s="42">
        <v>1</v>
      </c>
      <c r="C45" s="43" t="s">
        <v>580</v>
      </c>
      <c r="D45" s="57" t="s">
        <v>625</v>
      </c>
      <c r="E45" s="45">
        <v>310000</v>
      </c>
      <c r="F45" s="45">
        <v>310000</v>
      </c>
      <c r="G45" s="49" t="s">
        <v>367</v>
      </c>
      <c r="H45" s="46" t="s">
        <v>573</v>
      </c>
      <c r="I45" s="47">
        <v>43887</v>
      </c>
    </row>
    <row r="46" spans="1:9" ht="12.75" customHeight="1">
      <c r="A46" s="58">
        <v>46181504</v>
      </c>
      <c r="B46" s="42">
        <v>1</v>
      </c>
      <c r="C46" s="43" t="s">
        <v>580</v>
      </c>
      <c r="D46" s="57" t="s">
        <v>626</v>
      </c>
      <c r="E46" s="45">
        <v>110670</v>
      </c>
      <c r="F46" s="45">
        <v>110670</v>
      </c>
      <c r="G46" s="49" t="s">
        <v>367</v>
      </c>
      <c r="H46" s="46" t="s">
        <v>573</v>
      </c>
      <c r="I46" s="47">
        <v>43887</v>
      </c>
    </row>
    <row r="47" spans="1:9" ht="12.75" customHeight="1">
      <c r="A47" s="58">
        <v>52121700</v>
      </c>
      <c r="B47" s="42">
        <v>1</v>
      </c>
      <c r="C47" s="43" t="s">
        <v>580</v>
      </c>
      <c r="D47" s="57" t="s">
        <v>627</v>
      </c>
      <c r="E47" s="45">
        <v>83150</v>
      </c>
      <c r="F47" s="45">
        <v>83150</v>
      </c>
      <c r="G47" s="49" t="s">
        <v>367</v>
      </c>
      <c r="H47" s="46" t="s">
        <v>573</v>
      </c>
      <c r="I47" s="47">
        <v>43887</v>
      </c>
    </row>
    <row r="48" spans="1:9" ht="12.75" customHeight="1">
      <c r="A48" s="58">
        <v>52151500</v>
      </c>
      <c r="B48" s="42">
        <v>1</v>
      </c>
      <c r="C48" s="43" t="s">
        <v>580</v>
      </c>
      <c r="D48" s="57" t="s">
        <v>628</v>
      </c>
      <c r="E48" s="45">
        <v>246000</v>
      </c>
      <c r="F48" s="45">
        <v>246000</v>
      </c>
      <c r="G48" s="49" t="s">
        <v>367</v>
      </c>
      <c r="H48" s="46" t="s">
        <v>573</v>
      </c>
      <c r="I48" s="47">
        <v>43887</v>
      </c>
    </row>
    <row r="49" spans="1:9" ht="12.75" customHeight="1">
      <c r="A49" s="58">
        <v>47131611</v>
      </c>
      <c r="B49" s="42">
        <v>1</v>
      </c>
      <c r="C49" s="43" t="s">
        <v>580</v>
      </c>
      <c r="D49" s="57" t="s">
        <v>629</v>
      </c>
      <c r="E49" s="45">
        <v>70000</v>
      </c>
      <c r="F49" s="45">
        <v>70000</v>
      </c>
      <c r="G49" s="49" t="s">
        <v>367</v>
      </c>
      <c r="H49" s="46" t="s">
        <v>573</v>
      </c>
      <c r="I49" s="47">
        <v>43887</v>
      </c>
    </row>
    <row r="50" spans="1:9" ht="12.75" customHeight="1">
      <c r="A50" s="58">
        <v>52151600</v>
      </c>
      <c r="B50" s="42">
        <v>1</v>
      </c>
      <c r="C50" s="43" t="s">
        <v>580</v>
      </c>
      <c r="D50" s="57" t="s">
        <v>630</v>
      </c>
      <c r="E50" s="45">
        <v>150000</v>
      </c>
      <c r="F50" s="45">
        <v>150000</v>
      </c>
      <c r="G50" s="49" t="s">
        <v>367</v>
      </c>
      <c r="H50" s="46" t="s">
        <v>573</v>
      </c>
      <c r="I50" s="47">
        <v>43887</v>
      </c>
    </row>
    <row r="51" spans="1:9" ht="12.75" customHeight="1">
      <c r="A51" s="58">
        <v>30181600</v>
      </c>
      <c r="B51" s="42">
        <v>1</v>
      </c>
      <c r="C51" s="43" t="s">
        <v>580</v>
      </c>
      <c r="D51" s="57" t="s">
        <v>631</v>
      </c>
      <c r="E51" s="45">
        <v>50000</v>
      </c>
      <c r="F51" s="45">
        <v>50000</v>
      </c>
      <c r="G51" s="49" t="s">
        <v>367</v>
      </c>
      <c r="H51" s="46" t="s">
        <v>573</v>
      </c>
      <c r="I51" s="47">
        <v>43887</v>
      </c>
    </row>
    <row r="52" spans="1:9" ht="12.75" customHeight="1">
      <c r="A52" s="58">
        <v>30181614</v>
      </c>
      <c r="B52" s="42">
        <v>1</v>
      </c>
      <c r="C52" s="43" t="s">
        <v>580</v>
      </c>
      <c r="D52" s="57" t="s">
        <v>632</v>
      </c>
      <c r="E52" s="45">
        <v>90000</v>
      </c>
      <c r="F52" s="45">
        <v>90000</v>
      </c>
      <c r="G52" s="49" t="s">
        <v>367</v>
      </c>
      <c r="H52" s="46" t="s">
        <v>573</v>
      </c>
      <c r="I52" s="47">
        <v>43887</v>
      </c>
    </row>
    <row r="53" spans="1:9" ht="12.75" customHeight="1">
      <c r="A53" s="58">
        <v>53131608</v>
      </c>
      <c r="B53" s="42">
        <v>1</v>
      </c>
      <c r="C53" s="43" t="s">
        <v>580</v>
      </c>
      <c r="D53" s="57" t="s">
        <v>633</v>
      </c>
      <c r="E53" s="45">
        <v>300000</v>
      </c>
      <c r="F53" s="45">
        <v>300000</v>
      </c>
      <c r="G53" s="49" t="s">
        <v>367</v>
      </c>
      <c r="H53" s="46" t="s">
        <v>573</v>
      </c>
      <c r="I53" s="47">
        <v>43887</v>
      </c>
    </row>
    <row r="54" spans="1:9" ht="12.75" customHeight="1">
      <c r="A54" s="58">
        <v>30181600</v>
      </c>
      <c r="B54" s="42">
        <v>1</v>
      </c>
      <c r="C54" s="43" t="s">
        <v>580</v>
      </c>
      <c r="D54" s="57" t="s">
        <v>634</v>
      </c>
      <c r="E54" s="45">
        <v>110000</v>
      </c>
      <c r="F54" s="45">
        <v>110000</v>
      </c>
      <c r="G54" s="49" t="s">
        <v>367</v>
      </c>
      <c r="H54" s="46" t="s">
        <v>573</v>
      </c>
      <c r="I54" s="47">
        <v>43887</v>
      </c>
    </row>
    <row r="55" spans="1:9" ht="12.75" customHeight="1">
      <c r="A55" s="58">
        <v>50201700</v>
      </c>
      <c r="B55" s="42">
        <v>1</v>
      </c>
      <c r="C55" s="43" t="s">
        <v>580</v>
      </c>
      <c r="D55" s="57" t="s">
        <v>635</v>
      </c>
      <c r="E55" s="45">
        <v>400000</v>
      </c>
      <c r="F55" s="45">
        <v>400000</v>
      </c>
      <c r="G55" s="49" t="s">
        <v>367</v>
      </c>
      <c r="H55" s="46" t="s">
        <v>573</v>
      </c>
      <c r="I55" s="47">
        <v>43887</v>
      </c>
    </row>
    <row r="56" spans="1:9" ht="12.75" customHeight="1">
      <c r="A56" s="60">
        <v>44103100</v>
      </c>
      <c r="B56" s="42">
        <v>1</v>
      </c>
      <c r="C56" s="43" t="s">
        <v>580</v>
      </c>
      <c r="D56" s="61" t="s">
        <v>636</v>
      </c>
      <c r="E56" s="45">
        <v>7000000</v>
      </c>
      <c r="F56" s="45">
        <v>7000000</v>
      </c>
      <c r="G56" s="49" t="s">
        <v>367</v>
      </c>
      <c r="H56" s="46" t="s">
        <v>573</v>
      </c>
      <c r="I56" s="47">
        <v>43887</v>
      </c>
    </row>
    <row r="57" spans="1:9" ht="12.75" customHeight="1">
      <c r="A57" s="60">
        <v>44103100</v>
      </c>
      <c r="B57" s="42">
        <v>1</v>
      </c>
      <c r="C57" s="43" t="s">
        <v>580</v>
      </c>
      <c r="D57" s="61" t="s">
        <v>637</v>
      </c>
      <c r="E57" s="45">
        <v>9000000</v>
      </c>
      <c r="F57" s="45">
        <v>9000000</v>
      </c>
      <c r="G57" s="49" t="s">
        <v>367</v>
      </c>
      <c r="H57" s="46" t="s">
        <v>573</v>
      </c>
      <c r="I57" s="47">
        <v>43887</v>
      </c>
    </row>
    <row r="58" spans="1:9" ht="12.75" customHeight="1">
      <c r="A58" s="60">
        <v>44103100</v>
      </c>
      <c r="B58" s="42">
        <v>1</v>
      </c>
      <c r="C58" s="43" t="s">
        <v>580</v>
      </c>
      <c r="D58" s="61" t="s">
        <v>638</v>
      </c>
      <c r="E58" s="45">
        <v>1350000</v>
      </c>
      <c r="F58" s="45">
        <v>1350000</v>
      </c>
      <c r="G58" s="49" t="s">
        <v>367</v>
      </c>
      <c r="H58" s="46" t="s">
        <v>573</v>
      </c>
      <c r="I58" s="47">
        <v>43887</v>
      </c>
    </row>
    <row r="59" spans="1:9" ht="12.75" customHeight="1">
      <c r="A59" s="60">
        <v>44103100</v>
      </c>
      <c r="B59" s="42">
        <v>1</v>
      </c>
      <c r="C59" s="43" t="s">
        <v>580</v>
      </c>
      <c r="D59" s="61" t="s">
        <v>639</v>
      </c>
      <c r="E59" s="45">
        <v>8139130</v>
      </c>
      <c r="F59" s="45">
        <v>8139130</v>
      </c>
      <c r="G59" s="49" t="s">
        <v>367</v>
      </c>
      <c r="H59" s="46" t="s">
        <v>573</v>
      </c>
      <c r="I59" s="47">
        <v>43887</v>
      </c>
    </row>
    <row r="60" spans="1:9" ht="12.75" customHeight="1">
      <c r="A60" s="41">
        <v>44103113</v>
      </c>
      <c r="B60" s="42">
        <v>1</v>
      </c>
      <c r="C60" s="43" t="s">
        <v>580</v>
      </c>
      <c r="D60" s="61" t="s">
        <v>640</v>
      </c>
      <c r="E60" s="45">
        <v>600000</v>
      </c>
      <c r="F60" s="45">
        <v>600000</v>
      </c>
      <c r="G60" s="49" t="s">
        <v>367</v>
      </c>
      <c r="H60" s="46" t="s">
        <v>573</v>
      </c>
      <c r="I60" s="47">
        <v>43909</v>
      </c>
    </row>
    <row r="61" spans="1:9" ht="12.75" customHeight="1">
      <c r="A61" s="60">
        <v>44103100</v>
      </c>
      <c r="B61" s="42">
        <v>1</v>
      </c>
      <c r="C61" s="43" t="s">
        <v>580</v>
      </c>
      <c r="D61" s="61" t="s">
        <v>641</v>
      </c>
      <c r="E61" s="45">
        <v>2800000</v>
      </c>
      <c r="F61" s="45">
        <v>2800000</v>
      </c>
      <c r="G61" s="49" t="s">
        <v>367</v>
      </c>
      <c r="H61" s="46" t="s">
        <v>573</v>
      </c>
      <c r="I61" s="47">
        <v>43887</v>
      </c>
    </row>
    <row r="62" spans="1:9" ht="12.75" customHeight="1">
      <c r="A62" s="60">
        <v>44103100</v>
      </c>
      <c r="B62" s="42">
        <v>1</v>
      </c>
      <c r="C62" s="43" t="s">
        <v>580</v>
      </c>
      <c r="D62" s="61" t="s">
        <v>642</v>
      </c>
      <c r="E62" s="45">
        <v>168000</v>
      </c>
      <c r="F62" s="45">
        <v>168000</v>
      </c>
      <c r="G62" s="49" t="s">
        <v>367</v>
      </c>
      <c r="H62" s="46" t="s">
        <v>573</v>
      </c>
      <c r="I62" s="47">
        <v>43887</v>
      </c>
    </row>
    <row r="63" spans="1:9" ht="12.75" customHeight="1">
      <c r="A63" s="60">
        <v>44103100</v>
      </c>
      <c r="B63" s="42">
        <v>1</v>
      </c>
      <c r="C63" s="43" t="s">
        <v>580</v>
      </c>
      <c r="D63" s="61" t="s">
        <v>643</v>
      </c>
      <c r="E63" s="45">
        <v>2000000</v>
      </c>
      <c r="F63" s="45">
        <v>2000000</v>
      </c>
      <c r="G63" s="49" t="s">
        <v>367</v>
      </c>
      <c r="H63" s="46" t="s">
        <v>573</v>
      </c>
      <c r="I63" s="47">
        <v>43887</v>
      </c>
    </row>
    <row r="64" spans="1:9" ht="12.75" customHeight="1">
      <c r="A64" s="60">
        <v>44103100</v>
      </c>
      <c r="B64" s="42">
        <v>1</v>
      </c>
      <c r="C64" s="43" t="s">
        <v>580</v>
      </c>
      <c r="D64" s="61" t="s">
        <v>644</v>
      </c>
      <c r="E64" s="45">
        <v>2000000</v>
      </c>
      <c r="F64" s="45">
        <v>2000000</v>
      </c>
      <c r="G64" s="49" t="s">
        <v>367</v>
      </c>
      <c r="H64" s="46" t="s">
        <v>573</v>
      </c>
      <c r="I64" s="47">
        <v>43887</v>
      </c>
    </row>
    <row r="65" spans="1:9" ht="12.75" customHeight="1">
      <c r="A65" s="62">
        <v>47131812</v>
      </c>
      <c r="B65" s="42">
        <v>1</v>
      </c>
      <c r="C65" s="43" t="s">
        <v>580</v>
      </c>
      <c r="D65" s="54" t="s">
        <v>645</v>
      </c>
      <c r="E65" s="45">
        <v>300000</v>
      </c>
      <c r="F65" s="45">
        <v>300000</v>
      </c>
      <c r="G65" s="49" t="s">
        <v>367</v>
      </c>
      <c r="H65" s="53" t="s">
        <v>587</v>
      </c>
      <c r="I65" s="47">
        <v>43887</v>
      </c>
    </row>
    <row r="66" spans="1:9" ht="12.75" customHeight="1">
      <c r="A66" s="62">
        <v>44111912</v>
      </c>
      <c r="B66" s="42">
        <v>1</v>
      </c>
      <c r="C66" s="43" t="s">
        <v>580</v>
      </c>
      <c r="D66" s="57" t="s">
        <v>646</v>
      </c>
      <c r="E66" s="45">
        <v>40000</v>
      </c>
      <c r="F66" s="45">
        <v>40000</v>
      </c>
      <c r="G66" s="49" t="s">
        <v>367</v>
      </c>
      <c r="H66" s="53" t="s">
        <v>587</v>
      </c>
      <c r="I66" s="47">
        <v>43887</v>
      </c>
    </row>
    <row r="67" spans="1:9" ht="12.75" customHeight="1">
      <c r="A67" s="62">
        <v>47131611</v>
      </c>
      <c r="B67" s="42">
        <v>1</v>
      </c>
      <c r="C67" s="43" t="s">
        <v>580</v>
      </c>
      <c r="D67" s="57" t="s">
        <v>647</v>
      </c>
      <c r="E67" s="45">
        <v>15000</v>
      </c>
      <c r="F67" s="45">
        <v>15000</v>
      </c>
      <c r="G67" s="49" t="s">
        <v>367</v>
      </c>
      <c r="H67" s="53" t="s">
        <v>587</v>
      </c>
      <c r="I67" s="47">
        <v>43887</v>
      </c>
    </row>
    <row r="68" spans="1:9" ht="12.75" customHeight="1">
      <c r="A68" s="62">
        <v>44121612</v>
      </c>
      <c r="B68" s="42">
        <v>1</v>
      </c>
      <c r="C68" s="43" t="s">
        <v>580</v>
      </c>
      <c r="D68" s="57" t="s">
        <v>648</v>
      </c>
      <c r="E68" s="45">
        <v>10000</v>
      </c>
      <c r="F68" s="45">
        <v>10000</v>
      </c>
      <c r="G68" s="49" t="s">
        <v>367</v>
      </c>
      <c r="H68" s="53" t="s">
        <v>587</v>
      </c>
      <c r="I68" s="47">
        <v>43887</v>
      </c>
    </row>
    <row r="69" spans="1:9" ht="12.75" customHeight="1">
      <c r="A69" s="62">
        <v>44121612</v>
      </c>
      <c r="B69" s="42">
        <v>1</v>
      </c>
      <c r="C69" s="43" t="s">
        <v>580</v>
      </c>
      <c r="D69" s="57" t="s">
        <v>649</v>
      </c>
      <c r="E69" s="45">
        <v>25000</v>
      </c>
      <c r="F69" s="45">
        <v>25000</v>
      </c>
      <c r="G69" s="49" t="s">
        <v>367</v>
      </c>
      <c r="H69" s="53" t="s">
        <v>587</v>
      </c>
      <c r="I69" s="47">
        <v>43887</v>
      </c>
    </row>
    <row r="70" spans="1:9" ht="12.75" customHeight="1">
      <c r="A70" s="50">
        <v>44122011</v>
      </c>
      <c r="B70" s="42">
        <v>1</v>
      </c>
      <c r="C70" s="43" t="s">
        <v>580</v>
      </c>
      <c r="D70" s="57" t="s">
        <v>650</v>
      </c>
      <c r="E70" s="45">
        <v>55000</v>
      </c>
      <c r="F70" s="45">
        <v>55000</v>
      </c>
      <c r="G70" s="49" t="s">
        <v>367</v>
      </c>
      <c r="H70" s="53" t="s">
        <v>587</v>
      </c>
      <c r="I70" s="47">
        <v>43887</v>
      </c>
    </row>
    <row r="71" spans="1:9" ht="12.75" customHeight="1">
      <c r="A71" s="50">
        <v>44122011</v>
      </c>
      <c r="B71" s="42">
        <v>1</v>
      </c>
      <c r="C71" s="43" t="s">
        <v>580</v>
      </c>
      <c r="D71" s="57" t="s">
        <v>651</v>
      </c>
      <c r="E71" s="45">
        <v>55000</v>
      </c>
      <c r="F71" s="45">
        <v>55000</v>
      </c>
      <c r="G71" s="49" t="s">
        <v>367</v>
      </c>
      <c r="H71" s="53" t="s">
        <v>587</v>
      </c>
      <c r="I71" s="47">
        <v>43887</v>
      </c>
    </row>
    <row r="72" spans="1:9" ht="12.75" customHeight="1">
      <c r="A72" s="50">
        <v>44122011</v>
      </c>
      <c r="B72" s="42">
        <v>1</v>
      </c>
      <c r="C72" s="43" t="s">
        <v>580</v>
      </c>
      <c r="D72" s="57" t="s">
        <v>652</v>
      </c>
      <c r="E72" s="45">
        <v>150000</v>
      </c>
      <c r="F72" s="45">
        <v>150000</v>
      </c>
      <c r="G72" s="49" t="s">
        <v>367</v>
      </c>
      <c r="H72" s="53" t="s">
        <v>587</v>
      </c>
      <c r="I72" s="47">
        <v>43887</v>
      </c>
    </row>
    <row r="73" spans="1:9" ht="12.75" customHeight="1">
      <c r="A73" s="62">
        <v>47131812</v>
      </c>
      <c r="B73" s="42">
        <v>1</v>
      </c>
      <c r="C73" s="43" t="s">
        <v>580</v>
      </c>
      <c r="D73" s="54" t="s">
        <v>645</v>
      </c>
      <c r="E73" s="45">
        <v>258997</v>
      </c>
      <c r="F73" s="45">
        <v>258997</v>
      </c>
      <c r="G73" s="49" t="s">
        <v>367</v>
      </c>
      <c r="H73" s="46" t="s">
        <v>583</v>
      </c>
      <c r="I73" s="47">
        <v>43887</v>
      </c>
    </row>
    <row r="74" spans="1:9" ht="12.75" customHeight="1">
      <c r="A74" s="50">
        <v>14111705</v>
      </c>
      <c r="B74" s="42">
        <v>1</v>
      </c>
      <c r="C74" s="43" t="s">
        <v>580</v>
      </c>
      <c r="D74" s="44" t="s">
        <v>653</v>
      </c>
      <c r="E74" s="45">
        <v>309400</v>
      </c>
      <c r="F74" s="45">
        <v>309400</v>
      </c>
      <c r="G74" s="49" t="s">
        <v>367</v>
      </c>
      <c r="H74" s="53" t="s">
        <v>587</v>
      </c>
      <c r="I74" s="47">
        <v>43887</v>
      </c>
    </row>
    <row r="75" spans="1:9" ht="12.75" customHeight="1">
      <c r="A75" s="62">
        <v>44122003</v>
      </c>
      <c r="B75" s="42">
        <v>1</v>
      </c>
      <c r="C75" s="43" t="s">
        <v>580</v>
      </c>
      <c r="D75" s="63" t="s">
        <v>654</v>
      </c>
      <c r="E75" s="45">
        <v>155771</v>
      </c>
      <c r="F75" s="45">
        <v>155771</v>
      </c>
      <c r="G75" s="49" t="s">
        <v>367</v>
      </c>
      <c r="H75" s="53" t="s">
        <v>587</v>
      </c>
      <c r="I75" s="47">
        <v>43887</v>
      </c>
    </row>
    <row r="76" spans="1:9" ht="12.75" customHeight="1">
      <c r="A76" s="62">
        <v>30266501</v>
      </c>
      <c r="B76" s="42">
        <v>1</v>
      </c>
      <c r="C76" s="43" t="s">
        <v>580</v>
      </c>
      <c r="D76" s="63" t="s">
        <v>655</v>
      </c>
      <c r="E76" s="45">
        <v>269172</v>
      </c>
      <c r="F76" s="45">
        <v>269172</v>
      </c>
      <c r="G76" s="49" t="s">
        <v>367</v>
      </c>
      <c r="H76" s="53" t="s">
        <v>587</v>
      </c>
      <c r="I76" s="47">
        <v>43887</v>
      </c>
    </row>
    <row r="77" spans="1:9" ht="12.75" customHeight="1">
      <c r="A77" s="62">
        <v>46181504</v>
      </c>
      <c r="B77" s="42">
        <v>1</v>
      </c>
      <c r="C77" s="43" t="s">
        <v>580</v>
      </c>
      <c r="D77" s="63" t="s">
        <v>656</v>
      </c>
      <c r="E77" s="45">
        <v>62688</v>
      </c>
      <c r="F77" s="45">
        <v>62688</v>
      </c>
      <c r="G77" s="49" t="s">
        <v>367</v>
      </c>
      <c r="H77" s="53" t="s">
        <v>587</v>
      </c>
      <c r="I77" s="47">
        <v>43887</v>
      </c>
    </row>
    <row r="78" spans="1:9" ht="12.75" customHeight="1">
      <c r="A78" s="64">
        <v>42151666</v>
      </c>
      <c r="B78" s="42">
        <v>1</v>
      </c>
      <c r="C78" s="43" t="s">
        <v>580</v>
      </c>
      <c r="D78" s="63" t="s">
        <v>657</v>
      </c>
      <c r="E78" s="45">
        <v>392642</v>
      </c>
      <c r="F78" s="45">
        <v>392642</v>
      </c>
      <c r="G78" s="49" t="s">
        <v>367</v>
      </c>
      <c r="H78" s="53" t="s">
        <v>587</v>
      </c>
      <c r="I78" s="47">
        <v>43887</v>
      </c>
    </row>
    <row r="79" spans="1:9" ht="12.75" customHeight="1">
      <c r="A79" s="62">
        <v>46181504</v>
      </c>
      <c r="B79" s="42">
        <v>1</v>
      </c>
      <c r="C79" s="43" t="s">
        <v>580</v>
      </c>
      <c r="D79" s="63" t="s">
        <v>658</v>
      </c>
      <c r="E79" s="45">
        <v>446567</v>
      </c>
      <c r="F79" s="45">
        <v>446567</v>
      </c>
      <c r="G79" s="49" t="s">
        <v>367</v>
      </c>
      <c r="H79" s="53" t="s">
        <v>587</v>
      </c>
      <c r="I79" s="47">
        <v>43887</v>
      </c>
    </row>
    <row r="80" spans="1:9" ht="12.75" customHeight="1">
      <c r="A80" s="41">
        <v>44122003</v>
      </c>
      <c r="B80" s="42">
        <v>1</v>
      </c>
      <c r="C80" s="43" t="s">
        <v>580</v>
      </c>
      <c r="D80" s="63" t="s">
        <v>659</v>
      </c>
      <c r="E80" s="45">
        <v>191174</v>
      </c>
      <c r="F80" s="45">
        <v>191174</v>
      </c>
      <c r="G80" s="49" t="s">
        <v>367</v>
      </c>
      <c r="H80" s="53" t="s">
        <v>587</v>
      </c>
      <c r="I80" s="47">
        <v>43887</v>
      </c>
    </row>
    <row r="81" spans="1:9" ht="12.75" customHeight="1">
      <c r="A81" s="62">
        <v>46181504</v>
      </c>
      <c r="B81" s="42">
        <v>1</v>
      </c>
      <c r="C81" s="43" t="s">
        <v>580</v>
      </c>
      <c r="D81" s="63" t="s">
        <v>660</v>
      </c>
      <c r="E81" s="45">
        <v>63016</v>
      </c>
      <c r="F81" s="45">
        <v>63016</v>
      </c>
      <c r="G81" s="49" t="s">
        <v>367</v>
      </c>
      <c r="H81" s="53" t="s">
        <v>587</v>
      </c>
      <c r="I81" s="47">
        <v>43887</v>
      </c>
    </row>
    <row r="82" spans="1:9" ht="12.75" customHeight="1">
      <c r="A82" s="62">
        <v>47131810</v>
      </c>
      <c r="B82" s="42">
        <v>1</v>
      </c>
      <c r="C82" s="43" t="s">
        <v>580</v>
      </c>
      <c r="D82" s="63" t="s">
        <v>661</v>
      </c>
      <c r="E82" s="45">
        <v>237905</v>
      </c>
      <c r="F82" s="45">
        <v>237905</v>
      </c>
      <c r="G82" s="49" t="s">
        <v>367</v>
      </c>
      <c r="H82" s="53" t="s">
        <v>587</v>
      </c>
      <c r="I82" s="47">
        <v>43887</v>
      </c>
    </row>
    <row r="83" spans="1:9" ht="12.75" customHeight="1">
      <c r="A83" s="56">
        <v>14111500</v>
      </c>
      <c r="B83" s="42">
        <v>1</v>
      </c>
      <c r="C83" s="43" t="s">
        <v>580</v>
      </c>
      <c r="D83" s="57" t="s">
        <v>592</v>
      </c>
      <c r="E83" s="45">
        <v>3300000</v>
      </c>
      <c r="F83" s="45">
        <v>3300000</v>
      </c>
      <c r="G83" s="49" t="s">
        <v>367</v>
      </c>
      <c r="H83" s="46" t="s">
        <v>573</v>
      </c>
      <c r="I83" s="47">
        <v>44061</v>
      </c>
    </row>
    <row r="84" spans="1:9" ht="12.75" customHeight="1">
      <c r="A84" s="56">
        <v>14111500</v>
      </c>
      <c r="B84" s="42">
        <v>1</v>
      </c>
      <c r="C84" s="43" t="s">
        <v>580</v>
      </c>
      <c r="D84" s="57" t="s">
        <v>593</v>
      </c>
      <c r="E84" s="45">
        <v>3600000</v>
      </c>
      <c r="F84" s="45">
        <v>3600000</v>
      </c>
      <c r="G84" s="49" t="s">
        <v>367</v>
      </c>
      <c r="H84" s="46" t="s">
        <v>573</v>
      </c>
      <c r="I84" s="47">
        <v>44061</v>
      </c>
    </row>
    <row r="85" spans="1:9" ht="12.75" customHeight="1">
      <c r="A85" s="56">
        <v>44121700</v>
      </c>
      <c r="B85" s="42">
        <v>1</v>
      </c>
      <c r="C85" s="43" t="s">
        <v>580</v>
      </c>
      <c r="D85" s="57" t="s">
        <v>594</v>
      </c>
      <c r="E85" s="45">
        <v>25200</v>
      </c>
      <c r="F85" s="45">
        <v>25200</v>
      </c>
      <c r="G85" s="49" t="s">
        <v>367</v>
      </c>
      <c r="H85" s="46" t="s">
        <v>573</v>
      </c>
      <c r="I85" s="47">
        <v>44061</v>
      </c>
    </row>
    <row r="86" spans="1:9" ht="12.75" customHeight="1">
      <c r="A86" s="56">
        <v>43201800</v>
      </c>
      <c r="B86" s="42">
        <v>1</v>
      </c>
      <c r="C86" s="43" t="s">
        <v>580</v>
      </c>
      <c r="D86" s="57" t="s">
        <v>595</v>
      </c>
      <c r="E86" s="45">
        <v>150000</v>
      </c>
      <c r="F86" s="45">
        <v>150000</v>
      </c>
      <c r="G86" s="49" t="s">
        <v>367</v>
      </c>
      <c r="H86" s="46" t="s">
        <v>573</v>
      </c>
      <c r="I86" s="47">
        <v>44061</v>
      </c>
    </row>
    <row r="87" spans="1:9" ht="12.75" customHeight="1">
      <c r="A87" s="56">
        <v>44121700</v>
      </c>
      <c r="B87" s="42">
        <v>1</v>
      </c>
      <c r="C87" s="43" t="s">
        <v>580</v>
      </c>
      <c r="D87" s="57" t="s">
        <v>596</v>
      </c>
      <c r="E87" s="45">
        <v>96000</v>
      </c>
      <c r="F87" s="45">
        <v>96000</v>
      </c>
      <c r="G87" s="49" t="s">
        <v>367</v>
      </c>
      <c r="H87" s="46" t="s">
        <v>573</v>
      </c>
      <c r="I87" s="47">
        <v>44061</v>
      </c>
    </row>
    <row r="88" spans="1:9" ht="12.75" customHeight="1">
      <c r="A88" s="56">
        <v>43201800</v>
      </c>
      <c r="B88" s="42">
        <v>1</v>
      </c>
      <c r="C88" s="43" t="s">
        <v>580</v>
      </c>
      <c r="D88" s="57" t="s">
        <v>597</v>
      </c>
      <c r="E88" s="45">
        <v>100000</v>
      </c>
      <c r="F88" s="45">
        <v>100000</v>
      </c>
      <c r="G88" s="49" t="s">
        <v>367</v>
      </c>
      <c r="H88" s="46" t="s">
        <v>573</v>
      </c>
      <c r="I88" s="47">
        <v>44061</v>
      </c>
    </row>
    <row r="89" spans="1:9" ht="12.75" customHeight="1">
      <c r="A89" s="56">
        <v>44122100</v>
      </c>
      <c r="B89" s="42">
        <v>1</v>
      </c>
      <c r="C89" s="43" t="s">
        <v>580</v>
      </c>
      <c r="D89" s="57" t="s">
        <v>598</v>
      </c>
      <c r="E89" s="45">
        <v>100000</v>
      </c>
      <c r="F89" s="45">
        <v>100000</v>
      </c>
      <c r="G89" s="49" t="s">
        <v>367</v>
      </c>
      <c r="H89" s="46" t="s">
        <v>573</v>
      </c>
      <c r="I89" s="47">
        <v>44061</v>
      </c>
    </row>
    <row r="90" spans="1:9" ht="12.75" customHeight="1">
      <c r="A90" s="56">
        <v>44122100</v>
      </c>
      <c r="B90" s="42">
        <v>1</v>
      </c>
      <c r="C90" s="43" t="s">
        <v>580</v>
      </c>
      <c r="D90" s="57" t="s">
        <v>599</v>
      </c>
      <c r="E90" s="45">
        <v>57000</v>
      </c>
      <c r="F90" s="45">
        <v>57000</v>
      </c>
      <c r="G90" s="49" t="s">
        <v>367</v>
      </c>
      <c r="H90" s="46" t="s">
        <v>573</v>
      </c>
      <c r="I90" s="47">
        <v>44061</v>
      </c>
    </row>
    <row r="91" spans="1:9" ht="12.75" customHeight="1">
      <c r="A91" s="56">
        <v>44122100</v>
      </c>
      <c r="B91" s="42">
        <v>1</v>
      </c>
      <c r="C91" s="43" t="s">
        <v>580</v>
      </c>
      <c r="D91" s="57" t="s">
        <v>600</v>
      </c>
      <c r="E91" s="45">
        <v>11400</v>
      </c>
      <c r="F91" s="45">
        <v>11400</v>
      </c>
      <c r="G91" s="49" t="s">
        <v>367</v>
      </c>
      <c r="H91" s="46" t="s">
        <v>573</v>
      </c>
      <c r="I91" s="47">
        <v>44061</v>
      </c>
    </row>
    <row r="92" spans="1:9" ht="12.75" customHeight="1">
      <c r="A92" s="56">
        <v>44121700</v>
      </c>
      <c r="B92" s="42">
        <v>1</v>
      </c>
      <c r="C92" s="43" t="s">
        <v>580</v>
      </c>
      <c r="D92" s="57" t="s">
        <v>601</v>
      </c>
      <c r="E92" s="45">
        <v>80000</v>
      </c>
      <c r="F92" s="45">
        <v>80000</v>
      </c>
      <c r="G92" s="49" t="s">
        <v>367</v>
      </c>
      <c r="H92" s="46" t="s">
        <v>573</v>
      </c>
      <c r="I92" s="47">
        <v>44061</v>
      </c>
    </row>
    <row r="93" spans="1:9" ht="12.75" customHeight="1">
      <c r="A93" s="56">
        <v>44121700</v>
      </c>
      <c r="B93" s="42">
        <v>1</v>
      </c>
      <c r="C93" s="43" t="s">
        <v>580</v>
      </c>
      <c r="D93" s="57" t="s">
        <v>602</v>
      </c>
      <c r="E93" s="45">
        <v>40000</v>
      </c>
      <c r="F93" s="45">
        <v>40000</v>
      </c>
      <c r="G93" s="49" t="s">
        <v>367</v>
      </c>
      <c r="H93" s="46" t="s">
        <v>573</v>
      </c>
      <c r="I93" s="47">
        <v>44061</v>
      </c>
    </row>
    <row r="94" spans="1:9" ht="12.75" customHeight="1">
      <c r="A94" s="56">
        <v>44121700</v>
      </c>
      <c r="B94" s="42">
        <v>1</v>
      </c>
      <c r="C94" s="43" t="s">
        <v>580</v>
      </c>
      <c r="D94" s="57" t="s">
        <v>603</v>
      </c>
      <c r="E94" s="45">
        <v>100000</v>
      </c>
      <c r="F94" s="45">
        <v>100000</v>
      </c>
      <c r="G94" s="49" t="s">
        <v>367</v>
      </c>
      <c r="H94" s="46" t="s">
        <v>573</v>
      </c>
      <c r="I94" s="47">
        <v>44061</v>
      </c>
    </row>
    <row r="95" spans="1:9" ht="12.75" customHeight="1">
      <c r="A95" s="56">
        <v>44122100</v>
      </c>
      <c r="B95" s="42">
        <v>1</v>
      </c>
      <c r="C95" s="43" t="s">
        <v>580</v>
      </c>
      <c r="D95" s="57" t="s">
        <v>604</v>
      </c>
      <c r="E95" s="45">
        <v>750000</v>
      </c>
      <c r="F95" s="45">
        <v>750000</v>
      </c>
      <c r="G95" s="49" t="s">
        <v>367</v>
      </c>
      <c r="H95" s="46" t="s">
        <v>573</v>
      </c>
      <c r="I95" s="47">
        <v>44061</v>
      </c>
    </row>
    <row r="96" spans="1:9" ht="12.75" customHeight="1">
      <c r="A96" s="56">
        <v>44121600</v>
      </c>
      <c r="B96" s="42">
        <v>1</v>
      </c>
      <c r="C96" s="43" t="s">
        <v>580</v>
      </c>
      <c r="D96" s="57" t="s">
        <v>605</v>
      </c>
      <c r="E96" s="45">
        <v>15000</v>
      </c>
      <c r="F96" s="45">
        <v>15000</v>
      </c>
      <c r="G96" s="49" t="s">
        <v>367</v>
      </c>
      <c r="H96" s="46" t="s">
        <v>573</v>
      </c>
      <c r="I96" s="47">
        <v>44061</v>
      </c>
    </row>
    <row r="97" spans="1:9" ht="12.75" customHeight="1">
      <c r="A97" s="56">
        <v>44122003</v>
      </c>
      <c r="B97" s="42">
        <v>1</v>
      </c>
      <c r="C97" s="43" t="s">
        <v>580</v>
      </c>
      <c r="D97" s="57" t="s">
        <v>606</v>
      </c>
      <c r="E97" s="45">
        <v>270000</v>
      </c>
      <c r="F97" s="45">
        <v>270000</v>
      </c>
      <c r="G97" s="49" t="s">
        <v>367</v>
      </c>
      <c r="H97" s="46" t="s">
        <v>573</v>
      </c>
      <c r="I97" s="47">
        <v>44061</v>
      </c>
    </row>
    <row r="98" spans="1:9" ht="12.75" customHeight="1">
      <c r="A98" s="56">
        <v>14111500</v>
      </c>
      <c r="B98" s="42">
        <v>1</v>
      </c>
      <c r="C98" s="43" t="s">
        <v>580</v>
      </c>
      <c r="D98" s="57" t="s">
        <v>607</v>
      </c>
      <c r="E98" s="45">
        <v>138000</v>
      </c>
      <c r="F98" s="45">
        <v>138000</v>
      </c>
      <c r="G98" s="49" t="s">
        <v>367</v>
      </c>
      <c r="H98" s="46" t="s">
        <v>573</v>
      </c>
      <c r="I98" s="47">
        <v>44061</v>
      </c>
    </row>
    <row r="99" spans="1:9" ht="12.75" customHeight="1">
      <c r="A99" s="56">
        <v>44121600</v>
      </c>
      <c r="B99" s="42">
        <v>1</v>
      </c>
      <c r="C99" s="43" t="s">
        <v>580</v>
      </c>
      <c r="D99" s="57" t="s">
        <v>608</v>
      </c>
      <c r="E99" s="45">
        <v>35000</v>
      </c>
      <c r="F99" s="45">
        <v>35000</v>
      </c>
      <c r="G99" s="49" t="s">
        <v>367</v>
      </c>
      <c r="H99" s="46" t="s">
        <v>573</v>
      </c>
      <c r="I99" s="47">
        <v>44061</v>
      </c>
    </row>
    <row r="100" spans="1:9" ht="12.75" customHeight="1">
      <c r="A100" s="56">
        <v>44111515</v>
      </c>
      <c r="B100" s="42">
        <v>1</v>
      </c>
      <c r="C100" s="43" t="s">
        <v>580</v>
      </c>
      <c r="D100" s="57" t="s">
        <v>609</v>
      </c>
      <c r="E100" s="45">
        <v>75000</v>
      </c>
      <c r="F100" s="45">
        <v>75000</v>
      </c>
      <c r="G100" s="49" t="s">
        <v>367</v>
      </c>
      <c r="H100" s="46" t="s">
        <v>573</v>
      </c>
      <c r="I100" s="47">
        <v>44061</v>
      </c>
    </row>
    <row r="101" spans="1:9" ht="12.75" customHeight="1">
      <c r="A101" s="56">
        <v>44111515</v>
      </c>
      <c r="B101" s="42">
        <v>1</v>
      </c>
      <c r="C101" s="43" t="s">
        <v>580</v>
      </c>
      <c r="D101" s="57" t="s">
        <v>610</v>
      </c>
      <c r="E101" s="45">
        <v>105000</v>
      </c>
      <c r="F101" s="45">
        <v>105000</v>
      </c>
      <c r="G101" s="49" t="s">
        <v>367</v>
      </c>
      <c r="H101" s="46" t="s">
        <v>573</v>
      </c>
      <c r="I101" s="47">
        <v>44061</v>
      </c>
    </row>
    <row r="102" spans="1:9" ht="12.75" customHeight="1">
      <c r="A102" s="56">
        <v>44122011</v>
      </c>
      <c r="B102" s="42">
        <v>1</v>
      </c>
      <c r="C102" s="43" t="s">
        <v>580</v>
      </c>
      <c r="D102" s="57" t="s">
        <v>611</v>
      </c>
      <c r="E102" s="45">
        <v>105000</v>
      </c>
      <c r="F102" s="45">
        <v>105000</v>
      </c>
      <c r="G102" s="49" t="s">
        <v>367</v>
      </c>
      <c r="H102" s="46" t="s">
        <v>573</v>
      </c>
      <c r="I102" s="47">
        <v>44061</v>
      </c>
    </row>
    <row r="103" spans="1:9" ht="12.75" customHeight="1">
      <c r="A103" s="56">
        <v>44111500</v>
      </c>
      <c r="B103" s="42">
        <v>1</v>
      </c>
      <c r="C103" s="43" t="s">
        <v>580</v>
      </c>
      <c r="D103" s="57" t="s">
        <v>612</v>
      </c>
      <c r="E103" s="45">
        <v>90000</v>
      </c>
      <c r="F103" s="45">
        <v>90000</v>
      </c>
      <c r="G103" s="49" t="s">
        <v>367</v>
      </c>
      <c r="H103" s="46" t="s">
        <v>573</v>
      </c>
      <c r="I103" s="47">
        <v>44061</v>
      </c>
    </row>
    <row r="104" spans="1:9" ht="12.75" customHeight="1">
      <c r="A104" s="56">
        <v>44111500</v>
      </c>
      <c r="B104" s="42">
        <v>1</v>
      </c>
      <c r="C104" s="43" t="s">
        <v>580</v>
      </c>
      <c r="D104" s="57" t="s">
        <v>613</v>
      </c>
      <c r="E104" s="45">
        <v>20000</v>
      </c>
      <c r="F104" s="45">
        <v>20000</v>
      </c>
      <c r="G104" s="49" t="s">
        <v>367</v>
      </c>
      <c r="H104" s="46" t="s">
        <v>573</v>
      </c>
      <c r="I104" s="47">
        <v>44061</v>
      </c>
    </row>
    <row r="105" spans="1:9" ht="12.75" customHeight="1">
      <c r="A105" s="56">
        <v>44122000</v>
      </c>
      <c r="B105" s="42">
        <v>1</v>
      </c>
      <c r="C105" s="43" t="s">
        <v>580</v>
      </c>
      <c r="D105" s="57" t="s">
        <v>614</v>
      </c>
      <c r="E105" s="45">
        <v>22500</v>
      </c>
      <c r="F105" s="45">
        <v>22500</v>
      </c>
      <c r="G105" s="49" t="s">
        <v>367</v>
      </c>
      <c r="H105" s="46" t="s">
        <v>573</v>
      </c>
      <c r="I105" s="47">
        <v>44061</v>
      </c>
    </row>
    <row r="106" spans="1:9" ht="12.75" customHeight="1">
      <c r="A106" s="58">
        <v>53131608</v>
      </c>
      <c r="B106" s="42">
        <v>1</v>
      </c>
      <c r="C106" s="43" t="s">
        <v>580</v>
      </c>
      <c r="D106" s="59" t="s">
        <v>615</v>
      </c>
      <c r="E106" s="45">
        <v>280000</v>
      </c>
      <c r="F106" s="45">
        <v>280000</v>
      </c>
      <c r="G106" s="49" t="s">
        <v>367</v>
      </c>
      <c r="H106" s="46" t="s">
        <v>573</v>
      </c>
      <c r="I106" s="47">
        <v>44061</v>
      </c>
    </row>
    <row r="107" spans="1:9" ht="12.75" customHeight="1">
      <c r="A107" s="58">
        <v>53131608</v>
      </c>
      <c r="B107" s="42">
        <v>1</v>
      </c>
      <c r="C107" s="43" t="s">
        <v>580</v>
      </c>
      <c r="D107" s="57" t="s">
        <v>616</v>
      </c>
      <c r="E107" s="45">
        <v>20000</v>
      </c>
      <c r="F107" s="45">
        <v>20000</v>
      </c>
      <c r="G107" s="49" t="s">
        <v>367</v>
      </c>
      <c r="H107" s="46" t="s">
        <v>573</v>
      </c>
      <c r="I107" s="47">
        <v>44061</v>
      </c>
    </row>
    <row r="108" spans="1:9" ht="12.75" customHeight="1">
      <c r="A108" s="58">
        <v>53131624</v>
      </c>
      <c r="B108" s="42">
        <v>1</v>
      </c>
      <c r="C108" s="43" t="s">
        <v>580</v>
      </c>
      <c r="D108" s="57" t="s">
        <v>617</v>
      </c>
      <c r="E108" s="45">
        <v>120000</v>
      </c>
      <c r="F108" s="45">
        <v>120000</v>
      </c>
      <c r="G108" s="49" t="s">
        <v>367</v>
      </c>
      <c r="H108" s="46" t="s">
        <v>573</v>
      </c>
      <c r="I108" s="47">
        <v>44061</v>
      </c>
    </row>
    <row r="109" spans="1:9" ht="12.75" customHeight="1">
      <c r="A109" s="58">
        <v>47131800</v>
      </c>
      <c r="B109" s="42">
        <v>1</v>
      </c>
      <c r="C109" s="43" t="s">
        <v>580</v>
      </c>
      <c r="D109" s="57" t="s">
        <v>618</v>
      </c>
      <c r="E109" s="45">
        <v>800000</v>
      </c>
      <c r="F109" s="45">
        <v>800000</v>
      </c>
      <c r="G109" s="49" t="s">
        <v>367</v>
      </c>
      <c r="H109" s="46" t="s">
        <v>573</v>
      </c>
      <c r="I109" s="47">
        <v>44061</v>
      </c>
    </row>
    <row r="110" spans="1:9" ht="12.75" customHeight="1">
      <c r="A110" s="58">
        <v>47131800</v>
      </c>
      <c r="B110" s="42">
        <v>1</v>
      </c>
      <c r="C110" s="43" t="s">
        <v>580</v>
      </c>
      <c r="D110" s="57" t="s">
        <v>619</v>
      </c>
      <c r="E110" s="45">
        <v>150000</v>
      </c>
      <c r="F110" s="45">
        <v>150000</v>
      </c>
      <c r="G110" s="49" t="s">
        <v>367</v>
      </c>
      <c r="H110" s="46" t="s">
        <v>573</v>
      </c>
      <c r="I110" s="47">
        <v>44061</v>
      </c>
    </row>
    <row r="111" spans="1:9" ht="12.75" customHeight="1">
      <c r="A111" s="58">
        <v>52121704</v>
      </c>
      <c r="B111" s="42">
        <v>1</v>
      </c>
      <c r="C111" s="43" t="s">
        <v>580</v>
      </c>
      <c r="D111" s="57" t="s">
        <v>620</v>
      </c>
      <c r="E111" s="45">
        <v>34000</v>
      </c>
      <c r="F111" s="45">
        <v>34000</v>
      </c>
      <c r="G111" s="49" t="s">
        <v>367</v>
      </c>
      <c r="H111" s="46" t="s">
        <v>573</v>
      </c>
      <c r="I111" s="47">
        <v>44061</v>
      </c>
    </row>
    <row r="112" spans="1:9" ht="12.75" customHeight="1">
      <c r="A112" s="58">
        <v>47131603</v>
      </c>
      <c r="B112" s="42">
        <v>1</v>
      </c>
      <c r="C112" s="43" t="s">
        <v>580</v>
      </c>
      <c r="D112" s="57" t="s">
        <v>621</v>
      </c>
      <c r="E112" s="45">
        <v>360000</v>
      </c>
      <c r="F112" s="45">
        <v>360000</v>
      </c>
      <c r="G112" s="49" t="s">
        <v>367</v>
      </c>
      <c r="H112" s="46" t="s">
        <v>573</v>
      </c>
      <c r="I112" s="47">
        <v>44061</v>
      </c>
    </row>
    <row r="113" spans="1:9" ht="12.75" customHeight="1">
      <c r="A113" s="58">
        <v>47131604</v>
      </c>
      <c r="B113" s="42">
        <v>1</v>
      </c>
      <c r="C113" s="43" t="s">
        <v>580</v>
      </c>
      <c r="D113" s="57" t="s">
        <v>622</v>
      </c>
      <c r="E113" s="45">
        <v>116000</v>
      </c>
      <c r="F113" s="45">
        <v>116000</v>
      </c>
      <c r="G113" s="49" t="s">
        <v>367</v>
      </c>
      <c r="H113" s="46" t="s">
        <v>573</v>
      </c>
      <c r="I113" s="47">
        <v>44061</v>
      </c>
    </row>
    <row r="114" spans="1:9" ht="12.75" customHeight="1">
      <c r="A114" s="58">
        <v>47131600</v>
      </c>
      <c r="B114" s="42">
        <v>1</v>
      </c>
      <c r="C114" s="43" t="s">
        <v>580</v>
      </c>
      <c r="D114" s="57" t="s">
        <v>623</v>
      </c>
      <c r="E114" s="45">
        <v>70000</v>
      </c>
      <c r="F114" s="45">
        <v>70000</v>
      </c>
      <c r="G114" s="49" t="s">
        <v>367</v>
      </c>
      <c r="H114" s="46" t="s">
        <v>573</v>
      </c>
      <c r="I114" s="47">
        <v>44061</v>
      </c>
    </row>
    <row r="115" spans="1:9" ht="12.75" customHeight="1">
      <c r="A115" s="58">
        <v>47131605</v>
      </c>
      <c r="B115" s="42">
        <v>1</v>
      </c>
      <c r="C115" s="43" t="s">
        <v>580</v>
      </c>
      <c r="D115" s="57" t="s">
        <v>624</v>
      </c>
      <c r="E115" s="45">
        <v>54000</v>
      </c>
      <c r="F115" s="45">
        <v>54000</v>
      </c>
      <c r="G115" s="49" t="s">
        <v>367</v>
      </c>
      <c r="H115" s="46" t="s">
        <v>573</v>
      </c>
      <c r="I115" s="47">
        <v>44061</v>
      </c>
    </row>
    <row r="116" spans="1:9" ht="12.75" customHeight="1">
      <c r="A116" s="58">
        <v>53121608</v>
      </c>
      <c r="B116" s="42">
        <v>1</v>
      </c>
      <c r="C116" s="43" t="s">
        <v>580</v>
      </c>
      <c r="D116" s="57" t="s">
        <v>625</v>
      </c>
      <c r="E116" s="45">
        <v>310000</v>
      </c>
      <c r="F116" s="45">
        <v>310000</v>
      </c>
      <c r="G116" s="49" t="s">
        <v>367</v>
      </c>
      <c r="H116" s="46" t="s">
        <v>573</v>
      </c>
      <c r="I116" s="47">
        <v>44061</v>
      </c>
    </row>
    <row r="117" spans="1:9" ht="12.75" customHeight="1">
      <c r="A117" s="58">
        <v>46181504</v>
      </c>
      <c r="B117" s="42">
        <v>1</v>
      </c>
      <c r="C117" s="43" t="s">
        <v>580</v>
      </c>
      <c r="D117" s="57" t="s">
        <v>626</v>
      </c>
      <c r="E117" s="45">
        <v>44268</v>
      </c>
      <c r="F117" s="45">
        <v>44268</v>
      </c>
      <c r="G117" s="49" t="s">
        <v>367</v>
      </c>
      <c r="H117" s="46" t="s">
        <v>573</v>
      </c>
      <c r="I117" s="47">
        <v>44061</v>
      </c>
    </row>
    <row r="118" spans="1:9" ht="12.75" customHeight="1">
      <c r="A118" s="58">
        <v>52121700</v>
      </c>
      <c r="B118" s="42">
        <v>1</v>
      </c>
      <c r="C118" s="43" t="s">
        <v>580</v>
      </c>
      <c r="D118" s="57" t="s">
        <v>627</v>
      </c>
      <c r="E118" s="45">
        <v>33260</v>
      </c>
      <c r="F118" s="45">
        <v>33260</v>
      </c>
      <c r="G118" s="49" t="s">
        <v>367</v>
      </c>
      <c r="H118" s="46" t="s">
        <v>573</v>
      </c>
      <c r="I118" s="47">
        <v>44061</v>
      </c>
    </row>
    <row r="119" spans="1:9" ht="12.75" customHeight="1">
      <c r="A119" s="58">
        <v>52151500</v>
      </c>
      <c r="B119" s="42">
        <v>1</v>
      </c>
      <c r="C119" s="43" t="s">
        <v>580</v>
      </c>
      <c r="D119" s="57" t="s">
        <v>662</v>
      </c>
      <c r="E119" s="45">
        <v>164000</v>
      </c>
      <c r="F119" s="45">
        <v>164000</v>
      </c>
      <c r="G119" s="49" t="s">
        <v>367</v>
      </c>
      <c r="H119" s="46" t="s">
        <v>573</v>
      </c>
      <c r="I119" s="47">
        <v>44061</v>
      </c>
    </row>
    <row r="120" spans="1:9" ht="12.75" customHeight="1">
      <c r="A120" s="58">
        <v>47131611</v>
      </c>
      <c r="B120" s="42">
        <v>1</v>
      </c>
      <c r="C120" s="43" t="s">
        <v>580</v>
      </c>
      <c r="D120" s="57" t="s">
        <v>629</v>
      </c>
      <c r="E120" s="45">
        <v>35000</v>
      </c>
      <c r="F120" s="45">
        <v>35000</v>
      </c>
      <c r="G120" s="49" t="s">
        <v>367</v>
      </c>
      <c r="H120" s="46" t="s">
        <v>573</v>
      </c>
      <c r="I120" s="47">
        <v>44061</v>
      </c>
    </row>
    <row r="121" spans="1:9" ht="12.75" customHeight="1">
      <c r="A121" s="58">
        <v>52151600</v>
      </c>
      <c r="B121" s="42">
        <v>1</v>
      </c>
      <c r="C121" s="43" t="s">
        <v>580</v>
      </c>
      <c r="D121" s="57" t="s">
        <v>630</v>
      </c>
      <c r="E121" s="45">
        <v>90000</v>
      </c>
      <c r="F121" s="45">
        <v>90000</v>
      </c>
      <c r="G121" s="49" t="s">
        <v>367</v>
      </c>
      <c r="H121" s="46" t="s">
        <v>573</v>
      </c>
      <c r="I121" s="47">
        <v>44061</v>
      </c>
    </row>
    <row r="122" spans="1:9" ht="12.75" customHeight="1">
      <c r="A122" s="58">
        <v>30181600</v>
      </c>
      <c r="B122" s="42">
        <v>1</v>
      </c>
      <c r="C122" s="43" t="s">
        <v>580</v>
      </c>
      <c r="D122" s="57" t="s">
        <v>631</v>
      </c>
      <c r="E122" s="45">
        <v>50000</v>
      </c>
      <c r="F122" s="45">
        <v>50000</v>
      </c>
      <c r="G122" s="49" t="s">
        <v>367</v>
      </c>
      <c r="H122" s="46" t="s">
        <v>573</v>
      </c>
      <c r="I122" s="47">
        <v>44061</v>
      </c>
    </row>
    <row r="123" spans="1:9" ht="12.75" customHeight="1">
      <c r="A123" s="58">
        <v>30181614</v>
      </c>
      <c r="B123" s="42">
        <v>1</v>
      </c>
      <c r="C123" s="43" t="s">
        <v>580</v>
      </c>
      <c r="D123" s="57" t="s">
        <v>632</v>
      </c>
      <c r="E123" s="45">
        <v>90000</v>
      </c>
      <c r="F123" s="45">
        <v>90000</v>
      </c>
      <c r="G123" s="49" t="s">
        <v>367</v>
      </c>
      <c r="H123" s="46" t="s">
        <v>573</v>
      </c>
      <c r="I123" s="47">
        <v>44061</v>
      </c>
    </row>
    <row r="124" spans="1:9" ht="12.75" customHeight="1">
      <c r="A124" s="58">
        <v>53131608</v>
      </c>
      <c r="B124" s="42">
        <v>1</v>
      </c>
      <c r="C124" s="43" t="s">
        <v>580</v>
      </c>
      <c r="D124" s="57" t="s">
        <v>633</v>
      </c>
      <c r="E124" s="45">
        <v>150000</v>
      </c>
      <c r="F124" s="45">
        <v>150000</v>
      </c>
      <c r="G124" s="49" t="s">
        <v>367</v>
      </c>
      <c r="H124" s="46" t="s">
        <v>573</v>
      </c>
      <c r="I124" s="47">
        <v>44061</v>
      </c>
    </row>
    <row r="125" spans="1:9" ht="12.75" customHeight="1">
      <c r="A125" s="58">
        <v>30181600</v>
      </c>
      <c r="B125" s="42">
        <v>1</v>
      </c>
      <c r="C125" s="43" t="s">
        <v>580</v>
      </c>
      <c r="D125" s="57" t="s">
        <v>634</v>
      </c>
      <c r="E125" s="45">
        <v>44000</v>
      </c>
      <c r="F125" s="45">
        <v>44000</v>
      </c>
      <c r="G125" s="49" t="s">
        <v>367</v>
      </c>
      <c r="H125" s="46" t="s">
        <v>573</v>
      </c>
      <c r="I125" s="47">
        <v>44061</v>
      </c>
    </row>
    <row r="126" spans="1:9" ht="12.75" customHeight="1">
      <c r="A126" s="58">
        <v>50201700</v>
      </c>
      <c r="B126" s="42">
        <v>1</v>
      </c>
      <c r="C126" s="43" t="s">
        <v>580</v>
      </c>
      <c r="D126" s="57" t="s">
        <v>635</v>
      </c>
      <c r="E126" s="45">
        <v>80000</v>
      </c>
      <c r="F126" s="45">
        <v>80000</v>
      </c>
      <c r="G126" s="49" t="s">
        <v>367</v>
      </c>
      <c r="H126" s="46" t="s">
        <v>573</v>
      </c>
      <c r="I126" s="47">
        <v>44061</v>
      </c>
    </row>
    <row r="127" spans="1:9" ht="12.75" customHeight="1">
      <c r="A127" s="62">
        <v>47131812</v>
      </c>
      <c r="B127" s="42">
        <v>1</v>
      </c>
      <c r="C127" s="43" t="s">
        <v>580</v>
      </c>
      <c r="D127" s="54" t="s">
        <v>645</v>
      </c>
      <c r="E127" s="45">
        <v>100000</v>
      </c>
      <c r="F127" s="45">
        <v>100000</v>
      </c>
      <c r="G127" s="49" t="s">
        <v>367</v>
      </c>
      <c r="H127" s="53" t="s">
        <v>587</v>
      </c>
      <c r="I127" s="47">
        <v>44061</v>
      </c>
    </row>
    <row r="128" spans="1:9" ht="12.75" customHeight="1">
      <c r="A128" s="62">
        <v>44111912</v>
      </c>
      <c r="B128" s="42">
        <v>1</v>
      </c>
      <c r="C128" s="43" t="s">
        <v>580</v>
      </c>
      <c r="D128" s="57" t="s">
        <v>646</v>
      </c>
      <c r="E128" s="45">
        <v>8000</v>
      </c>
      <c r="F128" s="45">
        <v>8000</v>
      </c>
      <c r="G128" s="49" t="s">
        <v>367</v>
      </c>
      <c r="H128" s="53" t="s">
        <v>587</v>
      </c>
      <c r="I128" s="47">
        <v>44061</v>
      </c>
    </row>
    <row r="129" spans="1:9" ht="12.75" customHeight="1">
      <c r="A129" s="62">
        <v>47131611</v>
      </c>
      <c r="B129" s="42">
        <v>1</v>
      </c>
      <c r="C129" s="43" t="s">
        <v>580</v>
      </c>
      <c r="D129" s="57" t="s">
        <v>647</v>
      </c>
      <c r="E129" s="45">
        <v>15000</v>
      </c>
      <c r="F129" s="45">
        <v>15000</v>
      </c>
      <c r="G129" s="49" t="s">
        <v>367</v>
      </c>
      <c r="H129" s="53" t="s">
        <v>587</v>
      </c>
      <c r="I129" s="47">
        <v>44061</v>
      </c>
    </row>
    <row r="130" spans="1:9" ht="12.75" customHeight="1">
      <c r="A130" s="62">
        <v>44121612</v>
      </c>
      <c r="B130" s="42">
        <v>1</v>
      </c>
      <c r="C130" s="43" t="s">
        <v>580</v>
      </c>
      <c r="D130" s="57" t="s">
        <v>648</v>
      </c>
      <c r="E130" s="45">
        <v>10000</v>
      </c>
      <c r="F130" s="45">
        <v>10000</v>
      </c>
      <c r="G130" s="49" t="s">
        <v>367</v>
      </c>
      <c r="H130" s="53" t="s">
        <v>587</v>
      </c>
      <c r="I130" s="47">
        <v>44061</v>
      </c>
    </row>
    <row r="131" spans="1:9" ht="12.75" customHeight="1">
      <c r="A131" s="62">
        <v>44121612</v>
      </c>
      <c r="B131" s="42">
        <v>1</v>
      </c>
      <c r="C131" s="43" t="s">
        <v>580</v>
      </c>
      <c r="D131" s="57" t="s">
        <v>649</v>
      </c>
      <c r="E131" s="45">
        <v>25000</v>
      </c>
      <c r="F131" s="45">
        <v>25000</v>
      </c>
      <c r="G131" s="49" t="s">
        <v>367</v>
      </c>
      <c r="H131" s="53" t="s">
        <v>587</v>
      </c>
      <c r="I131" s="47">
        <v>44061</v>
      </c>
    </row>
    <row r="132" spans="1:9" ht="12.75" customHeight="1">
      <c r="A132" s="50">
        <v>44122011</v>
      </c>
      <c r="B132" s="42">
        <v>1</v>
      </c>
      <c r="C132" s="43" t="s">
        <v>580</v>
      </c>
      <c r="D132" s="57" t="s">
        <v>650</v>
      </c>
      <c r="E132" s="45">
        <v>55000</v>
      </c>
      <c r="F132" s="45">
        <v>55000</v>
      </c>
      <c r="G132" s="49" t="s">
        <v>367</v>
      </c>
      <c r="H132" s="53" t="s">
        <v>587</v>
      </c>
      <c r="I132" s="47">
        <v>44061</v>
      </c>
    </row>
    <row r="133" spans="1:9" ht="12.75" customHeight="1">
      <c r="A133" s="50">
        <v>44122011</v>
      </c>
      <c r="B133" s="42">
        <v>1</v>
      </c>
      <c r="C133" s="43" t="s">
        <v>580</v>
      </c>
      <c r="D133" s="57" t="s">
        <v>651</v>
      </c>
      <c r="E133" s="45">
        <v>55000</v>
      </c>
      <c r="F133" s="45">
        <v>55000</v>
      </c>
      <c r="G133" s="49" t="s">
        <v>367</v>
      </c>
      <c r="H133" s="53" t="s">
        <v>587</v>
      </c>
      <c r="I133" s="47">
        <v>44061</v>
      </c>
    </row>
    <row r="134" spans="1:9" ht="12.75" customHeight="1">
      <c r="A134" s="50">
        <v>44122011</v>
      </c>
      <c r="B134" s="42">
        <v>1</v>
      </c>
      <c r="C134" s="43" t="s">
        <v>580</v>
      </c>
      <c r="D134" s="57" t="s">
        <v>652</v>
      </c>
      <c r="E134" s="45">
        <v>150000</v>
      </c>
      <c r="F134" s="45">
        <v>150000</v>
      </c>
      <c r="G134" s="49" t="s">
        <v>367</v>
      </c>
      <c r="H134" s="53" t="s">
        <v>587</v>
      </c>
      <c r="I134" s="47">
        <v>44061</v>
      </c>
    </row>
    <row r="135" spans="1:9" ht="12.75" customHeight="1">
      <c r="A135" s="62">
        <v>47131812</v>
      </c>
      <c r="B135" s="42">
        <v>1</v>
      </c>
      <c r="C135" s="43" t="s">
        <v>580</v>
      </c>
      <c r="D135" s="54" t="s">
        <v>645</v>
      </c>
      <c r="E135" s="45">
        <v>258997</v>
      </c>
      <c r="F135" s="45">
        <v>258997</v>
      </c>
      <c r="G135" s="49" t="s">
        <v>367</v>
      </c>
      <c r="H135" s="46" t="s">
        <v>583</v>
      </c>
      <c r="I135" s="47">
        <v>44061</v>
      </c>
    </row>
    <row r="136" spans="1:9" ht="12.75" customHeight="1">
      <c r="A136" s="50">
        <v>14111705</v>
      </c>
      <c r="B136" s="42">
        <v>1</v>
      </c>
      <c r="C136" s="43" t="s">
        <v>580</v>
      </c>
      <c r="D136" s="44" t="s">
        <v>653</v>
      </c>
      <c r="E136" s="45">
        <v>309400</v>
      </c>
      <c r="F136" s="45">
        <v>309400</v>
      </c>
      <c r="G136" s="49" t="s">
        <v>367</v>
      </c>
      <c r="H136" s="53" t="s">
        <v>587</v>
      </c>
      <c r="I136" s="47">
        <v>44061</v>
      </c>
    </row>
    <row r="137" spans="1:9" ht="12.75" customHeight="1">
      <c r="A137" s="62">
        <v>44122003</v>
      </c>
      <c r="B137" s="42">
        <v>1</v>
      </c>
      <c r="C137" s="43" t="s">
        <v>580</v>
      </c>
      <c r="D137" s="63" t="s">
        <v>654</v>
      </c>
      <c r="E137" s="45">
        <v>155771</v>
      </c>
      <c r="F137" s="45">
        <v>155771</v>
      </c>
      <c r="G137" s="49" t="s">
        <v>367</v>
      </c>
      <c r="H137" s="53" t="s">
        <v>587</v>
      </c>
      <c r="I137" s="47">
        <v>44061</v>
      </c>
    </row>
    <row r="138" spans="1:9" ht="12.75" customHeight="1">
      <c r="A138" s="62">
        <v>30266501</v>
      </c>
      <c r="B138" s="42">
        <v>1</v>
      </c>
      <c r="C138" s="43" t="s">
        <v>580</v>
      </c>
      <c r="D138" s="63" t="s">
        <v>655</v>
      </c>
      <c r="E138" s="45">
        <v>269172</v>
      </c>
      <c r="F138" s="45">
        <v>269172</v>
      </c>
      <c r="G138" s="49" t="s">
        <v>367</v>
      </c>
      <c r="H138" s="53" t="s">
        <v>587</v>
      </c>
      <c r="I138" s="47">
        <v>44061</v>
      </c>
    </row>
    <row r="139" spans="1:9" ht="12.75" customHeight="1">
      <c r="A139" s="62">
        <v>46181504</v>
      </c>
      <c r="B139" s="42">
        <v>1</v>
      </c>
      <c r="C139" s="43" t="s">
        <v>580</v>
      </c>
      <c r="D139" s="63" t="s">
        <v>656</v>
      </c>
      <c r="E139" s="45">
        <v>62688</v>
      </c>
      <c r="F139" s="45">
        <v>62688</v>
      </c>
      <c r="G139" s="49" t="s">
        <v>367</v>
      </c>
      <c r="H139" s="53" t="s">
        <v>587</v>
      </c>
      <c r="I139" s="47">
        <v>44061</v>
      </c>
    </row>
    <row r="140" spans="1:9" ht="12.75" customHeight="1">
      <c r="A140" s="64">
        <v>42151666</v>
      </c>
      <c r="B140" s="42">
        <v>1</v>
      </c>
      <c r="C140" s="43" t="s">
        <v>580</v>
      </c>
      <c r="D140" s="63" t="s">
        <v>657</v>
      </c>
      <c r="E140" s="45">
        <v>392642</v>
      </c>
      <c r="F140" s="45">
        <v>392642</v>
      </c>
      <c r="G140" s="49" t="s">
        <v>367</v>
      </c>
      <c r="H140" s="53" t="s">
        <v>587</v>
      </c>
      <c r="I140" s="47">
        <v>44061</v>
      </c>
    </row>
    <row r="141" spans="1:9" ht="12.75" customHeight="1">
      <c r="A141" s="62">
        <v>46181504</v>
      </c>
      <c r="B141" s="42">
        <v>1</v>
      </c>
      <c r="C141" s="43" t="s">
        <v>580</v>
      </c>
      <c r="D141" s="63" t="s">
        <v>658</v>
      </c>
      <c r="E141" s="45">
        <v>446567</v>
      </c>
      <c r="F141" s="45">
        <v>446567</v>
      </c>
      <c r="G141" s="49" t="s">
        <v>367</v>
      </c>
      <c r="H141" s="53" t="s">
        <v>587</v>
      </c>
      <c r="I141" s="47">
        <v>44061</v>
      </c>
    </row>
    <row r="142" spans="1:9" ht="12.75" customHeight="1">
      <c r="A142" s="41">
        <v>44122003</v>
      </c>
      <c r="B142" s="42">
        <v>1</v>
      </c>
      <c r="C142" s="43" t="s">
        <v>580</v>
      </c>
      <c r="D142" s="63" t="s">
        <v>659</v>
      </c>
      <c r="E142" s="45">
        <v>191174</v>
      </c>
      <c r="F142" s="45">
        <v>191174</v>
      </c>
      <c r="G142" s="49" t="s">
        <v>367</v>
      </c>
      <c r="H142" s="53" t="s">
        <v>587</v>
      </c>
      <c r="I142" s="47">
        <v>44061</v>
      </c>
    </row>
    <row r="143" spans="1:9" ht="12.75" customHeight="1">
      <c r="A143" s="62">
        <v>46181504</v>
      </c>
      <c r="B143" s="42">
        <v>1</v>
      </c>
      <c r="C143" s="43" t="s">
        <v>580</v>
      </c>
      <c r="D143" s="63" t="s">
        <v>660</v>
      </c>
      <c r="E143" s="45">
        <v>63016</v>
      </c>
      <c r="F143" s="45">
        <v>63016</v>
      </c>
      <c r="G143" s="49" t="s">
        <v>367</v>
      </c>
      <c r="H143" s="53" t="s">
        <v>587</v>
      </c>
      <c r="I143" s="47">
        <v>44061</v>
      </c>
    </row>
    <row r="144" spans="1:9" ht="12.75" customHeight="1">
      <c r="A144" s="62">
        <v>47131810</v>
      </c>
      <c r="B144" s="42">
        <v>1</v>
      </c>
      <c r="C144" s="43" t="s">
        <v>580</v>
      </c>
      <c r="D144" s="63" t="s">
        <v>661</v>
      </c>
      <c r="E144" s="45">
        <v>473663</v>
      </c>
      <c r="F144" s="45">
        <v>473663</v>
      </c>
      <c r="G144" s="49" t="s">
        <v>367</v>
      </c>
      <c r="H144" s="53" t="s">
        <v>587</v>
      </c>
      <c r="I144" s="47">
        <v>44061</v>
      </c>
    </row>
    <row r="145" spans="1:9" ht="12.75" customHeight="1">
      <c r="A145" s="64">
        <v>80131502</v>
      </c>
      <c r="B145" s="42">
        <v>1</v>
      </c>
      <c r="C145" s="43" t="s">
        <v>472</v>
      </c>
      <c r="D145" s="51" t="s">
        <v>663</v>
      </c>
      <c r="E145" s="45">
        <v>247304568</v>
      </c>
      <c r="F145" s="45">
        <v>247304568</v>
      </c>
      <c r="G145" s="65" t="s">
        <v>664</v>
      </c>
      <c r="H145" s="46" t="s">
        <v>573</v>
      </c>
      <c r="I145" s="47">
        <v>43853</v>
      </c>
    </row>
    <row r="146" spans="1:9" ht="12.75" customHeight="1">
      <c r="A146" s="64">
        <v>93141506</v>
      </c>
      <c r="B146" s="42">
        <v>1</v>
      </c>
      <c r="C146" s="43" t="s">
        <v>472</v>
      </c>
      <c r="D146" s="66" t="s">
        <v>665</v>
      </c>
      <c r="E146" s="45">
        <v>110199008</v>
      </c>
      <c r="F146" s="45">
        <v>110199008</v>
      </c>
      <c r="G146" s="65" t="s">
        <v>666</v>
      </c>
      <c r="H146" s="46" t="s">
        <v>573</v>
      </c>
      <c r="I146" s="47">
        <v>44095</v>
      </c>
    </row>
    <row r="147" spans="1:9" ht="12.75" customHeight="1">
      <c r="A147" s="64">
        <v>86101808</v>
      </c>
      <c r="B147" s="42">
        <v>1</v>
      </c>
      <c r="C147" s="43" t="s">
        <v>472</v>
      </c>
      <c r="D147" s="67" t="s">
        <v>667</v>
      </c>
      <c r="E147" s="45">
        <v>9555000</v>
      </c>
      <c r="F147" s="45">
        <v>9555000</v>
      </c>
      <c r="G147" s="65" t="s">
        <v>668</v>
      </c>
      <c r="H147" s="46" t="s">
        <v>573</v>
      </c>
      <c r="I147" s="47">
        <v>43909</v>
      </c>
    </row>
    <row r="148" spans="1:9" ht="12.75" customHeight="1">
      <c r="A148" s="64">
        <v>86101808</v>
      </c>
      <c r="B148" s="42">
        <v>1</v>
      </c>
      <c r="C148" s="43" t="s">
        <v>472</v>
      </c>
      <c r="D148" s="67" t="s">
        <v>667</v>
      </c>
      <c r="E148" s="45">
        <v>9555000</v>
      </c>
      <c r="F148" s="45">
        <v>9555000</v>
      </c>
      <c r="G148" s="65" t="s">
        <v>668</v>
      </c>
      <c r="H148" s="46" t="s">
        <v>573</v>
      </c>
      <c r="I148" s="47">
        <v>44035</v>
      </c>
    </row>
    <row r="149" spans="1:9" ht="12.75" customHeight="1">
      <c r="A149" s="64">
        <v>86101808</v>
      </c>
      <c r="B149" s="42">
        <v>1</v>
      </c>
      <c r="C149" s="43" t="s">
        <v>472</v>
      </c>
      <c r="D149" s="67" t="s">
        <v>667</v>
      </c>
      <c r="E149" s="45">
        <v>9555000</v>
      </c>
      <c r="F149" s="45">
        <v>9555000</v>
      </c>
      <c r="G149" s="65" t="s">
        <v>668</v>
      </c>
      <c r="H149" s="46" t="s">
        <v>573</v>
      </c>
      <c r="I149" s="47">
        <v>44095</v>
      </c>
    </row>
    <row r="150" spans="1:9" ht="12.75" customHeight="1">
      <c r="A150" s="64">
        <v>86101808</v>
      </c>
      <c r="B150" s="42">
        <v>1</v>
      </c>
      <c r="C150" s="43" t="s">
        <v>472</v>
      </c>
      <c r="D150" s="67" t="s">
        <v>667</v>
      </c>
      <c r="E150" s="45">
        <v>9555000</v>
      </c>
      <c r="F150" s="45">
        <v>9555000</v>
      </c>
      <c r="G150" s="65" t="s">
        <v>668</v>
      </c>
      <c r="H150" s="46" t="s">
        <v>573</v>
      </c>
      <c r="I150" s="47">
        <v>44153</v>
      </c>
    </row>
    <row r="151" spans="1:9" ht="12.75" customHeight="1">
      <c r="A151" s="64">
        <v>83111603</v>
      </c>
      <c r="B151" s="42">
        <v>1</v>
      </c>
      <c r="C151" s="43" t="s">
        <v>472</v>
      </c>
      <c r="D151" s="48" t="s">
        <v>669</v>
      </c>
      <c r="E151" s="45">
        <v>8500000</v>
      </c>
      <c r="F151" s="45">
        <v>8500000</v>
      </c>
      <c r="G151" s="65" t="s">
        <v>471</v>
      </c>
      <c r="H151" s="46" t="s">
        <v>573</v>
      </c>
      <c r="I151" s="47">
        <v>43853</v>
      </c>
    </row>
    <row r="152" spans="1:9" ht="12.75" customHeight="1">
      <c r="A152" s="42" t="s">
        <v>670</v>
      </c>
      <c r="B152" s="42">
        <v>1</v>
      </c>
      <c r="C152" s="43" t="s">
        <v>472</v>
      </c>
      <c r="D152" s="48" t="s">
        <v>671</v>
      </c>
      <c r="E152" s="45">
        <v>8500000</v>
      </c>
      <c r="F152" s="45">
        <v>8500000</v>
      </c>
      <c r="G152" s="65" t="s">
        <v>471</v>
      </c>
      <c r="H152" s="46" t="s">
        <v>573</v>
      </c>
      <c r="I152" s="47">
        <v>43853</v>
      </c>
    </row>
    <row r="153" spans="1:9" ht="12.75" customHeight="1">
      <c r="A153" s="42" t="s">
        <v>672</v>
      </c>
      <c r="B153" s="42">
        <v>1</v>
      </c>
      <c r="C153" s="43" t="s">
        <v>472</v>
      </c>
      <c r="D153" s="48" t="s">
        <v>673</v>
      </c>
      <c r="E153" s="45">
        <v>7880000</v>
      </c>
      <c r="F153" s="45">
        <v>7880000</v>
      </c>
      <c r="G153" s="65" t="s">
        <v>471</v>
      </c>
      <c r="H153" s="46" t="s">
        <v>573</v>
      </c>
      <c r="I153" s="47">
        <v>43853</v>
      </c>
    </row>
    <row r="154" spans="1:9" ht="12.75" customHeight="1">
      <c r="A154" s="41">
        <v>83121703</v>
      </c>
      <c r="B154" s="42">
        <v>1</v>
      </c>
      <c r="C154" s="43" t="s">
        <v>472</v>
      </c>
      <c r="D154" s="48" t="s">
        <v>674</v>
      </c>
      <c r="E154" s="45">
        <v>7880000</v>
      </c>
      <c r="F154" s="45">
        <v>7880000</v>
      </c>
      <c r="G154" s="65" t="s">
        <v>471</v>
      </c>
      <c r="H154" s="46" t="s">
        <v>573</v>
      </c>
      <c r="I154" s="47">
        <v>43853</v>
      </c>
    </row>
    <row r="155" spans="1:9" ht="12.75" customHeight="1">
      <c r="A155" s="41">
        <v>55101500</v>
      </c>
      <c r="B155" s="42">
        <v>1</v>
      </c>
      <c r="C155" s="43" t="s">
        <v>472</v>
      </c>
      <c r="D155" s="48" t="s">
        <v>675</v>
      </c>
      <c r="E155" s="45">
        <v>10500000</v>
      </c>
      <c r="F155" s="45">
        <v>10500000</v>
      </c>
      <c r="G155" s="65" t="s">
        <v>676</v>
      </c>
      <c r="H155" s="46" t="s">
        <v>573</v>
      </c>
      <c r="I155" s="47">
        <v>43909</v>
      </c>
    </row>
    <row r="156" spans="1:9" ht="12.75" customHeight="1">
      <c r="A156" s="64">
        <v>73152108</v>
      </c>
      <c r="B156" s="42">
        <v>1</v>
      </c>
      <c r="C156" s="43" t="s">
        <v>472</v>
      </c>
      <c r="D156" s="67" t="s">
        <v>677</v>
      </c>
      <c r="E156" s="45">
        <v>2700000</v>
      </c>
      <c r="F156" s="45">
        <v>2700000</v>
      </c>
      <c r="G156" s="65" t="s">
        <v>678</v>
      </c>
      <c r="H156" s="46" t="s">
        <v>573</v>
      </c>
      <c r="I156" s="47">
        <v>43909</v>
      </c>
    </row>
    <row r="157" spans="1:9" ht="12.75" customHeight="1">
      <c r="A157" s="64">
        <v>72154066</v>
      </c>
      <c r="B157" s="42">
        <v>1</v>
      </c>
      <c r="C157" s="43" t="s">
        <v>472</v>
      </c>
      <c r="D157" s="67" t="s">
        <v>679</v>
      </c>
      <c r="E157" s="45">
        <v>2000000</v>
      </c>
      <c r="F157" s="45">
        <v>2000000</v>
      </c>
      <c r="G157" s="65" t="s">
        <v>678</v>
      </c>
      <c r="H157" s="46" t="s">
        <v>573</v>
      </c>
      <c r="I157" s="47">
        <v>43909</v>
      </c>
    </row>
    <row r="158" spans="1:9" ht="12.75" customHeight="1">
      <c r="A158" s="64">
        <v>81112306</v>
      </c>
      <c r="B158" s="42">
        <v>1</v>
      </c>
      <c r="C158" s="43" t="s">
        <v>472</v>
      </c>
      <c r="D158" s="67" t="s">
        <v>680</v>
      </c>
      <c r="E158" s="45">
        <v>1521876</v>
      </c>
      <c r="F158" s="45">
        <v>1521876</v>
      </c>
      <c r="G158" s="65" t="s">
        <v>678</v>
      </c>
      <c r="H158" s="46" t="s">
        <v>573</v>
      </c>
      <c r="I158" s="47">
        <v>43909</v>
      </c>
    </row>
    <row r="159" spans="1:9" ht="12.75" customHeight="1">
      <c r="A159" s="64">
        <v>72101511</v>
      </c>
      <c r="B159" s="42">
        <v>1</v>
      </c>
      <c r="C159" s="43" t="s">
        <v>472</v>
      </c>
      <c r="D159" s="67" t="s">
        <v>681</v>
      </c>
      <c r="E159" s="45">
        <v>5000000</v>
      </c>
      <c r="F159" s="45">
        <v>5000000</v>
      </c>
      <c r="G159" s="65" t="s">
        <v>678</v>
      </c>
      <c r="H159" s="46" t="s">
        <v>573</v>
      </c>
      <c r="I159" s="47">
        <v>43909</v>
      </c>
    </row>
    <row r="160" spans="1:9" ht="12.75" customHeight="1">
      <c r="A160" s="62">
        <v>78181507</v>
      </c>
      <c r="B160" s="42">
        <v>1</v>
      </c>
      <c r="C160" s="43" t="s">
        <v>472</v>
      </c>
      <c r="D160" s="44" t="s">
        <v>682</v>
      </c>
      <c r="E160" s="45">
        <v>5000000</v>
      </c>
      <c r="F160" s="45">
        <v>5000000</v>
      </c>
      <c r="G160" s="65" t="s">
        <v>678</v>
      </c>
      <c r="H160" s="46" t="s">
        <v>573</v>
      </c>
      <c r="I160" s="47">
        <v>43909</v>
      </c>
    </row>
    <row r="161" spans="1:9" ht="12.75" customHeight="1">
      <c r="A161" s="62">
        <v>78181507</v>
      </c>
      <c r="B161" s="42">
        <v>1</v>
      </c>
      <c r="C161" s="43" t="s">
        <v>472</v>
      </c>
      <c r="D161" s="44" t="s">
        <v>683</v>
      </c>
      <c r="E161" s="45">
        <v>25000000</v>
      </c>
      <c r="F161" s="45">
        <v>25000000</v>
      </c>
      <c r="G161" s="65" t="s">
        <v>678</v>
      </c>
      <c r="H161" s="46" t="s">
        <v>573</v>
      </c>
      <c r="I161" s="47">
        <v>43909</v>
      </c>
    </row>
    <row r="162" spans="1:9" ht="12.75" customHeight="1">
      <c r="A162" s="64">
        <v>84131501</v>
      </c>
      <c r="B162" s="42">
        <v>1</v>
      </c>
      <c r="C162" s="43" t="s">
        <v>472</v>
      </c>
      <c r="D162" s="44" t="s">
        <v>684</v>
      </c>
      <c r="E162" s="45">
        <v>54600000</v>
      </c>
      <c r="F162" s="45">
        <v>54600000</v>
      </c>
      <c r="G162" s="65" t="s">
        <v>685</v>
      </c>
      <c r="H162" s="46" t="s">
        <v>573</v>
      </c>
      <c r="I162" s="47">
        <v>44175</v>
      </c>
    </row>
    <row r="163" spans="1:9" ht="12.75" customHeight="1">
      <c r="A163" s="64">
        <v>92121504</v>
      </c>
      <c r="B163" s="42">
        <v>1</v>
      </c>
      <c r="C163" s="43" t="s">
        <v>472</v>
      </c>
      <c r="D163" s="44" t="s">
        <v>686</v>
      </c>
      <c r="E163" s="45">
        <v>84084000</v>
      </c>
      <c r="F163" s="45">
        <v>84084000</v>
      </c>
      <c r="G163" s="65" t="s">
        <v>687</v>
      </c>
      <c r="H163" s="46" t="s">
        <v>573</v>
      </c>
      <c r="I163" s="47">
        <v>43887</v>
      </c>
    </row>
    <row r="164" spans="1:9" ht="12.75" customHeight="1">
      <c r="A164" s="41" t="s">
        <v>688</v>
      </c>
      <c r="B164" s="42">
        <v>1</v>
      </c>
      <c r="C164" s="43" t="s">
        <v>472</v>
      </c>
      <c r="D164" s="68" t="s">
        <v>689</v>
      </c>
      <c r="E164" s="45">
        <v>7644000</v>
      </c>
      <c r="F164" s="45">
        <v>7644000</v>
      </c>
      <c r="G164" s="65" t="s">
        <v>690</v>
      </c>
      <c r="H164" s="46" t="s">
        <v>573</v>
      </c>
      <c r="I164" s="47">
        <v>43909</v>
      </c>
    </row>
    <row r="165" spans="1:9" ht="12.75" customHeight="1">
      <c r="A165" s="41" t="s">
        <v>688</v>
      </c>
      <c r="B165" s="42">
        <v>1</v>
      </c>
      <c r="C165" s="43" t="s">
        <v>472</v>
      </c>
      <c r="D165" s="68" t="s">
        <v>689</v>
      </c>
      <c r="E165" s="45">
        <v>7644000</v>
      </c>
      <c r="F165" s="45">
        <v>7644000</v>
      </c>
      <c r="G165" s="65" t="s">
        <v>690</v>
      </c>
      <c r="H165" s="46" t="s">
        <v>573</v>
      </c>
      <c r="I165" s="47">
        <v>43964</v>
      </c>
    </row>
    <row r="166" spans="1:9" ht="12.75" customHeight="1">
      <c r="A166" s="41" t="s">
        <v>688</v>
      </c>
      <c r="B166" s="42">
        <v>1</v>
      </c>
      <c r="C166" s="43" t="s">
        <v>472</v>
      </c>
      <c r="D166" s="68" t="s">
        <v>689</v>
      </c>
      <c r="E166" s="45">
        <v>7644000</v>
      </c>
      <c r="F166" s="45">
        <v>7644000</v>
      </c>
      <c r="G166" s="65" t="s">
        <v>690</v>
      </c>
      <c r="H166" s="46" t="s">
        <v>573</v>
      </c>
      <c r="I166" s="47">
        <v>44061</v>
      </c>
    </row>
    <row r="167" spans="1:9" ht="12.75" customHeight="1">
      <c r="A167" s="41" t="s">
        <v>688</v>
      </c>
      <c r="B167" s="42">
        <v>1</v>
      </c>
      <c r="C167" s="43" t="s">
        <v>472</v>
      </c>
      <c r="D167" s="68" t="s">
        <v>689</v>
      </c>
      <c r="E167" s="45">
        <v>7644000</v>
      </c>
      <c r="F167" s="45">
        <v>7644000</v>
      </c>
      <c r="G167" s="65" t="s">
        <v>690</v>
      </c>
      <c r="H167" s="46" t="s">
        <v>573</v>
      </c>
      <c r="I167" s="47">
        <v>44119</v>
      </c>
    </row>
    <row r="168" spans="1:9" ht="12.75" customHeight="1">
      <c r="A168" s="41" t="s">
        <v>688</v>
      </c>
      <c r="B168" s="42">
        <v>1</v>
      </c>
      <c r="C168" s="43" t="s">
        <v>472</v>
      </c>
      <c r="D168" s="68" t="s">
        <v>689</v>
      </c>
      <c r="E168" s="45">
        <v>7644000</v>
      </c>
      <c r="F168" s="45">
        <v>7644000</v>
      </c>
      <c r="G168" s="65" t="s">
        <v>690</v>
      </c>
      <c r="H168" s="46" t="s">
        <v>573</v>
      </c>
      <c r="I168" s="47">
        <v>44175</v>
      </c>
    </row>
    <row r="169" spans="1:9" ht="12.75" customHeight="1">
      <c r="A169" s="41">
        <v>93151607</v>
      </c>
      <c r="B169" s="42">
        <v>1</v>
      </c>
      <c r="C169" s="43" t="s">
        <v>472</v>
      </c>
      <c r="D169" s="68" t="s">
        <v>691</v>
      </c>
      <c r="E169" s="45">
        <v>33600000</v>
      </c>
      <c r="F169" s="45">
        <v>33600000</v>
      </c>
      <c r="G169" s="65" t="s">
        <v>692</v>
      </c>
      <c r="H169" s="46" t="s">
        <v>573</v>
      </c>
      <c r="I169" s="47">
        <v>43909</v>
      </c>
    </row>
    <row r="170" spans="1:9" ht="12.75" customHeight="1">
      <c r="A170" s="41">
        <v>80111622</v>
      </c>
      <c r="B170" s="42">
        <v>1</v>
      </c>
      <c r="C170" s="43" t="s">
        <v>472</v>
      </c>
      <c r="D170" s="68" t="s">
        <v>693</v>
      </c>
      <c r="E170" s="45">
        <v>31500000</v>
      </c>
      <c r="F170" s="45">
        <v>31500000</v>
      </c>
      <c r="G170" s="65" t="s">
        <v>694</v>
      </c>
      <c r="H170" s="46" t="s">
        <v>573</v>
      </c>
      <c r="I170" s="47">
        <v>43887</v>
      </c>
    </row>
    <row r="171" spans="1:9" ht="12.75" customHeight="1">
      <c r="A171" s="62">
        <v>80111701</v>
      </c>
      <c r="B171" s="42">
        <v>1</v>
      </c>
      <c r="C171" s="43" t="s">
        <v>472</v>
      </c>
      <c r="D171" s="66" t="s">
        <v>695</v>
      </c>
      <c r="E171" s="45">
        <v>1500000000</v>
      </c>
      <c r="F171" s="45">
        <v>1500000000</v>
      </c>
      <c r="G171" s="46" t="s">
        <v>696</v>
      </c>
      <c r="H171" s="46" t="s">
        <v>573</v>
      </c>
      <c r="I171" s="47">
        <v>43887</v>
      </c>
    </row>
    <row r="172" spans="1:9" ht="12.75" customHeight="1">
      <c r="A172" s="55">
        <v>77102002</v>
      </c>
      <c r="B172" s="42">
        <v>1</v>
      </c>
      <c r="C172" s="43" t="s">
        <v>580</v>
      </c>
      <c r="D172" s="44" t="s">
        <v>697</v>
      </c>
      <c r="E172" s="45">
        <v>250000000</v>
      </c>
      <c r="F172" s="45">
        <v>250000000</v>
      </c>
      <c r="G172" s="46" t="s">
        <v>696</v>
      </c>
      <c r="H172" s="46" t="s">
        <v>573</v>
      </c>
      <c r="I172" s="47">
        <v>43941</v>
      </c>
    </row>
    <row r="173" spans="1:9" ht="12.75" customHeight="1">
      <c r="A173" s="55">
        <v>77102002</v>
      </c>
      <c r="B173" s="42">
        <v>1</v>
      </c>
      <c r="C173" s="43" t="s">
        <v>580</v>
      </c>
      <c r="D173" s="44" t="s">
        <v>698</v>
      </c>
      <c r="E173" s="45">
        <v>250000000</v>
      </c>
      <c r="F173" s="45">
        <v>250000000</v>
      </c>
      <c r="G173" s="46" t="s">
        <v>696</v>
      </c>
      <c r="H173" s="46" t="s">
        <v>573</v>
      </c>
      <c r="I173" s="47">
        <v>43941</v>
      </c>
    </row>
    <row r="174" spans="1:9" ht="12.75" customHeight="1">
      <c r="A174" s="55">
        <v>77102002</v>
      </c>
      <c r="B174" s="42">
        <v>1</v>
      </c>
      <c r="C174" s="43" t="s">
        <v>472</v>
      </c>
      <c r="D174" s="57" t="s">
        <v>699</v>
      </c>
      <c r="E174" s="45">
        <v>140000000</v>
      </c>
      <c r="F174" s="45">
        <v>140000000</v>
      </c>
      <c r="G174" s="46" t="s">
        <v>696</v>
      </c>
      <c r="H174" s="46" t="s">
        <v>573</v>
      </c>
      <c r="I174" s="47">
        <v>43941</v>
      </c>
    </row>
    <row r="175" spans="1:9" ht="12.75" customHeight="1">
      <c r="A175" s="62">
        <v>80111701</v>
      </c>
      <c r="B175" s="42">
        <v>1</v>
      </c>
      <c r="C175" s="43" t="s">
        <v>472</v>
      </c>
      <c r="D175" s="57" t="s">
        <v>700</v>
      </c>
      <c r="E175" s="45">
        <v>139005796.6300001</v>
      </c>
      <c r="F175" s="45">
        <v>139005796.6300001</v>
      </c>
      <c r="G175" s="46" t="s">
        <v>696</v>
      </c>
      <c r="H175" s="46" t="s">
        <v>573</v>
      </c>
      <c r="I175" s="47">
        <v>43941</v>
      </c>
    </row>
    <row r="176" spans="1:9" ht="12.75" customHeight="1">
      <c r="A176" s="62">
        <v>80111701</v>
      </c>
      <c r="B176" s="42">
        <v>1</v>
      </c>
      <c r="C176" s="43" t="s">
        <v>472</v>
      </c>
      <c r="D176" s="66" t="s">
        <v>701</v>
      </c>
      <c r="E176" s="45">
        <v>543558865.73</v>
      </c>
      <c r="F176" s="45">
        <v>543558865.73</v>
      </c>
      <c r="G176" s="49" t="s">
        <v>702</v>
      </c>
      <c r="H176" s="46" t="s">
        <v>573</v>
      </c>
      <c r="I176" s="47">
        <v>43887</v>
      </c>
    </row>
    <row r="177" spans="1:9" ht="12.75" customHeight="1">
      <c r="A177" s="62">
        <v>80111702</v>
      </c>
      <c r="B177" s="42">
        <v>1</v>
      </c>
      <c r="C177" s="43" t="s">
        <v>472</v>
      </c>
      <c r="D177" s="66" t="s">
        <v>701</v>
      </c>
      <c r="E177" s="45">
        <v>180941196</v>
      </c>
      <c r="F177" s="45">
        <v>180941196</v>
      </c>
      <c r="G177" s="49" t="s">
        <v>702</v>
      </c>
      <c r="H177" s="46" t="s">
        <v>573</v>
      </c>
      <c r="I177" s="47">
        <v>43887</v>
      </c>
    </row>
    <row r="178" spans="1:9" ht="12.75" customHeight="1">
      <c r="A178" s="62">
        <v>80111701</v>
      </c>
      <c r="B178" s="42">
        <v>1</v>
      </c>
      <c r="C178" s="43" t="s">
        <v>472</v>
      </c>
      <c r="D178" s="66" t="s">
        <v>703</v>
      </c>
      <c r="E178" s="45">
        <v>65732711.98</v>
      </c>
      <c r="F178" s="45">
        <v>65732711.98</v>
      </c>
      <c r="G178" s="69" t="s">
        <v>704</v>
      </c>
      <c r="H178" s="46" t="s">
        <v>573</v>
      </c>
      <c r="I178" s="47">
        <v>43887</v>
      </c>
    </row>
    <row r="179" spans="1:9" ht="12.75" customHeight="1">
      <c r="A179" s="62">
        <v>80111701</v>
      </c>
      <c r="B179" s="42">
        <v>1</v>
      </c>
      <c r="C179" s="43" t="s">
        <v>472</v>
      </c>
      <c r="D179" s="66" t="s">
        <v>703</v>
      </c>
      <c r="E179" s="45">
        <v>338538150.23</v>
      </c>
      <c r="F179" s="45">
        <v>338538150.23</v>
      </c>
      <c r="G179" s="69" t="s">
        <v>704</v>
      </c>
      <c r="H179" s="53" t="s">
        <v>587</v>
      </c>
      <c r="I179" s="47">
        <v>43887</v>
      </c>
    </row>
    <row r="180" spans="1:9" ht="12.75" customHeight="1">
      <c r="A180" s="70">
        <v>72141204</v>
      </c>
      <c r="B180" s="42">
        <v>1</v>
      </c>
      <c r="C180" s="43" t="s">
        <v>580</v>
      </c>
      <c r="D180" s="51" t="s">
        <v>705</v>
      </c>
      <c r="E180" s="45">
        <v>1068380022</v>
      </c>
      <c r="F180" s="45">
        <v>1068380022</v>
      </c>
      <c r="G180" s="71" t="s">
        <v>706</v>
      </c>
      <c r="H180" s="46" t="s">
        <v>707</v>
      </c>
      <c r="I180" s="47">
        <v>43941</v>
      </c>
    </row>
    <row r="181" spans="1:9" ht="12.75" customHeight="1">
      <c r="A181" s="62">
        <v>80111701</v>
      </c>
      <c r="B181" s="42">
        <v>1</v>
      </c>
      <c r="C181" s="43" t="s">
        <v>472</v>
      </c>
      <c r="D181" s="66" t="s">
        <v>708</v>
      </c>
      <c r="E181" s="45">
        <v>407694746</v>
      </c>
      <c r="F181" s="45">
        <v>407694746</v>
      </c>
      <c r="G181" s="71" t="s">
        <v>706</v>
      </c>
      <c r="H181" s="46" t="s">
        <v>573</v>
      </c>
      <c r="I181" s="47">
        <v>43887</v>
      </c>
    </row>
    <row r="182" spans="1:9" ht="12.75" customHeight="1">
      <c r="A182" s="72">
        <v>77111602</v>
      </c>
      <c r="B182" s="42">
        <v>1</v>
      </c>
      <c r="C182" s="43" t="s">
        <v>472</v>
      </c>
      <c r="D182" s="48" t="s">
        <v>709</v>
      </c>
      <c r="E182" s="45">
        <v>526000000</v>
      </c>
      <c r="F182" s="45">
        <v>526000000</v>
      </c>
      <c r="G182" s="71" t="s">
        <v>706</v>
      </c>
      <c r="H182" s="46" t="s">
        <v>707</v>
      </c>
      <c r="I182" s="47">
        <v>44061</v>
      </c>
    </row>
    <row r="183" spans="1:9" ht="12.75" customHeight="1">
      <c r="A183" s="62">
        <v>80111701</v>
      </c>
      <c r="B183" s="42">
        <v>1</v>
      </c>
      <c r="C183" s="43" t="s">
        <v>472</v>
      </c>
      <c r="D183" s="66" t="s">
        <v>710</v>
      </c>
      <c r="E183" s="45">
        <v>39884064.544</v>
      </c>
      <c r="F183" s="45">
        <v>39884064.544</v>
      </c>
      <c r="G183" s="71" t="s">
        <v>711</v>
      </c>
      <c r="H183" s="46" t="s">
        <v>573</v>
      </c>
      <c r="I183" s="47">
        <v>43887</v>
      </c>
    </row>
    <row r="184" spans="1:9" ht="12.75" customHeight="1">
      <c r="A184" s="56">
        <v>70151510</v>
      </c>
      <c r="B184" s="42">
        <v>1</v>
      </c>
      <c r="C184" s="43" t="s">
        <v>472</v>
      </c>
      <c r="D184" s="57" t="s">
        <v>712</v>
      </c>
      <c r="E184" s="45">
        <v>59826096.816</v>
      </c>
      <c r="F184" s="45">
        <v>59826096.816</v>
      </c>
      <c r="G184" s="71" t="s">
        <v>711</v>
      </c>
      <c r="H184" s="46" t="s">
        <v>573</v>
      </c>
      <c r="I184" s="47">
        <v>43941</v>
      </c>
    </row>
    <row r="185" spans="1:9" ht="12.75" customHeight="1">
      <c r="A185" s="62">
        <v>80111701</v>
      </c>
      <c r="B185" s="42">
        <v>1</v>
      </c>
      <c r="C185" s="43" t="s">
        <v>472</v>
      </c>
      <c r="D185" s="66" t="s">
        <v>713</v>
      </c>
      <c r="E185" s="45">
        <v>1000000000</v>
      </c>
      <c r="F185" s="45">
        <v>1000000000</v>
      </c>
      <c r="G185" s="73" t="s">
        <v>714</v>
      </c>
      <c r="H185" s="46" t="s">
        <v>573</v>
      </c>
      <c r="I185" s="47">
        <v>43887</v>
      </c>
    </row>
    <row r="186" spans="1:9" ht="12.75" customHeight="1">
      <c r="A186" s="62">
        <v>80111702</v>
      </c>
      <c r="B186" s="42">
        <v>1</v>
      </c>
      <c r="C186" s="43" t="s">
        <v>472</v>
      </c>
      <c r="D186" s="66" t="s">
        <v>713</v>
      </c>
      <c r="E186" s="45">
        <v>346215838.05</v>
      </c>
      <c r="F186" s="45">
        <v>346215838.05</v>
      </c>
      <c r="G186" s="73" t="s">
        <v>714</v>
      </c>
      <c r="H186" s="46" t="s">
        <v>573</v>
      </c>
      <c r="I186" s="47">
        <v>43887</v>
      </c>
    </row>
    <row r="187" spans="1:9" ht="12.75" customHeight="1">
      <c r="A187" s="62">
        <v>80111701</v>
      </c>
      <c r="B187" s="42">
        <v>1</v>
      </c>
      <c r="C187" s="43" t="s">
        <v>472</v>
      </c>
      <c r="D187" s="66" t="s">
        <v>715</v>
      </c>
      <c r="E187" s="45">
        <v>35305160.308</v>
      </c>
      <c r="F187" s="45">
        <v>35305160.308</v>
      </c>
      <c r="G187" s="69" t="s">
        <v>716</v>
      </c>
      <c r="H187" s="46" t="s">
        <v>573</v>
      </c>
      <c r="I187" s="47">
        <v>43941</v>
      </c>
    </row>
    <row r="188" spans="1:9" ht="12.75" customHeight="1">
      <c r="A188" s="50">
        <v>80101505</v>
      </c>
      <c r="B188" s="42">
        <v>1</v>
      </c>
      <c r="C188" s="43" t="s">
        <v>472</v>
      </c>
      <c r="D188" s="44" t="s">
        <v>717</v>
      </c>
      <c r="E188" s="45">
        <v>52957740.45999999</v>
      </c>
      <c r="F188" s="45">
        <v>52957740.45999999</v>
      </c>
      <c r="G188" s="69" t="s">
        <v>716</v>
      </c>
      <c r="H188" s="46" t="s">
        <v>573</v>
      </c>
      <c r="I188" s="47">
        <v>44006</v>
      </c>
    </row>
    <row r="189" spans="1:9" ht="12.75" customHeight="1">
      <c r="A189" s="62">
        <v>80111701</v>
      </c>
      <c r="B189" s="42">
        <v>1</v>
      </c>
      <c r="C189" s="43" t="s">
        <v>472</v>
      </c>
      <c r="D189" s="66" t="s">
        <v>718</v>
      </c>
      <c r="E189" s="45">
        <v>477100464.66400003</v>
      </c>
      <c r="F189" s="45">
        <v>477100464.66400003</v>
      </c>
      <c r="G189" s="73" t="s">
        <v>719</v>
      </c>
      <c r="H189" s="46" t="s">
        <v>573</v>
      </c>
      <c r="I189" s="47">
        <v>43887</v>
      </c>
    </row>
    <row r="190" spans="1:9" ht="12.75" customHeight="1">
      <c r="A190" s="56">
        <v>70111703</v>
      </c>
      <c r="B190" s="42">
        <v>1</v>
      </c>
      <c r="C190" s="43" t="s">
        <v>580</v>
      </c>
      <c r="D190" s="57" t="s">
        <v>720</v>
      </c>
      <c r="E190" s="45">
        <v>198567629</v>
      </c>
      <c r="F190" s="45">
        <v>198567629</v>
      </c>
      <c r="G190" s="73" t="s">
        <v>719</v>
      </c>
      <c r="H190" s="46" t="s">
        <v>707</v>
      </c>
      <c r="I190" s="47">
        <v>43941</v>
      </c>
    </row>
    <row r="191" spans="1:9" ht="12.75" customHeight="1">
      <c r="A191" s="56">
        <v>72102905</v>
      </c>
      <c r="B191" s="42">
        <v>1</v>
      </c>
      <c r="C191" s="43" t="s">
        <v>472</v>
      </c>
      <c r="D191" s="57" t="s">
        <v>721</v>
      </c>
      <c r="E191" s="45">
        <v>517083068.0000001</v>
      </c>
      <c r="F191" s="45">
        <v>517083068.0000001</v>
      </c>
      <c r="G191" s="73" t="s">
        <v>719</v>
      </c>
      <c r="H191" s="46" t="s">
        <v>707</v>
      </c>
      <c r="I191" s="47">
        <v>43941</v>
      </c>
    </row>
    <row r="192" spans="1:9" ht="12.75" customHeight="1">
      <c r="A192" s="62">
        <v>80111701</v>
      </c>
      <c r="B192" s="42">
        <v>1</v>
      </c>
      <c r="C192" s="43" t="s">
        <v>472</v>
      </c>
      <c r="D192" s="66" t="s">
        <v>722</v>
      </c>
      <c r="E192" s="45">
        <v>30220504.492000002</v>
      </c>
      <c r="F192" s="45">
        <v>30220504.492000002</v>
      </c>
      <c r="G192" s="49" t="s">
        <v>723</v>
      </c>
      <c r="H192" s="46" t="s">
        <v>573</v>
      </c>
      <c r="I192" s="47">
        <v>43887</v>
      </c>
    </row>
    <row r="193" spans="1:9" ht="12.75" customHeight="1">
      <c r="A193" s="60">
        <v>81112209</v>
      </c>
      <c r="B193" s="42">
        <v>1</v>
      </c>
      <c r="C193" s="43" t="s">
        <v>472</v>
      </c>
      <c r="D193" s="43" t="s">
        <v>724</v>
      </c>
      <c r="E193" s="45">
        <v>1200000</v>
      </c>
      <c r="F193" s="45">
        <v>1200000</v>
      </c>
      <c r="G193" s="49" t="s">
        <v>723</v>
      </c>
      <c r="H193" s="46" t="s">
        <v>573</v>
      </c>
      <c r="I193" s="47">
        <v>43941</v>
      </c>
    </row>
    <row r="194" spans="1:9" ht="12.75" customHeight="1">
      <c r="A194" s="62">
        <v>32101601</v>
      </c>
      <c r="B194" s="42">
        <v>1</v>
      </c>
      <c r="C194" s="43" t="s">
        <v>580</v>
      </c>
      <c r="D194" s="52" t="s">
        <v>725</v>
      </c>
      <c r="E194" s="45">
        <v>200000</v>
      </c>
      <c r="F194" s="45">
        <v>200000</v>
      </c>
      <c r="G194" s="49" t="s">
        <v>723</v>
      </c>
      <c r="H194" s="53" t="s">
        <v>587</v>
      </c>
      <c r="I194" s="47">
        <v>43941</v>
      </c>
    </row>
    <row r="195" spans="1:9" ht="12.75" customHeight="1">
      <c r="A195" s="41">
        <v>44103113</v>
      </c>
      <c r="B195" s="42">
        <v>1</v>
      </c>
      <c r="C195" s="43" t="s">
        <v>580</v>
      </c>
      <c r="D195" s="52" t="s">
        <v>726</v>
      </c>
      <c r="E195" s="45">
        <v>1000000</v>
      </c>
      <c r="F195" s="45">
        <v>1000000</v>
      </c>
      <c r="G195" s="49" t="s">
        <v>723</v>
      </c>
      <c r="H195" s="53" t="s">
        <v>587</v>
      </c>
      <c r="I195" s="47">
        <v>43941</v>
      </c>
    </row>
    <row r="196" spans="1:9" ht="12.75" customHeight="1">
      <c r="A196" s="62">
        <v>43212102</v>
      </c>
      <c r="B196" s="42">
        <v>1</v>
      </c>
      <c r="C196" s="43" t="s">
        <v>580</v>
      </c>
      <c r="D196" s="52" t="s">
        <v>727</v>
      </c>
      <c r="E196" s="45">
        <v>1200000</v>
      </c>
      <c r="F196" s="45">
        <v>1200000</v>
      </c>
      <c r="G196" s="49" t="s">
        <v>723</v>
      </c>
      <c r="H196" s="53" t="s">
        <v>587</v>
      </c>
      <c r="I196" s="47">
        <v>43941</v>
      </c>
    </row>
    <row r="197" spans="1:9" ht="12.75" customHeight="1">
      <c r="A197" s="62">
        <v>43211507</v>
      </c>
      <c r="B197" s="42">
        <v>1</v>
      </c>
      <c r="C197" s="43" t="s">
        <v>580</v>
      </c>
      <c r="D197" s="52" t="s">
        <v>728</v>
      </c>
      <c r="E197" s="45">
        <v>23000000</v>
      </c>
      <c r="F197" s="45">
        <v>23000000</v>
      </c>
      <c r="G197" s="49" t="s">
        <v>723</v>
      </c>
      <c r="H197" s="53" t="s">
        <v>587</v>
      </c>
      <c r="I197" s="47">
        <v>43941</v>
      </c>
    </row>
    <row r="198" spans="1:9" ht="12.75" customHeight="1">
      <c r="A198" s="41">
        <v>43231512</v>
      </c>
      <c r="B198" s="42">
        <v>1</v>
      </c>
      <c r="C198" s="43" t="s">
        <v>580</v>
      </c>
      <c r="D198" s="52" t="s">
        <v>729</v>
      </c>
      <c r="E198" s="45">
        <v>5000000</v>
      </c>
      <c r="F198" s="45">
        <v>5000000</v>
      </c>
      <c r="G198" s="49" t="s">
        <v>723</v>
      </c>
      <c r="H198" s="53" t="s">
        <v>587</v>
      </c>
      <c r="I198" s="47">
        <v>43941</v>
      </c>
    </row>
    <row r="199" spans="1:9" ht="12.75" customHeight="1">
      <c r="A199" s="41">
        <v>43211508</v>
      </c>
      <c r="B199" s="42">
        <v>1</v>
      </c>
      <c r="C199" s="43" t="s">
        <v>580</v>
      </c>
      <c r="D199" s="52" t="s">
        <v>730</v>
      </c>
      <c r="E199" s="45">
        <v>6000000</v>
      </c>
      <c r="F199" s="45">
        <v>6000000</v>
      </c>
      <c r="G199" s="49" t="s">
        <v>723</v>
      </c>
      <c r="H199" s="53" t="s">
        <v>587</v>
      </c>
      <c r="I199" s="47">
        <v>43941</v>
      </c>
    </row>
    <row r="200" spans="1:9" ht="12.75" customHeight="1">
      <c r="A200" s="62">
        <v>43201827</v>
      </c>
      <c r="B200" s="42">
        <v>1</v>
      </c>
      <c r="C200" s="43" t="s">
        <v>472</v>
      </c>
      <c r="D200" s="52" t="s">
        <v>731</v>
      </c>
      <c r="E200" s="45">
        <v>100000000</v>
      </c>
      <c r="F200" s="45">
        <v>100000000</v>
      </c>
      <c r="G200" s="49" t="s">
        <v>723</v>
      </c>
      <c r="H200" s="53" t="s">
        <v>587</v>
      </c>
      <c r="I200" s="47">
        <v>43941</v>
      </c>
    </row>
    <row r="201" spans="1:9" ht="12.75" customHeight="1">
      <c r="A201" s="41">
        <v>32131000</v>
      </c>
      <c r="B201" s="42">
        <v>1</v>
      </c>
      <c r="C201" s="43" t="s">
        <v>580</v>
      </c>
      <c r="D201" s="52" t="s">
        <v>732</v>
      </c>
      <c r="E201" s="45">
        <v>1400000</v>
      </c>
      <c r="F201" s="45">
        <v>1400000</v>
      </c>
      <c r="G201" s="49" t="s">
        <v>723</v>
      </c>
      <c r="H201" s="53" t="s">
        <v>587</v>
      </c>
      <c r="I201" s="47">
        <v>43941</v>
      </c>
    </row>
    <row r="202" spans="1:9" ht="12.75" customHeight="1">
      <c r="A202" s="62">
        <v>43201827</v>
      </c>
      <c r="B202" s="42">
        <v>1</v>
      </c>
      <c r="C202" s="43" t="s">
        <v>472</v>
      </c>
      <c r="D202" s="52" t="s">
        <v>733</v>
      </c>
      <c r="E202" s="45">
        <v>500000</v>
      </c>
      <c r="F202" s="45">
        <v>500000</v>
      </c>
      <c r="G202" s="49" t="s">
        <v>723</v>
      </c>
      <c r="H202" s="53" t="s">
        <v>587</v>
      </c>
      <c r="I202" s="47">
        <v>43941</v>
      </c>
    </row>
    <row r="203" spans="1:9" ht="12.75" customHeight="1">
      <c r="A203" s="62">
        <v>43201827</v>
      </c>
      <c r="B203" s="42">
        <v>1</v>
      </c>
      <c r="C203" s="43" t="s">
        <v>472</v>
      </c>
      <c r="D203" s="52" t="s">
        <v>734</v>
      </c>
      <c r="E203" s="45">
        <v>300000</v>
      </c>
      <c r="F203" s="45">
        <v>300000</v>
      </c>
      <c r="G203" s="49" t="s">
        <v>723</v>
      </c>
      <c r="H203" s="53" t="s">
        <v>587</v>
      </c>
      <c r="I203" s="47">
        <v>43941</v>
      </c>
    </row>
    <row r="204" spans="1:9" ht="12.75" customHeight="1">
      <c r="A204" s="62">
        <v>43201827</v>
      </c>
      <c r="B204" s="42">
        <v>1</v>
      </c>
      <c r="C204" s="43" t="s">
        <v>472</v>
      </c>
      <c r="D204" s="52" t="s">
        <v>735</v>
      </c>
      <c r="E204" s="45">
        <v>300000</v>
      </c>
      <c r="F204" s="45">
        <v>300000</v>
      </c>
      <c r="G204" s="49" t="s">
        <v>723</v>
      </c>
      <c r="H204" s="53" t="s">
        <v>587</v>
      </c>
      <c r="I204" s="47">
        <v>43941</v>
      </c>
    </row>
    <row r="205" spans="1:9" ht="12.75" customHeight="1">
      <c r="A205" s="62">
        <v>43201827</v>
      </c>
      <c r="B205" s="42">
        <v>1</v>
      </c>
      <c r="C205" s="43" t="s">
        <v>472</v>
      </c>
      <c r="D205" s="52" t="s">
        <v>736</v>
      </c>
      <c r="E205" s="45">
        <v>300000</v>
      </c>
      <c r="F205" s="45">
        <v>300000</v>
      </c>
      <c r="G205" s="49" t="s">
        <v>723</v>
      </c>
      <c r="H205" s="53" t="s">
        <v>587</v>
      </c>
      <c r="I205" s="47">
        <v>43941</v>
      </c>
    </row>
    <row r="206" spans="1:9" ht="12.75" customHeight="1">
      <c r="A206" s="41">
        <v>45121610</v>
      </c>
      <c r="B206" s="42">
        <v>1</v>
      </c>
      <c r="C206" s="43" t="s">
        <v>737</v>
      </c>
      <c r="D206" s="52" t="s">
        <v>738</v>
      </c>
      <c r="E206" s="45">
        <v>100000</v>
      </c>
      <c r="F206" s="45">
        <v>100000</v>
      </c>
      <c r="G206" s="49" t="s">
        <v>723</v>
      </c>
      <c r="H206" s="53" t="s">
        <v>587</v>
      </c>
      <c r="I206" s="47">
        <v>43941</v>
      </c>
    </row>
    <row r="207" spans="1:9" ht="12.75" customHeight="1">
      <c r="A207" s="62">
        <v>43201827</v>
      </c>
      <c r="B207" s="42">
        <v>1</v>
      </c>
      <c r="C207" s="43" t="s">
        <v>580</v>
      </c>
      <c r="D207" s="52" t="s">
        <v>739</v>
      </c>
      <c r="E207" s="45">
        <v>1400000</v>
      </c>
      <c r="F207" s="45">
        <v>1400000</v>
      </c>
      <c r="G207" s="49" t="s">
        <v>723</v>
      </c>
      <c r="H207" s="53" t="s">
        <v>587</v>
      </c>
      <c r="I207" s="47">
        <v>43941</v>
      </c>
    </row>
    <row r="208" spans="1:9" ht="15">
      <c r="A208" s="41">
        <v>45121610</v>
      </c>
      <c r="B208" s="42">
        <v>1</v>
      </c>
      <c r="C208" s="43" t="s">
        <v>580</v>
      </c>
      <c r="D208" s="52" t="s">
        <v>740</v>
      </c>
      <c r="E208" s="43">
        <v>1000000</v>
      </c>
      <c r="F208" s="43">
        <v>1000000</v>
      </c>
      <c r="G208" s="49" t="s">
        <v>723</v>
      </c>
      <c r="H208" s="53" t="s">
        <v>587</v>
      </c>
      <c r="I208" s="47">
        <v>43941</v>
      </c>
    </row>
    <row r="209" spans="1:9" ht="22.5">
      <c r="A209" s="62">
        <v>43201827</v>
      </c>
      <c r="B209" s="42">
        <v>1</v>
      </c>
      <c r="C209" s="43" t="s">
        <v>580</v>
      </c>
      <c r="D209" s="52" t="s">
        <v>741</v>
      </c>
      <c r="E209" s="43">
        <v>3000000</v>
      </c>
      <c r="F209" s="43">
        <v>3000000</v>
      </c>
      <c r="G209" s="49" t="s">
        <v>723</v>
      </c>
      <c r="H209" s="53" t="s">
        <v>587</v>
      </c>
      <c r="I209" s="47">
        <v>43941</v>
      </c>
    </row>
    <row r="210" spans="1:9" ht="15">
      <c r="A210" s="41">
        <v>43211612</v>
      </c>
      <c r="B210" s="42">
        <v>1</v>
      </c>
      <c r="C210" s="43" t="s">
        <v>580</v>
      </c>
      <c r="D210" s="52" t="s">
        <v>742</v>
      </c>
      <c r="E210" s="43">
        <v>1400000</v>
      </c>
      <c r="F210" s="43">
        <v>1400000</v>
      </c>
      <c r="G210" s="49" t="s">
        <v>723</v>
      </c>
      <c r="H210" s="53" t="s">
        <v>587</v>
      </c>
      <c r="I210" s="47">
        <v>43941</v>
      </c>
    </row>
    <row r="211" spans="1:9" ht="15">
      <c r="A211" s="62">
        <v>43201827</v>
      </c>
      <c r="B211" s="42">
        <v>1</v>
      </c>
      <c r="C211" s="43" t="s">
        <v>580</v>
      </c>
      <c r="D211" s="52" t="s">
        <v>743</v>
      </c>
      <c r="E211" s="43">
        <v>1200000</v>
      </c>
      <c r="F211" s="43">
        <v>1200000</v>
      </c>
      <c r="G211" s="49" t="s">
        <v>723</v>
      </c>
      <c r="H211" s="53" t="s">
        <v>587</v>
      </c>
      <c r="I211" s="47">
        <v>43941</v>
      </c>
    </row>
    <row r="212" spans="1:9" ht="15">
      <c r="A212" s="41">
        <v>43222501</v>
      </c>
      <c r="B212" s="42">
        <v>1</v>
      </c>
      <c r="C212" s="43" t="s">
        <v>580</v>
      </c>
      <c r="D212" s="52" t="s">
        <v>744</v>
      </c>
      <c r="E212" s="43">
        <v>8000000</v>
      </c>
      <c r="F212" s="43">
        <v>8000000</v>
      </c>
      <c r="G212" s="49" t="s">
        <v>723</v>
      </c>
      <c r="H212" s="53" t="s">
        <v>587</v>
      </c>
      <c r="I212" s="47">
        <v>43941</v>
      </c>
    </row>
    <row r="213" spans="1:9" ht="15">
      <c r="A213" s="41">
        <v>43211711</v>
      </c>
      <c r="B213" s="42">
        <v>1</v>
      </c>
      <c r="C213" s="43" t="s">
        <v>580</v>
      </c>
      <c r="D213" s="52" t="s">
        <v>745</v>
      </c>
      <c r="E213" s="43">
        <v>3100000</v>
      </c>
      <c r="F213" s="43">
        <v>3100000</v>
      </c>
      <c r="G213" s="49" t="s">
        <v>723</v>
      </c>
      <c r="H213" s="53" t="s">
        <v>587</v>
      </c>
      <c r="I213" s="47">
        <v>43941</v>
      </c>
    </row>
    <row r="214" spans="1:9" ht="15">
      <c r="A214" s="41">
        <v>43201835</v>
      </c>
      <c r="B214" s="42">
        <v>1</v>
      </c>
      <c r="C214" s="43" t="s">
        <v>472</v>
      </c>
      <c r="D214" s="52" t="s">
        <v>746</v>
      </c>
      <c r="E214" s="43">
        <v>15000000</v>
      </c>
      <c r="F214" s="43">
        <v>15000000</v>
      </c>
      <c r="G214" s="49" t="s">
        <v>723</v>
      </c>
      <c r="H214" s="53" t="s">
        <v>587</v>
      </c>
      <c r="I214" s="47">
        <v>43941</v>
      </c>
    </row>
    <row r="215" spans="1:9" ht="15">
      <c r="A215" s="41">
        <v>43211807</v>
      </c>
      <c r="B215" s="42">
        <v>1</v>
      </c>
      <c r="C215" s="43" t="s">
        <v>472</v>
      </c>
      <c r="D215" s="52" t="s">
        <v>747</v>
      </c>
      <c r="E215" s="43">
        <v>4000000</v>
      </c>
      <c r="F215" s="43">
        <v>4000000</v>
      </c>
      <c r="G215" s="49" t="s">
        <v>723</v>
      </c>
      <c r="H215" s="53" t="s">
        <v>587</v>
      </c>
      <c r="I215" s="47">
        <v>43941</v>
      </c>
    </row>
    <row r="216" spans="1:9" ht="15">
      <c r="A216" s="62">
        <v>56112104</v>
      </c>
      <c r="B216" s="42">
        <v>1</v>
      </c>
      <c r="C216" s="43" t="s">
        <v>580</v>
      </c>
      <c r="D216" s="74" t="s">
        <v>748</v>
      </c>
      <c r="E216" s="43">
        <v>3750000</v>
      </c>
      <c r="F216" s="43">
        <v>3750000</v>
      </c>
      <c r="G216" s="49" t="s">
        <v>723</v>
      </c>
      <c r="H216" s="53" t="s">
        <v>587</v>
      </c>
      <c r="I216" s="47">
        <v>43941</v>
      </c>
    </row>
    <row r="217" spans="1:9" ht="15">
      <c r="A217" s="41">
        <v>43211807</v>
      </c>
      <c r="B217" s="42">
        <v>1</v>
      </c>
      <c r="C217" s="43" t="s">
        <v>580</v>
      </c>
      <c r="D217" s="74" t="s">
        <v>749</v>
      </c>
      <c r="E217" s="43">
        <v>210000</v>
      </c>
      <c r="F217" s="43">
        <v>210000</v>
      </c>
      <c r="G217" s="49" t="s">
        <v>723</v>
      </c>
      <c r="H217" s="53" t="s">
        <v>587</v>
      </c>
      <c r="I217" s="47">
        <v>43941</v>
      </c>
    </row>
    <row r="218" spans="1:9" ht="15">
      <c r="A218" s="62">
        <v>56101714</v>
      </c>
      <c r="B218" s="42">
        <v>1</v>
      </c>
      <c r="C218" s="43" t="s">
        <v>580</v>
      </c>
      <c r="D218" s="75" t="s">
        <v>750</v>
      </c>
      <c r="E218" s="43">
        <v>3200000</v>
      </c>
      <c r="F218" s="43">
        <v>3200000</v>
      </c>
      <c r="G218" s="49" t="s">
        <v>723</v>
      </c>
      <c r="H218" s="53" t="s">
        <v>587</v>
      </c>
      <c r="I218" s="47">
        <v>43941</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E8821-0624-431F-AA07-EAE5AC59FE9A}">
  <dimension ref="A1:I132"/>
  <sheetViews>
    <sheetView workbookViewId="0" topLeftCell="A10">
      <selection activeCell="A23" sqref="A23:E23"/>
    </sheetView>
  </sheetViews>
  <sheetFormatPr defaultColWidth="11.421875" defaultRowHeight="15"/>
  <cols>
    <col min="1" max="1" width="21.57421875" style="0" customWidth="1"/>
    <col min="2" max="2" width="48.57421875" style="0" customWidth="1"/>
    <col min="3" max="6" width="21.57421875" style="0" customWidth="1"/>
    <col min="7" max="7" width="21.57421875" style="76" customWidth="1"/>
    <col min="8" max="8" width="43.57421875" style="0" customWidth="1"/>
    <col min="9" max="9" width="21.57421875" style="0" customWidth="1"/>
    <col min="257" max="257" width="21.57421875" style="0" customWidth="1"/>
    <col min="258" max="258" width="48.57421875" style="0" customWidth="1"/>
    <col min="259" max="263" width="21.57421875" style="0" customWidth="1"/>
    <col min="264" max="264" width="43.57421875" style="0" customWidth="1"/>
    <col min="265" max="265" width="21.57421875" style="0" customWidth="1"/>
    <col min="513" max="513" width="21.57421875" style="0" customWidth="1"/>
    <col min="514" max="514" width="48.57421875" style="0" customWidth="1"/>
    <col min="515" max="519" width="21.57421875" style="0" customWidth="1"/>
    <col min="520" max="520" width="43.57421875" style="0" customWidth="1"/>
    <col min="521" max="521" width="21.57421875" style="0" customWidth="1"/>
    <col min="769" max="769" width="21.57421875" style="0" customWidth="1"/>
    <col min="770" max="770" width="48.57421875" style="0" customWidth="1"/>
    <col min="771" max="775" width="21.57421875" style="0" customWidth="1"/>
    <col min="776" max="776" width="43.57421875" style="0" customWidth="1"/>
    <col min="777" max="777" width="21.57421875" style="0" customWidth="1"/>
    <col min="1025" max="1025" width="21.57421875" style="0" customWidth="1"/>
    <col min="1026" max="1026" width="48.57421875" style="0" customWidth="1"/>
    <col min="1027" max="1031" width="21.57421875" style="0" customWidth="1"/>
    <col min="1032" max="1032" width="43.57421875" style="0" customWidth="1"/>
    <col min="1033" max="1033" width="21.57421875" style="0" customWidth="1"/>
    <col min="1281" max="1281" width="21.57421875" style="0" customWidth="1"/>
    <col min="1282" max="1282" width="48.57421875" style="0" customWidth="1"/>
    <col min="1283" max="1287" width="21.57421875" style="0" customWidth="1"/>
    <col min="1288" max="1288" width="43.57421875" style="0" customWidth="1"/>
    <col min="1289" max="1289" width="21.57421875" style="0" customWidth="1"/>
    <col min="1537" max="1537" width="21.57421875" style="0" customWidth="1"/>
    <col min="1538" max="1538" width="48.57421875" style="0" customWidth="1"/>
    <col min="1539" max="1543" width="21.57421875" style="0" customWidth="1"/>
    <col min="1544" max="1544" width="43.57421875" style="0" customWidth="1"/>
    <col min="1545" max="1545" width="21.57421875" style="0" customWidth="1"/>
    <col min="1793" max="1793" width="21.57421875" style="0" customWidth="1"/>
    <col min="1794" max="1794" width="48.57421875" style="0" customWidth="1"/>
    <col min="1795" max="1799" width="21.57421875" style="0" customWidth="1"/>
    <col min="1800" max="1800" width="43.57421875" style="0" customWidth="1"/>
    <col min="1801" max="1801" width="21.57421875" style="0" customWidth="1"/>
    <col min="2049" max="2049" width="21.57421875" style="0" customWidth="1"/>
    <col min="2050" max="2050" width="48.57421875" style="0" customWidth="1"/>
    <col min="2051" max="2055" width="21.57421875" style="0" customWidth="1"/>
    <col min="2056" max="2056" width="43.57421875" style="0" customWidth="1"/>
    <col min="2057" max="2057" width="21.57421875" style="0" customWidth="1"/>
    <col min="2305" max="2305" width="21.57421875" style="0" customWidth="1"/>
    <col min="2306" max="2306" width="48.57421875" style="0" customWidth="1"/>
    <col min="2307" max="2311" width="21.57421875" style="0" customWidth="1"/>
    <col min="2312" max="2312" width="43.57421875" style="0" customWidth="1"/>
    <col min="2313" max="2313" width="21.57421875" style="0" customWidth="1"/>
    <col min="2561" max="2561" width="21.57421875" style="0" customWidth="1"/>
    <col min="2562" max="2562" width="48.57421875" style="0" customWidth="1"/>
    <col min="2563" max="2567" width="21.57421875" style="0" customWidth="1"/>
    <col min="2568" max="2568" width="43.57421875" style="0" customWidth="1"/>
    <col min="2569" max="2569" width="21.57421875" style="0" customWidth="1"/>
    <col min="2817" max="2817" width="21.57421875" style="0" customWidth="1"/>
    <col min="2818" max="2818" width="48.57421875" style="0" customWidth="1"/>
    <col min="2819" max="2823" width="21.57421875" style="0" customWidth="1"/>
    <col min="2824" max="2824" width="43.57421875" style="0" customWidth="1"/>
    <col min="2825" max="2825" width="21.57421875" style="0" customWidth="1"/>
    <col min="3073" max="3073" width="21.57421875" style="0" customWidth="1"/>
    <col min="3074" max="3074" width="48.57421875" style="0" customWidth="1"/>
    <col min="3075" max="3079" width="21.57421875" style="0" customWidth="1"/>
    <col min="3080" max="3080" width="43.57421875" style="0" customWidth="1"/>
    <col min="3081" max="3081" width="21.57421875" style="0" customWidth="1"/>
    <col min="3329" max="3329" width="21.57421875" style="0" customWidth="1"/>
    <col min="3330" max="3330" width="48.57421875" style="0" customWidth="1"/>
    <col min="3331" max="3335" width="21.57421875" style="0" customWidth="1"/>
    <col min="3336" max="3336" width="43.57421875" style="0" customWidth="1"/>
    <col min="3337" max="3337" width="21.57421875" style="0" customWidth="1"/>
    <col min="3585" max="3585" width="21.57421875" style="0" customWidth="1"/>
    <col min="3586" max="3586" width="48.57421875" style="0" customWidth="1"/>
    <col min="3587" max="3591" width="21.57421875" style="0" customWidth="1"/>
    <col min="3592" max="3592" width="43.57421875" style="0" customWidth="1"/>
    <col min="3593" max="3593" width="21.57421875" style="0" customWidth="1"/>
    <col min="3841" max="3841" width="21.57421875" style="0" customWidth="1"/>
    <col min="3842" max="3842" width="48.57421875" style="0" customWidth="1"/>
    <col min="3843" max="3847" width="21.57421875" style="0" customWidth="1"/>
    <col min="3848" max="3848" width="43.57421875" style="0" customWidth="1"/>
    <col min="3849" max="3849" width="21.57421875" style="0" customWidth="1"/>
    <col min="4097" max="4097" width="21.57421875" style="0" customWidth="1"/>
    <col min="4098" max="4098" width="48.57421875" style="0" customWidth="1"/>
    <col min="4099" max="4103" width="21.57421875" style="0" customWidth="1"/>
    <col min="4104" max="4104" width="43.57421875" style="0" customWidth="1"/>
    <col min="4105" max="4105" width="21.57421875" style="0" customWidth="1"/>
    <col min="4353" max="4353" width="21.57421875" style="0" customWidth="1"/>
    <col min="4354" max="4354" width="48.57421875" style="0" customWidth="1"/>
    <col min="4355" max="4359" width="21.57421875" style="0" customWidth="1"/>
    <col min="4360" max="4360" width="43.57421875" style="0" customWidth="1"/>
    <col min="4361" max="4361" width="21.57421875" style="0" customWidth="1"/>
    <col min="4609" max="4609" width="21.57421875" style="0" customWidth="1"/>
    <col min="4610" max="4610" width="48.57421875" style="0" customWidth="1"/>
    <col min="4611" max="4615" width="21.57421875" style="0" customWidth="1"/>
    <col min="4616" max="4616" width="43.57421875" style="0" customWidth="1"/>
    <col min="4617" max="4617" width="21.57421875" style="0" customWidth="1"/>
    <col min="4865" max="4865" width="21.57421875" style="0" customWidth="1"/>
    <col min="4866" max="4866" width="48.57421875" style="0" customWidth="1"/>
    <col min="4867" max="4871" width="21.57421875" style="0" customWidth="1"/>
    <col min="4872" max="4872" width="43.57421875" style="0" customWidth="1"/>
    <col min="4873" max="4873" width="21.57421875" style="0" customWidth="1"/>
    <col min="5121" max="5121" width="21.57421875" style="0" customWidth="1"/>
    <col min="5122" max="5122" width="48.57421875" style="0" customWidth="1"/>
    <col min="5123" max="5127" width="21.57421875" style="0" customWidth="1"/>
    <col min="5128" max="5128" width="43.57421875" style="0" customWidth="1"/>
    <col min="5129" max="5129" width="21.57421875" style="0" customWidth="1"/>
    <col min="5377" max="5377" width="21.57421875" style="0" customWidth="1"/>
    <col min="5378" max="5378" width="48.57421875" style="0" customWidth="1"/>
    <col min="5379" max="5383" width="21.57421875" style="0" customWidth="1"/>
    <col min="5384" max="5384" width="43.57421875" style="0" customWidth="1"/>
    <col min="5385" max="5385" width="21.57421875" style="0" customWidth="1"/>
    <col min="5633" max="5633" width="21.57421875" style="0" customWidth="1"/>
    <col min="5634" max="5634" width="48.57421875" style="0" customWidth="1"/>
    <col min="5635" max="5639" width="21.57421875" style="0" customWidth="1"/>
    <col min="5640" max="5640" width="43.57421875" style="0" customWidth="1"/>
    <col min="5641" max="5641" width="21.57421875" style="0" customWidth="1"/>
    <col min="5889" max="5889" width="21.57421875" style="0" customWidth="1"/>
    <col min="5890" max="5890" width="48.57421875" style="0" customWidth="1"/>
    <col min="5891" max="5895" width="21.57421875" style="0" customWidth="1"/>
    <col min="5896" max="5896" width="43.57421875" style="0" customWidth="1"/>
    <col min="5897" max="5897" width="21.57421875" style="0" customWidth="1"/>
    <col min="6145" max="6145" width="21.57421875" style="0" customWidth="1"/>
    <col min="6146" max="6146" width="48.57421875" style="0" customWidth="1"/>
    <col min="6147" max="6151" width="21.57421875" style="0" customWidth="1"/>
    <col min="6152" max="6152" width="43.57421875" style="0" customWidth="1"/>
    <col min="6153" max="6153" width="21.57421875" style="0" customWidth="1"/>
    <col min="6401" max="6401" width="21.57421875" style="0" customWidth="1"/>
    <col min="6402" max="6402" width="48.57421875" style="0" customWidth="1"/>
    <col min="6403" max="6407" width="21.57421875" style="0" customWidth="1"/>
    <col min="6408" max="6408" width="43.57421875" style="0" customWidth="1"/>
    <col min="6409" max="6409" width="21.57421875" style="0" customWidth="1"/>
    <col min="6657" max="6657" width="21.57421875" style="0" customWidth="1"/>
    <col min="6658" max="6658" width="48.57421875" style="0" customWidth="1"/>
    <col min="6659" max="6663" width="21.57421875" style="0" customWidth="1"/>
    <col min="6664" max="6664" width="43.57421875" style="0" customWidth="1"/>
    <col min="6665" max="6665" width="21.57421875" style="0" customWidth="1"/>
    <col min="6913" max="6913" width="21.57421875" style="0" customWidth="1"/>
    <col min="6914" max="6914" width="48.57421875" style="0" customWidth="1"/>
    <col min="6915" max="6919" width="21.57421875" style="0" customWidth="1"/>
    <col min="6920" max="6920" width="43.57421875" style="0" customWidth="1"/>
    <col min="6921" max="6921" width="21.57421875" style="0" customWidth="1"/>
    <col min="7169" max="7169" width="21.57421875" style="0" customWidth="1"/>
    <col min="7170" max="7170" width="48.57421875" style="0" customWidth="1"/>
    <col min="7171" max="7175" width="21.57421875" style="0" customWidth="1"/>
    <col min="7176" max="7176" width="43.57421875" style="0" customWidth="1"/>
    <col min="7177" max="7177" width="21.57421875" style="0" customWidth="1"/>
    <col min="7425" max="7425" width="21.57421875" style="0" customWidth="1"/>
    <col min="7426" max="7426" width="48.57421875" style="0" customWidth="1"/>
    <col min="7427" max="7431" width="21.57421875" style="0" customWidth="1"/>
    <col min="7432" max="7432" width="43.57421875" style="0" customWidth="1"/>
    <col min="7433" max="7433" width="21.57421875" style="0" customWidth="1"/>
    <col min="7681" max="7681" width="21.57421875" style="0" customWidth="1"/>
    <col min="7682" max="7682" width="48.57421875" style="0" customWidth="1"/>
    <col min="7683" max="7687" width="21.57421875" style="0" customWidth="1"/>
    <col min="7688" max="7688" width="43.57421875" style="0" customWidth="1"/>
    <col min="7689" max="7689" width="21.57421875" style="0" customWidth="1"/>
    <col min="7937" max="7937" width="21.57421875" style="0" customWidth="1"/>
    <col min="7938" max="7938" width="48.57421875" style="0" customWidth="1"/>
    <col min="7939" max="7943" width="21.57421875" style="0" customWidth="1"/>
    <col min="7944" max="7944" width="43.57421875" style="0" customWidth="1"/>
    <col min="7945" max="7945" width="21.57421875" style="0" customWidth="1"/>
    <col min="8193" max="8193" width="21.57421875" style="0" customWidth="1"/>
    <col min="8194" max="8194" width="48.57421875" style="0" customWidth="1"/>
    <col min="8195" max="8199" width="21.57421875" style="0" customWidth="1"/>
    <col min="8200" max="8200" width="43.57421875" style="0" customWidth="1"/>
    <col min="8201" max="8201" width="21.57421875" style="0" customWidth="1"/>
    <col min="8449" max="8449" width="21.57421875" style="0" customWidth="1"/>
    <col min="8450" max="8450" width="48.57421875" style="0" customWidth="1"/>
    <col min="8451" max="8455" width="21.57421875" style="0" customWidth="1"/>
    <col min="8456" max="8456" width="43.57421875" style="0" customWidth="1"/>
    <col min="8457" max="8457" width="21.57421875" style="0" customWidth="1"/>
    <col min="8705" max="8705" width="21.57421875" style="0" customWidth="1"/>
    <col min="8706" max="8706" width="48.57421875" style="0" customWidth="1"/>
    <col min="8707" max="8711" width="21.57421875" style="0" customWidth="1"/>
    <col min="8712" max="8712" width="43.57421875" style="0" customWidth="1"/>
    <col min="8713" max="8713" width="21.57421875" style="0" customWidth="1"/>
    <col min="8961" max="8961" width="21.57421875" style="0" customWidth="1"/>
    <col min="8962" max="8962" width="48.57421875" style="0" customWidth="1"/>
    <col min="8963" max="8967" width="21.57421875" style="0" customWidth="1"/>
    <col min="8968" max="8968" width="43.57421875" style="0" customWidth="1"/>
    <col min="8969" max="8969" width="21.57421875" style="0" customWidth="1"/>
    <col min="9217" max="9217" width="21.57421875" style="0" customWidth="1"/>
    <col min="9218" max="9218" width="48.57421875" style="0" customWidth="1"/>
    <col min="9219" max="9223" width="21.57421875" style="0" customWidth="1"/>
    <col min="9224" max="9224" width="43.57421875" style="0" customWidth="1"/>
    <col min="9225" max="9225" width="21.57421875" style="0" customWidth="1"/>
    <col min="9473" max="9473" width="21.57421875" style="0" customWidth="1"/>
    <col min="9474" max="9474" width="48.57421875" style="0" customWidth="1"/>
    <col min="9475" max="9479" width="21.57421875" style="0" customWidth="1"/>
    <col min="9480" max="9480" width="43.57421875" style="0" customWidth="1"/>
    <col min="9481" max="9481" width="21.57421875" style="0" customWidth="1"/>
    <col min="9729" max="9729" width="21.57421875" style="0" customWidth="1"/>
    <col min="9730" max="9730" width="48.57421875" style="0" customWidth="1"/>
    <col min="9731" max="9735" width="21.57421875" style="0" customWidth="1"/>
    <col min="9736" max="9736" width="43.57421875" style="0" customWidth="1"/>
    <col min="9737" max="9737" width="21.57421875" style="0" customWidth="1"/>
    <col min="9985" max="9985" width="21.57421875" style="0" customWidth="1"/>
    <col min="9986" max="9986" width="48.57421875" style="0" customWidth="1"/>
    <col min="9987" max="9991" width="21.57421875" style="0" customWidth="1"/>
    <col min="9992" max="9992" width="43.57421875" style="0" customWidth="1"/>
    <col min="9993" max="9993" width="21.57421875" style="0" customWidth="1"/>
    <col min="10241" max="10241" width="21.57421875" style="0" customWidth="1"/>
    <col min="10242" max="10242" width="48.57421875" style="0" customWidth="1"/>
    <col min="10243" max="10247" width="21.57421875" style="0" customWidth="1"/>
    <col min="10248" max="10248" width="43.57421875" style="0" customWidth="1"/>
    <col min="10249" max="10249" width="21.57421875" style="0" customWidth="1"/>
    <col min="10497" max="10497" width="21.57421875" style="0" customWidth="1"/>
    <col min="10498" max="10498" width="48.57421875" style="0" customWidth="1"/>
    <col min="10499" max="10503" width="21.57421875" style="0" customWidth="1"/>
    <col min="10504" max="10504" width="43.57421875" style="0" customWidth="1"/>
    <col min="10505" max="10505" width="21.57421875" style="0" customWidth="1"/>
    <col min="10753" max="10753" width="21.57421875" style="0" customWidth="1"/>
    <col min="10754" max="10754" width="48.57421875" style="0" customWidth="1"/>
    <col min="10755" max="10759" width="21.57421875" style="0" customWidth="1"/>
    <col min="10760" max="10760" width="43.57421875" style="0" customWidth="1"/>
    <col min="10761" max="10761" width="21.57421875" style="0" customWidth="1"/>
    <col min="11009" max="11009" width="21.57421875" style="0" customWidth="1"/>
    <col min="11010" max="11010" width="48.57421875" style="0" customWidth="1"/>
    <col min="11011" max="11015" width="21.57421875" style="0" customWidth="1"/>
    <col min="11016" max="11016" width="43.57421875" style="0" customWidth="1"/>
    <col min="11017" max="11017" width="21.57421875" style="0" customWidth="1"/>
    <col min="11265" max="11265" width="21.57421875" style="0" customWidth="1"/>
    <col min="11266" max="11266" width="48.57421875" style="0" customWidth="1"/>
    <col min="11267" max="11271" width="21.57421875" style="0" customWidth="1"/>
    <col min="11272" max="11272" width="43.57421875" style="0" customWidth="1"/>
    <col min="11273" max="11273" width="21.57421875" style="0" customWidth="1"/>
    <col min="11521" max="11521" width="21.57421875" style="0" customWidth="1"/>
    <col min="11522" max="11522" width="48.57421875" style="0" customWidth="1"/>
    <col min="11523" max="11527" width="21.57421875" style="0" customWidth="1"/>
    <col min="11528" max="11528" width="43.57421875" style="0" customWidth="1"/>
    <col min="11529" max="11529" width="21.57421875" style="0" customWidth="1"/>
    <col min="11777" max="11777" width="21.57421875" style="0" customWidth="1"/>
    <col min="11778" max="11778" width="48.57421875" style="0" customWidth="1"/>
    <col min="11779" max="11783" width="21.57421875" style="0" customWidth="1"/>
    <col min="11784" max="11784" width="43.57421875" style="0" customWidth="1"/>
    <col min="11785" max="11785" width="21.57421875" style="0" customWidth="1"/>
    <col min="12033" max="12033" width="21.57421875" style="0" customWidth="1"/>
    <col min="12034" max="12034" width="48.57421875" style="0" customWidth="1"/>
    <col min="12035" max="12039" width="21.57421875" style="0" customWidth="1"/>
    <col min="12040" max="12040" width="43.57421875" style="0" customWidth="1"/>
    <col min="12041" max="12041" width="21.57421875" style="0" customWidth="1"/>
    <col min="12289" max="12289" width="21.57421875" style="0" customWidth="1"/>
    <col min="12290" max="12290" width="48.57421875" style="0" customWidth="1"/>
    <col min="12291" max="12295" width="21.57421875" style="0" customWidth="1"/>
    <col min="12296" max="12296" width="43.57421875" style="0" customWidth="1"/>
    <col min="12297" max="12297" width="21.57421875" style="0" customWidth="1"/>
    <col min="12545" max="12545" width="21.57421875" style="0" customWidth="1"/>
    <col min="12546" max="12546" width="48.57421875" style="0" customWidth="1"/>
    <col min="12547" max="12551" width="21.57421875" style="0" customWidth="1"/>
    <col min="12552" max="12552" width="43.57421875" style="0" customWidth="1"/>
    <col min="12553" max="12553" width="21.57421875" style="0" customWidth="1"/>
    <col min="12801" max="12801" width="21.57421875" style="0" customWidth="1"/>
    <col min="12802" max="12802" width="48.57421875" style="0" customWidth="1"/>
    <col min="12803" max="12807" width="21.57421875" style="0" customWidth="1"/>
    <col min="12808" max="12808" width="43.57421875" style="0" customWidth="1"/>
    <col min="12809" max="12809" width="21.57421875" style="0" customWidth="1"/>
    <col min="13057" max="13057" width="21.57421875" style="0" customWidth="1"/>
    <col min="13058" max="13058" width="48.57421875" style="0" customWidth="1"/>
    <col min="13059" max="13063" width="21.57421875" style="0" customWidth="1"/>
    <col min="13064" max="13064" width="43.57421875" style="0" customWidth="1"/>
    <col min="13065" max="13065" width="21.57421875" style="0" customWidth="1"/>
    <col min="13313" max="13313" width="21.57421875" style="0" customWidth="1"/>
    <col min="13314" max="13314" width="48.57421875" style="0" customWidth="1"/>
    <col min="13315" max="13319" width="21.57421875" style="0" customWidth="1"/>
    <col min="13320" max="13320" width="43.57421875" style="0" customWidth="1"/>
    <col min="13321" max="13321" width="21.57421875" style="0" customWidth="1"/>
    <col min="13569" max="13569" width="21.57421875" style="0" customWidth="1"/>
    <col min="13570" max="13570" width="48.57421875" style="0" customWidth="1"/>
    <col min="13571" max="13575" width="21.57421875" style="0" customWidth="1"/>
    <col min="13576" max="13576" width="43.57421875" style="0" customWidth="1"/>
    <col min="13577" max="13577" width="21.57421875" style="0" customWidth="1"/>
    <col min="13825" max="13825" width="21.57421875" style="0" customWidth="1"/>
    <col min="13826" max="13826" width="48.57421875" style="0" customWidth="1"/>
    <col min="13827" max="13831" width="21.57421875" style="0" customWidth="1"/>
    <col min="13832" max="13832" width="43.57421875" style="0" customWidth="1"/>
    <col min="13833" max="13833" width="21.57421875" style="0" customWidth="1"/>
    <col min="14081" max="14081" width="21.57421875" style="0" customWidth="1"/>
    <col min="14082" max="14082" width="48.57421875" style="0" customWidth="1"/>
    <col min="14083" max="14087" width="21.57421875" style="0" customWidth="1"/>
    <col min="14088" max="14088" width="43.57421875" style="0" customWidth="1"/>
    <col min="14089" max="14089" width="21.57421875" style="0" customWidth="1"/>
    <col min="14337" max="14337" width="21.57421875" style="0" customWidth="1"/>
    <col min="14338" max="14338" width="48.57421875" style="0" customWidth="1"/>
    <col min="14339" max="14343" width="21.57421875" style="0" customWidth="1"/>
    <col min="14344" max="14344" width="43.57421875" style="0" customWidth="1"/>
    <col min="14345" max="14345" width="21.57421875" style="0" customWidth="1"/>
    <col min="14593" max="14593" width="21.57421875" style="0" customWidth="1"/>
    <col min="14594" max="14594" width="48.57421875" style="0" customWidth="1"/>
    <col min="14595" max="14599" width="21.57421875" style="0" customWidth="1"/>
    <col min="14600" max="14600" width="43.57421875" style="0" customWidth="1"/>
    <col min="14601" max="14601" width="21.57421875" style="0" customWidth="1"/>
    <col min="14849" max="14849" width="21.57421875" style="0" customWidth="1"/>
    <col min="14850" max="14850" width="48.57421875" style="0" customWidth="1"/>
    <col min="14851" max="14855" width="21.57421875" style="0" customWidth="1"/>
    <col min="14856" max="14856" width="43.57421875" style="0" customWidth="1"/>
    <col min="14857" max="14857" width="21.57421875" style="0" customWidth="1"/>
    <col min="15105" max="15105" width="21.57421875" style="0" customWidth="1"/>
    <col min="15106" max="15106" width="48.57421875" style="0" customWidth="1"/>
    <col min="15107" max="15111" width="21.57421875" style="0" customWidth="1"/>
    <col min="15112" max="15112" width="43.57421875" style="0" customWidth="1"/>
    <col min="15113" max="15113" width="21.57421875" style="0" customWidth="1"/>
    <col min="15361" max="15361" width="21.57421875" style="0" customWidth="1"/>
    <col min="15362" max="15362" width="48.57421875" style="0" customWidth="1"/>
    <col min="15363" max="15367" width="21.57421875" style="0" customWidth="1"/>
    <col min="15368" max="15368" width="43.57421875" style="0" customWidth="1"/>
    <col min="15369" max="15369" width="21.57421875" style="0" customWidth="1"/>
    <col min="15617" max="15617" width="21.57421875" style="0" customWidth="1"/>
    <col min="15618" max="15618" width="48.57421875" style="0" customWidth="1"/>
    <col min="15619" max="15623" width="21.57421875" style="0" customWidth="1"/>
    <col min="15624" max="15624" width="43.57421875" style="0" customWidth="1"/>
    <col min="15625" max="15625" width="21.57421875" style="0" customWidth="1"/>
    <col min="15873" max="15873" width="21.57421875" style="0" customWidth="1"/>
    <col min="15874" max="15874" width="48.57421875" style="0" customWidth="1"/>
    <col min="15875" max="15879" width="21.57421875" style="0" customWidth="1"/>
    <col min="15880" max="15880" width="43.57421875" style="0" customWidth="1"/>
    <col min="15881" max="15881" width="21.57421875" style="0" customWidth="1"/>
    <col min="16129" max="16129" width="21.57421875" style="0" customWidth="1"/>
    <col min="16130" max="16130" width="48.57421875" style="0" customWidth="1"/>
    <col min="16131" max="16135" width="21.57421875" style="0" customWidth="1"/>
    <col min="16136" max="16136" width="43.57421875" style="0" customWidth="1"/>
    <col min="16137" max="16137" width="21.57421875" style="0" customWidth="1"/>
  </cols>
  <sheetData>
    <row r="1" spans="1:9" ht="15">
      <c r="A1" t="s">
        <v>751</v>
      </c>
      <c r="B1" t="s">
        <v>752</v>
      </c>
      <c r="C1" t="s">
        <v>753</v>
      </c>
      <c r="D1" t="s">
        <v>564</v>
      </c>
      <c r="E1" t="s">
        <v>754</v>
      </c>
      <c r="F1" t="s">
        <v>755</v>
      </c>
      <c r="G1" s="76" t="s">
        <v>756</v>
      </c>
      <c r="H1" t="s">
        <v>568</v>
      </c>
      <c r="I1" t="s">
        <v>757</v>
      </c>
    </row>
    <row r="2" spans="1:9" ht="15">
      <c r="A2" s="77">
        <v>1</v>
      </c>
      <c r="B2" s="78" t="s">
        <v>758</v>
      </c>
      <c r="C2" s="77">
        <v>3</v>
      </c>
      <c r="D2" s="79" t="s">
        <v>759</v>
      </c>
      <c r="E2" s="80">
        <f>F2/C2</f>
        <v>35821380</v>
      </c>
      <c r="F2" s="80">
        <v>107464140</v>
      </c>
      <c r="G2" s="77" t="s">
        <v>573</v>
      </c>
      <c r="H2" s="81" t="s">
        <v>760</v>
      </c>
      <c r="I2" s="82">
        <v>43861</v>
      </c>
    </row>
    <row r="3" spans="1:9" ht="15">
      <c r="A3" s="77">
        <v>2</v>
      </c>
      <c r="B3" s="78" t="s">
        <v>761</v>
      </c>
      <c r="C3" s="77">
        <v>3</v>
      </c>
      <c r="D3" s="79" t="s">
        <v>759</v>
      </c>
      <c r="E3" s="80">
        <f aca="true" t="shared" si="0" ref="E3:E66">F3/C3</f>
        <v>2250000</v>
      </c>
      <c r="F3" s="80">
        <v>6750000</v>
      </c>
      <c r="G3" s="77" t="s">
        <v>573</v>
      </c>
      <c r="H3" s="81" t="s">
        <v>762</v>
      </c>
      <c r="I3" s="82">
        <v>43861</v>
      </c>
    </row>
    <row r="4" spans="1:9" ht="15">
      <c r="A4" s="77">
        <v>3</v>
      </c>
      <c r="B4" s="78" t="s">
        <v>763</v>
      </c>
      <c r="C4" s="77">
        <v>3</v>
      </c>
      <c r="D4" s="79" t="s">
        <v>759</v>
      </c>
      <c r="E4" s="80">
        <f t="shared" si="0"/>
        <v>4800000</v>
      </c>
      <c r="F4" s="80">
        <v>14400000</v>
      </c>
      <c r="G4" s="77" t="s">
        <v>573</v>
      </c>
      <c r="H4" s="81" t="s">
        <v>762</v>
      </c>
      <c r="I4" s="82">
        <v>43861</v>
      </c>
    </row>
    <row r="5" spans="1:9" ht="15">
      <c r="A5" s="77">
        <v>4</v>
      </c>
      <c r="B5" s="78" t="s">
        <v>761</v>
      </c>
      <c r="C5" s="77">
        <v>3</v>
      </c>
      <c r="D5" s="79" t="s">
        <v>759</v>
      </c>
      <c r="E5" s="80">
        <f t="shared" si="0"/>
        <v>2250000</v>
      </c>
      <c r="F5" s="80">
        <v>6750000</v>
      </c>
      <c r="G5" s="77" t="s">
        <v>573</v>
      </c>
      <c r="H5" s="81" t="s">
        <v>762</v>
      </c>
      <c r="I5" s="82">
        <v>43861</v>
      </c>
    </row>
    <row r="6" spans="1:9" ht="15">
      <c r="A6" s="77">
        <v>5</v>
      </c>
      <c r="B6" s="78" t="s">
        <v>764</v>
      </c>
      <c r="C6" s="77">
        <v>3</v>
      </c>
      <c r="D6" s="79" t="s">
        <v>759</v>
      </c>
      <c r="E6" s="80">
        <f t="shared" si="0"/>
        <v>4800000</v>
      </c>
      <c r="F6" s="80">
        <v>14400000</v>
      </c>
      <c r="G6" s="77" t="s">
        <v>573</v>
      </c>
      <c r="H6" s="81" t="s">
        <v>765</v>
      </c>
      <c r="I6" s="82">
        <v>43861</v>
      </c>
    </row>
    <row r="7" spans="1:9" ht="15">
      <c r="A7" s="77">
        <v>6</v>
      </c>
      <c r="B7" s="78" t="s">
        <v>766</v>
      </c>
      <c r="C7" s="77">
        <v>3</v>
      </c>
      <c r="D7" s="79" t="s">
        <v>759</v>
      </c>
      <c r="E7" s="80">
        <f t="shared" si="0"/>
        <v>4500000</v>
      </c>
      <c r="F7" s="80">
        <v>13500000</v>
      </c>
      <c r="G7" s="77" t="s">
        <v>573</v>
      </c>
      <c r="H7" s="81" t="s">
        <v>762</v>
      </c>
      <c r="I7" s="82">
        <v>43861</v>
      </c>
    </row>
    <row r="8" spans="1:9" ht="15">
      <c r="A8" s="77">
        <v>7</v>
      </c>
      <c r="B8" s="78" t="s">
        <v>767</v>
      </c>
      <c r="C8" s="77">
        <v>3</v>
      </c>
      <c r="D8" s="79" t="s">
        <v>759</v>
      </c>
      <c r="E8" s="80">
        <f t="shared" si="0"/>
        <v>4050000</v>
      </c>
      <c r="F8" s="80">
        <v>12150000</v>
      </c>
      <c r="G8" s="77" t="s">
        <v>573</v>
      </c>
      <c r="H8" s="81" t="s">
        <v>762</v>
      </c>
      <c r="I8" s="82">
        <v>43861</v>
      </c>
    </row>
    <row r="9" spans="1:9" ht="15">
      <c r="A9" s="77">
        <v>8</v>
      </c>
      <c r="B9" s="78" t="s">
        <v>768</v>
      </c>
      <c r="C9" s="77">
        <v>3</v>
      </c>
      <c r="D9" s="79" t="s">
        <v>759</v>
      </c>
      <c r="E9" s="80">
        <f t="shared" si="0"/>
        <v>5250000</v>
      </c>
      <c r="F9" s="80">
        <v>15750000</v>
      </c>
      <c r="G9" s="77" t="s">
        <v>573</v>
      </c>
      <c r="H9" s="81" t="s">
        <v>765</v>
      </c>
      <c r="I9" s="82">
        <v>43861</v>
      </c>
    </row>
    <row r="10" spans="1:9" ht="15">
      <c r="A10" s="77">
        <v>9</v>
      </c>
      <c r="B10" s="78" t="s">
        <v>766</v>
      </c>
      <c r="C10" s="77">
        <v>3</v>
      </c>
      <c r="D10" s="79" t="s">
        <v>759</v>
      </c>
      <c r="E10" s="80">
        <f t="shared" si="0"/>
        <v>4200000</v>
      </c>
      <c r="F10" s="80">
        <v>12600000</v>
      </c>
      <c r="G10" s="77" t="s">
        <v>573</v>
      </c>
      <c r="H10" s="81" t="s">
        <v>762</v>
      </c>
      <c r="I10" s="82">
        <v>43861</v>
      </c>
    </row>
    <row r="11" spans="1:9" ht="15">
      <c r="A11" s="77">
        <v>10</v>
      </c>
      <c r="B11" s="78" t="s">
        <v>763</v>
      </c>
      <c r="C11" s="77">
        <v>3</v>
      </c>
      <c r="D11" s="79" t="s">
        <v>759</v>
      </c>
      <c r="E11" s="80">
        <f t="shared" si="0"/>
        <v>3750000</v>
      </c>
      <c r="F11" s="80">
        <v>11250000</v>
      </c>
      <c r="G11" s="77" t="s">
        <v>573</v>
      </c>
      <c r="H11" s="81" t="s">
        <v>762</v>
      </c>
      <c r="I11" s="82">
        <v>43861</v>
      </c>
    </row>
    <row r="12" spans="1:9" ht="15">
      <c r="A12" s="77">
        <v>11</v>
      </c>
      <c r="B12" s="78" t="s">
        <v>761</v>
      </c>
      <c r="C12" s="77">
        <v>3</v>
      </c>
      <c r="D12" s="79" t="s">
        <v>759</v>
      </c>
      <c r="E12" s="80">
        <f t="shared" si="0"/>
        <v>2250000</v>
      </c>
      <c r="F12" s="80">
        <v>6750000</v>
      </c>
      <c r="G12" s="77" t="s">
        <v>573</v>
      </c>
      <c r="H12" s="81" t="s">
        <v>762</v>
      </c>
      <c r="I12" s="82">
        <v>43861</v>
      </c>
    </row>
    <row r="13" spans="1:9" ht="15">
      <c r="A13" s="77">
        <v>12</v>
      </c>
      <c r="B13" s="78" t="s">
        <v>769</v>
      </c>
      <c r="C13" s="77">
        <v>3</v>
      </c>
      <c r="D13" s="79" t="s">
        <v>759</v>
      </c>
      <c r="E13" s="80">
        <f t="shared" si="0"/>
        <v>3200000</v>
      </c>
      <c r="F13" s="80">
        <v>9600000</v>
      </c>
      <c r="G13" s="77" t="s">
        <v>573</v>
      </c>
      <c r="H13" s="81" t="s">
        <v>765</v>
      </c>
      <c r="I13" s="82">
        <v>43861</v>
      </c>
    </row>
    <row r="14" spans="1:9" ht="15">
      <c r="A14" s="77">
        <v>13</v>
      </c>
      <c r="B14" s="78" t="s">
        <v>770</v>
      </c>
      <c r="C14" s="77">
        <v>3</v>
      </c>
      <c r="D14" s="79" t="s">
        <v>759</v>
      </c>
      <c r="E14" s="80">
        <f t="shared" si="0"/>
        <v>1800000</v>
      </c>
      <c r="F14" s="80">
        <v>5400000</v>
      </c>
      <c r="G14" s="77" t="s">
        <v>573</v>
      </c>
      <c r="H14" s="81" t="s">
        <v>762</v>
      </c>
      <c r="I14" s="82">
        <v>43867</v>
      </c>
    </row>
    <row r="15" spans="1:9" ht="15">
      <c r="A15" s="77">
        <v>14</v>
      </c>
      <c r="B15" s="78" t="s">
        <v>771</v>
      </c>
      <c r="C15" s="77">
        <v>3</v>
      </c>
      <c r="D15" s="79" t="s">
        <v>759</v>
      </c>
      <c r="E15" s="80">
        <f t="shared" si="0"/>
        <v>2700000</v>
      </c>
      <c r="F15" s="80">
        <v>8100000</v>
      </c>
      <c r="G15" s="77" t="s">
        <v>573</v>
      </c>
      <c r="H15" s="81" t="s">
        <v>762</v>
      </c>
      <c r="I15" s="82">
        <v>43867</v>
      </c>
    </row>
    <row r="16" spans="1:9" ht="15">
      <c r="A16" s="77">
        <v>15</v>
      </c>
      <c r="B16" s="78" t="s">
        <v>772</v>
      </c>
      <c r="C16" s="77">
        <v>3</v>
      </c>
      <c r="D16" s="79" t="s">
        <v>759</v>
      </c>
      <c r="E16" s="80">
        <f t="shared" si="0"/>
        <v>2700000</v>
      </c>
      <c r="F16" s="80">
        <v>8100000</v>
      </c>
      <c r="G16" s="77" t="s">
        <v>573</v>
      </c>
      <c r="H16" s="81" t="s">
        <v>762</v>
      </c>
      <c r="I16" s="82">
        <v>43867</v>
      </c>
    </row>
    <row r="17" spans="1:9" ht="15">
      <c r="A17" s="77">
        <v>16</v>
      </c>
      <c r="B17" s="78" t="s">
        <v>773</v>
      </c>
      <c r="C17" s="77">
        <v>3</v>
      </c>
      <c r="D17" s="79" t="s">
        <v>759</v>
      </c>
      <c r="E17" s="80">
        <f t="shared" si="0"/>
        <v>3900000</v>
      </c>
      <c r="F17" s="80">
        <v>11700000</v>
      </c>
      <c r="G17" s="77" t="s">
        <v>573</v>
      </c>
      <c r="H17" s="81" t="s">
        <v>762</v>
      </c>
      <c r="I17" s="82">
        <v>43867</v>
      </c>
    </row>
    <row r="18" spans="1:9" ht="15">
      <c r="A18" s="77">
        <v>17</v>
      </c>
      <c r="B18" s="78" t="s">
        <v>763</v>
      </c>
      <c r="C18" s="77">
        <v>3</v>
      </c>
      <c r="D18" s="79" t="s">
        <v>759</v>
      </c>
      <c r="E18" s="80">
        <f t="shared" si="0"/>
        <v>3300000</v>
      </c>
      <c r="F18" s="80">
        <v>9900000</v>
      </c>
      <c r="G18" s="77" t="s">
        <v>573</v>
      </c>
      <c r="H18" s="81" t="s">
        <v>762</v>
      </c>
      <c r="I18" s="82">
        <v>43867</v>
      </c>
    </row>
    <row r="19" spans="1:9" ht="15">
      <c r="A19" s="77">
        <v>18</v>
      </c>
      <c r="B19" s="78" t="s">
        <v>768</v>
      </c>
      <c r="C19" s="77">
        <v>3</v>
      </c>
      <c r="D19" s="79" t="s">
        <v>759</v>
      </c>
      <c r="E19" s="80">
        <f t="shared" si="0"/>
        <v>3500000</v>
      </c>
      <c r="F19" s="80">
        <v>10500000</v>
      </c>
      <c r="G19" s="77" t="s">
        <v>573</v>
      </c>
      <c r="H19" s="81" t="s">
        <v>765</v>
      </c>
      <c r="I19" s="82">
        <v>43867</v>
      </c>
    </row>
    <row r="20" spans="1:9" ht="15">
      <c r="A20" s="77">
        <v>19</v>
      </c>
      <c r="B20" s="78" t="s">
        <v>774</v>
      </c>
      <c r="C20" s="77">
        <v>3</v>
      </c>
      <c r="D20" s="79" t="s">
        <v>759</v>
      </c>
      <c r="E20" s="80">
        <f t="shared" si="0"/>
        <v>3500000</v>
      </c>
      <c r="F20" s="80">
        <v>10500000</v>
      </c>
      <c r="G20" s="77" t="s">
        <v>573</v>
      </c>
      <c r="H20" s="81" t="s">
        <v>765</v>
      </c>
      <c r="I20" s="82">
        <v>43867</v>
      </c>
    </row>
    <row r="21" spans="1:9" ht="15">
      <c r="A21" s="77">
        <v>20</v>
      </c>
      <c r="B21" s="78" t="s">
        <v>775</v>
      </c>
      <c r="C21" s="77">
        <v>3</v>
      </c>
      <c r="D21" s="79" t="s">
        <v>759</v>
      </c>
      <c r="E21" s="80">
        <f t="shared" si="0"/>
        <v>3750000</v>
      </c>
      <c r="F21" s="80">
        <v>11250000</v>
      </c>
      <c r="G21" s="77" t="s">
        <v>573</v>
      </c>
      <c r="H21" s="81" t="s">
        <v>762</v>
      </c>
      <c r="I21" s="82">
        <v>43867</v>
      </c>
    </row>
    <row r="22" spans="1:9" ht="15">
      <c r="A22" s="77">
        <v>21</v>
      </c>
      <c r="B22" s="78" t="s">
        <v>763</v>
      </c>
      <c r="C22" s="77">
        <v>3</v>
      </c>
      <c r="D22" s="79" t="s">
        <v>759</v>
      </c>
      <c r="E22" s="80">
        <f t="shared" si="0"/>
        <v>3750000</v>
      </c>
      <c r="F22" s="80">
        <v>11250000</v>
      </c>
      <c r="G22" s="77" t="s">
        <v>573</v>
      </c>
      <c r="H22" s="81" t="s">
        <v>762</v>
      </c>
      <c r="I22" s="82">
        <v>43867</v>
      </c>
    </row>
    <row r="23" spans="1:9" ht="15">
      <c r="A23" s="77">
        <v>22</v>
      </c>
      <c r="B23" s="78" t="s">
        <v>776</v>
      </c>
      <c r="C23" s="77">
        <v>6</v>
      </c>
      <c r="D23" s="79" t="s">
        <v>759</v>
      </c>
      <c r="E23" s="80">
        <f t="shared" si="0"/>
        <v>4000000</v>
      </c>
      <c r="F23" s="80">
        <v>24000000</v>
      </c>
      <c r="G23" s="77" t="s">
        <v>573</v>
      </c>
      <c r="H23" s="81" t="s">
        <v>765</v>
      </c>
      <c r="I23" s="82">
        <v>43867</v>
      </c>
    </row>
    <row r="24" spans="1:9" ht="15">
      <c r="A24" s="77">
        <v>23</v>
      </c>
      <c r="B24" s="78" t="s">
        <v>777</v>
      </c>
      <c r="C24" s="77">
        <v>3</v>
      </c>
      <c r="D24" s="79" t="s">
        <v>759</v>
      </c>
      <c r="E24" s="80">
        <f t="shared" si="0"/>
        <v>5700000</v>
      </c>
      <c r="F24" s="80">
        <v>17100000</v>
      </c>
      <c r="G24" s="77" t="s">
        <v>573</v>
      </c>
      <c r="H24" s="81" t="s">
        <v>765</v>
      </c>
      <c r="I24" s="82">
        <v>43867</v>
      </c>
    </row>
    <row r="25" spans="1:9" ht="15">
      <c r="A25" s="77">
        <v>24</v>
      </c>
      <c r="B25" s="78" t="s">
        <v>778</v>
      </c>
      <c r="C25" s="77">
        <v>3</v>
      </c>
      <c r="D25" s="79" t="s">
        <v>759</v>
      </c>
      <c r="E25" s="80">
        <f t="shared" si="0"/>
        <v>2700000</v>
      </c>
      <c r="F25" s="80">
        <v>8100000</v>
      </c>
      <c r="G25" s="77" t="s">
        <v>573</v>
      </c>
      <c r="H25" s="81" t="s">
        <v>762</v>
      </c>
      <c r="I25" s="82">
        <v>43867</v>
      </c>
    </row>
    <row r="26" spans="1:9" ht="15">
      <c r="A26" s="77">
        <v>25</v>
      </c>
      <c r="B26" s="78" t="s">
        <v>764</v>
      </c>
      <c r="C26" s="77">
        <v>3</v>
      </c>
      <c r="D26" s="79" t="s">
        <v>759</v>
      </c>
      <c r="E26" s="80">
        <f t="shared" si="0"/>
        <v>4800000</v>
      </c>
      <c r="F26" s="80">
        <v>14400000</v>
      </c>
      <c r="G26" s="77" t="s">
        <v>573</v>
      </c>
      <c r="H26" s="81" t="s">
        <v>765</v>
      </c>
      <c r="I26" s="82">
        <v>43867</v>
      </c>
    </row>
    <row r="27" spans="1:9" ht="15">
      <c r="A27" s="77">
        <v>26</v>
      </c>
      <c r="B27" s="78" t="s">
        <v>763</v>
      </c>
      <c r="C27" s="77">
        <v>3</v>
      </c>
      <c r="D27" s="79" t="s">
        <v>759</v>
      </c>
      <c r="E27" s="80">
        <f t="shared" si="0"/>
        <v>2700000</v>
      </c>
      <c r="F27" s="80">
        <v>8100000</v>
      </c>
      <c r="G27" s="77" t="s">
        <v>573</v>
      </c>
      <c r="H27" s="81" t="s">
        <v>762</v>
      </c>
      <c r="I27" s="82">
        <v>43867</v>
      </c>
    </row>
    <row r="28" spans="1:9" ht="15">
      <c r="A28" s="77">
        <v>27</v>
      </c>
      <c r="B28" s="78" t="s">
        <v>779</v>
      </c>
      <c r="C28" s="77">
        <v>3</v>
      </c>
      <c r="D28" s="79" t="s">
        <v>759</v>
      </c>
      <c r="E28" s="80">
        <f t="shared" si="0"/>
        <v>3750000</v>
      </c>
      <c r="F28" s="80">
        <v>11250000</v>
      </c>
      <c r="G28" s="77" t="s">
        <v>573</v>
      </c>
      <c r="H28" s="81" t="s">
        <v>762</v>
      </c>
      <c r="I28" s="82">
        <v>43867</v>
      </c>
    </row>
    <row r="29" spans="1:9" ht="15">
      <c r="A29" s="77">
        <v>28</v>
      </c>
      <c r="B29" s="78" t="s">
        <v>780</v>
      </c>
      <c r="C29" s="77">
        <v>3</v>
      </c>
      <c r="D29" s="79" t="s">
        <v>759</v>
      </c>
      <c r="E29" s="80">
        <f t="shared" si="0"/>
        <v>2700000</v>
      </c>
      <c r="F29" s="80">
        <v>8100000</v>
      </c>
      <c r="G29" s="77" t="s">
        <v>573</v>
      </c>
      <c r="H29" s="81" t="s">
        <v>762</v>
      </c>
      <c r="I29" s="82">
        <v>43867</v>
      </c>
    </row>
    <row r="30" spans="1:9" ht="15">
      <c r="A30" s="77">
        <v>29</v>
      </c>
      <c r="B30" s="78" t="s">
        <v>781</v>
      </c>
      <c r="C30" s="77">
        <v>6</v>
      </c>
      <c r="D30" s="79" t="s">
        <v>759</v>
      </c>
      <c r="E30" s="80">
        <f t="shared" si="0"/>
        <v>7200000</v>
      </c>
      <c r="F30" s="80">
        <v>43200000</v>
      </c>
      <c r="G30" s="77" t="s">
        <v>573</v>
      </c>
      <c r="H30" s="81" t="s">
        <v>765</v>
      </c>
      <c r="I30" s="82">
        <v>43871</v>
      </c>
    </row>
    <row r="31" spans="1:9" ht="15">
      <c r="A31" s="77">
        <v>30</v>
      </c>
      <c r="B31" s="78" t="s">
        <v>782</v>
      </c>
      <c r="C31" s="77">
        <v>6</v>
      </c>
      <c r="D31" s="79" t="s">
        <v>759</v>
      </c>
      <c r="E31" s="80">
        <f t="shared" si="0"/>
        <v>7200000</v>
      </c>
      <c r="F31" s="80">
        <v>43200000</v>
      </c>
      <c r="G31" s="77" t="s">
        <v>573</v>
      </c>
      <c r="H31" s="81" t="s">
        <v>765</v>
      </c>
      <c r="I31" s="82">
        <v>43871</v>
      </c>
    </row>
    <row r="32" spans="1:9" ht="15">
      <c r="A32" s="77">
        <v>31</v>
      </c>
      <c r="B32" s="78" t="s">
        <v>766</v>
      </c>
      <c r="C32" s="77">
        <v>3</v>
      </c>
      <c r="D32" s="79" t="s">
        <v>759</v>
      </c>
      <c r="E32" s="80">
        <f t="shared" si="0"/>
        <v>2000000</v>
      </c>
      <c r="F32" s="80">
        <v>6000000</v>
      </c>
      <c r="G32" s="77" t="s">
        <v>573</v>
      </c>
      <c r="H32" s="81" t="s">
        <v>762</v>
      </c>
      <c r="I32" s="82">
        <v>43871</v>
      </c>
    </row>
    <row r="33" spans="1:9" ht="15">
      <c r="A33" s="77">
        <v>32</v>
      </c>
      <c r="B33" s="78" t="s">
        <v>783</v>
      </c>
      <c r="C33" s="77">
        <v>3</v>
      </c>
      <c r="D33" s="79" t="s">
        <v>759</v>
      </c>
      <c r="E33" s="80">
        <f t="shared" si="0"/>
        <v>6000000</v>
      </c>
      <c r="F33" s="80">
        <v>18000000</v>
      </c>
      <c r="G33" s="77" t="s">
        <v>573</v>
      </c>
      <c r="H33" s="81" t="s">
        <v>765</v>
      </c>
      <c r="I33" s="82">
        <v>43871</v>
      </c>
    </row>
    <row r="34" spans="1:9" ht="15">
      <c r="A34" s="77">
        <v>33</v>
      </c>
      <c r="B34" s="78" t="s">
        <v>763</v>
      </c>
      <c r="C34" s="77">
        <v>3</v>
      </c>
      <c r="D34" s="79" t="s">
        <v>759</v>
      </c>
      <c r="E34" s="80">
        <f t="shared" si="0"/>
        <v>3000000</v>
      </c>
      <c r="F34" s="80">
        <v>9000000</v>
      </c>
      <c r="G34" s="77" t="s">
        <v>573</v>
      </c>
      <c r="H34" s="81" t="s">
        <v>762</v>
      </c>
      <c r="I34" s="82">
        <v>43871</v>
      </c>
    </row>
    <row r="35" spans="1:9" ht="15">
      <c r="A35" s="77">
        <v>34</v>
      </c>
      <c r="B35" s="78" t="s">
        <v>784</v>
      </c>
      <c r="C35" s="77">
        <v>3</v>
      </c>
      <c r="D35" s="79" t="s">
        <v>759</v>
      </c>
      <c r="E35" s="80">
        <f t="shared" si="0"/>
        <v>5250000</v>
      </c>
      <c r="F35" s="80">
        <v>15750000</v>
      </c>
      <c r="G35" s="77" t="s">
        <v>573</v>
      </c>
      <c r="H35" s="81" t="s">
        <v>765</v>
      </c>
      <c r="I35" s="82">
        <v>43871</v>
      </c>
    </row>
    <row r="36" spans="1:9" ht="15">
      <c r="A36" s="77">
        <v>35</v>
      </c>
      <c r="B36" s="78" t="s">
        <v>769</v>
      </c>
      <c r="C36" s="77">
        <v>3</v>
      </c>
      <c r="D36" s="79" t="s">
        <v>759</v>
      </c>
      <c r="E36" s="80">
        <f t="shared" si="0"/>
        <v>4800000</v>
      </c>
      <c r="F36" s="80">
        <v>14400000</v>
      </c>
      <c r="G36" s="77" t="s">
        <v>573</v>
      </c>
      <c r="H36" s="81" t="s">
        <v>765</v>
      </c>
      <c r="I36" s="82">
        <v>43871</v>
      </c>
    </row>
    <row r="37" spans="1:9" ht="15">
      <c r="A37" s="77">
        <v>36</v>
      </c>
      <c r="B37" s="78" t="s">
        <v>785</v>
      </c>
      <c r="C37" s="77">
        <v>3</v>
      </c>
      <c r="D37" s="79" t="s">
        <v>759</v>
      </c>
      <c r="E37" s="80">
        <f t="shared" si="0"/>
        <v>5250000</v>
      </c>
      <c r="F37" s="80">
        <v>15750000</v>
      </c>
      <c r="G37" s="77" t="s">
        <v>573</v>
      </c>
      <c r="H37" s="81" t="s">
        <v>765</v>
      </c>
      <c r="I37" s="82">
        <v>43871</v>
      </c>
    </row>
    <row r="38" spans="1:9" ht="15">
      <c r="A38" s="77">
        <v>37</v>
      </c>
      <c r="B38" s="78" t="s">
        <v>786</v>
      </c>
      <c r="C38" s="77">
        <v>3</v>
      </c>
      <c r="D38" s="79" t="s">
        <v>759</v>
      </c>
      <c r="E38" s="80">
        <f t="shared" si="0"/>
        <v>4800000</v>
      </c>
      <c r="F38" s="80">
        <v>14400000</v>
      </c>
      <c r="G38" s="77" t="s">
        <v>573</v>
      </c>
      <c r="H38" s="81" t="s">
        <v>765</v>
      </c>
      <c r="I38" s="82">
        <v>43871</v>
      </c>
    </row>
    <row r="39" spans="1:9" ht="15">
      <c r="A39" s="77">
        <v>38</v>
      </c>
      <c r="B39" s="78" t="s">
        <v>785</v>
      </c>
      <c r="C39" s="77">
        <v>3</v>
      </c>
      <c r="D39" s="79" t="s">
        <v>759</v>
      </c>
      <c r="E39" s="80">
        <f t="shared" si="0"/>
        <v>5250000</v>
      </c>
      <c r="F39" s="80">
        <v>15750000</v>
      </c>
      <c r="G39" s="77" t="s">
        <v>573</v>
      </c>
      <c r="H39" s="81" t="s">
        <v>765</v>
      </c>
      <c r="I39" s="82">
        <v>43871</v>
      </c>
    </row>
    <row r="40" spans="1:9" ht="15">
      <c r="A40" s="77">
        <v>39</v>
      </c>
      <c r="B40" s="78" t="s">
        <v>780</v>
      </c>
      <c r="C40" s="77">
        <v>3</v>
      </c>
      <c r="D40" s="79" t="s">
        <v>759</v>
      </c>
      <c r="E40" s="80">
        <f t="shared" si="0"/>
        <v>2700000</v>
      </c>
      <c r="F40" s="80">
        <v>8100000</v>
      </c>
      <c r="G40" s="77" t="s">
        <v>573</v>
      </c>
      <c r="H40" s="81" t="s">
        <v>762</v>
      </c>
      <c r="I40" s="82">
        <v>43871</v>
      </c>
    </row>
    <row r="41" spans="1:9" ht="15">
      <c r="A41" s="77">
        <v>40</v>
      </c>
      <c r="B41" s="78" t="s">
        <v>787</v>
      </c>
      <c r="C41" s="77">
        <v>3</v>
      </c>
      <c r="D41" s="79" t="s">
        <v>759</v>
      </c>
      <c r="E41" s="80">
        <f t="shared" si="0"/>
        <v>4500000</v>
      </c>
      <c r="F41" s="80">
        <v>13500000</v>
      </c>
      <c r="G41" s="77" t="s">
        <v>573</v>
      </c>
      <c r="H41" s="81" t="s">
        <v>765</v>
      </c>
      <c r="I41" s="82">
        <v>43871</v>
      </c>
    </row>
    <row r="42" spans="1:9" ht="15">
      <c r="A42" s="77">
        <v>41</v>
      </c>
      <c r="B42" s="78" t="s">
        <v>786</v>
      </c>
      <c r="C42" s="77">
        <v>3</v>
      </c>
      <c r="D42" s="79" t="s">
        <v>759</v>
      </c>
      <c r="E42" s="80">
        <f t="shared" si="0"/>
        <v>5700000</v>
      </c>
      <c r="F42" s="80">
        <v>17100000</v>
      </c>
      <c r="G42" s="77" t="s">
        <v>573</v>
      </c>
      <c r="H42" s="81" t="s">
        <v>765</v>
      </c>
      <c r="I42" s="82">
        <v>43874</v>
      </c>
    </row>
    <row r="43" spans="1:9" ht="15">
      <c r="A43" s="77">
        <v>42</v>
      </c>
      <c r="B43" s="78" t="s">
        <v>788</v>
      </c>
      <c r="C43" s="77">
        <v>2</v>
      </c>
      <c r="D43" s="79" t="s">
        <v>759</v>
      </c>
      <c r="E43" s="80">
        <f t="shared" si="0"/>
        <v>3500000</v>
      </c>
      <c r="F43" s="80">
        <v>7000000</v>
      </c>
      <c r="G43" s="77" t="s">
        <v>573</v>
      </c>
      <c r="H43" s="81" t="s">
        <v>765</v>
      </c>
      <c r="I43" s="82">
        <v>43875</v>
      </c>
    </row>
    <row r="44" spans="1:9" ht="9.75" customHeight="1">
      <c r="A44" s="77">
        <v>43</v>
      </c>
      <c r="B44" s="78" t="s">
        <v>766</v>
      </c>
      <c r="C44" s="77">
        <v>3</v>
      </c>
      <c r="D44" s="79" t="s">
        <v>759</v>
      </c>
      <c r="E44" s="80">
        <f t="shared" si="0"/>
        <v>3750000</v>
      </c>
      <c r="F44" s="80">
        <v>11250000</v>
      </c>
      <c r="G44" s="77" t="s">
        <v>573</v>
      </c>
      <c r="H44" s="81" t="s">
        <v>762</v>
      </c>
      <c r="I44" s="82">
        <v>43878</v>
      </c>
    </row>
    <row r="45" spans="1:9" ht="15">
      <c r="A45" s="77">
        <v>44</v>
      </c>
      <c r="B45" s="78" t="s">
        <v>789</v>
      </c>
      <c r="C45" s="77">
        <v>11</v>
      </c>
      <c r="D45" s="79" t="s">
        <v>759</v>
      </c>
      <c r="E45" s="80">
        <f t="shared" si="0"/>
        <v>3944400</v>
      </c>
      <c r="F45" s="80">
        <v>43388400</v>
      </c>
      <c r="G45" s="77" t="s">
        <v>573</v>
      </c>
      <c r="H45" s="81" t="s">
        <v>790</v>
      </c>
      <c r="I45" s="82">
        <v>43878</v>
      </c>
    </row>
    <row r="46" spans="1:9" ht="15">
      <c r="A46" s="77">
        <v>45</v>
      </c>
      <c r="B46" s="78" t="s">
        <v>788</v>
      </c>
      <c r="C46" s="77">
        <v>2</v>
      </c>
      <c r="D46" s="79" t="s">
        <v>759</v>
      </c>
      <c r="E46" s="80">
        <f t="shared" si="0"/>
        <v>3300000</v>
      </c>
      <c r="F46" s="80">
        <v>6600000</v>
      </c>
      <c r="G46" s="77" t="s">
        <v>573</v>
      </c>
      <c r="H46" s="81" t="s">
        <v>765</v>
      </c>
      <c r="I46" s="82">
        <v>43878</v>
      </c>
    </row>
    <row r="47" spans="1:9" ht="15">
      <c r="A47" s="77">
        <v>46</v>
      </c>
      <c r="B47" s="78" t="s">
        <v>791</v>
      </c>
      <c r="C47" s="77">
        <v>3</v>
      </c>
      <c r="D47" s="79" t="s">
        <v>759</v>
      </c>
      <c r="E47" s="80">
        <f t="shared" si="0"/>
        <v>5250000</v>
      </c>
      <c r="F47" s="80">
        <v>15750000</v>
      </c>
      <c r="G47" s="77" t="s">
        <v>573</v>
      </c>
      <c r="H47" s="81" t="s">
        <v>765</v>
      </c>
      <c r="I47" s="82">
        <v>43878</v>
      </c>
    </row>
    <row r="48" spans="1:9" ht="15">
      <c r="A48" s="77">
        <v>47</v>
      </c>
      <c r="B48" s="78" t="s">
        <v>792</v>
      </c>
      <c r="C48" s="77">
        <v>3</v>
      </c>
      <c r="D48" s="79" t="s">
        <v>759</v>
      </c>
      <c r="E48" s="80">
        <f t="shared" si="0"/>
        <v>5250000</v>
      </c>
      <c r="F48" s="80">
        <v>15750000</v>
      </c>
      <c r="G48" s="77" t="s">
        <v>573</v>
      </c>
      <c r="H48" s="81" t="s">
        <v>765</v>
      </c>
      <c r="I48" s="82">
        <v>43878</v>
      </c>
    </row>
    <row r="49" spans="1:9" ht="15">
      <c r="A49" s="77">
        <v>48</v>
      </c>
      <c r="B49" s="78" t="s">
        <v>771</v>
      </c>
      <c r="C49" s="77">
        <v>3</v>
      </c>
      <c r="D49" s="79" t="s">
        <v>759</v>
      </c>
      <c r="E49" s="80">
        <f t="shared" si="0"/>
        <v>3300000</v>
      </c>
      <c r="F49" s="80">
        <v>9900000</v>
      </c>
      <c r="G49" s="77" t="s">
        <v>573</v>
      </c>
      <c r="H49" s="81" t="s">
        <v>762</v>
      </c>
      <c r="I49" s="82">
        <v>43878</v>
      </c>
    </row>
    <row r="50" spans="1:9" ht="15">
      <c r="A50" s="77">
        <v>49</v>
      </c>
      <c r="B50" s="78" t="s">
        <v>793</v>
      </c>
      <c r="C50" s="77">
        <v>3</v>
      </c>
      <c r="D50" s="79" t="s">
        <v>759</v>
      </c>
      <c r="E50" s="80">
        <f t="shared" si="0"/>
        <v>6000000</v>
      </c>
      <c r="F50" s="80">
        <v>18000000</v>
      </c>
      <c r="G50" s="77" t="s">
        <v>573</v>
      </c>
      <c r="H50" s="81" t="s">
        <v>765</v>
      </c>
      <c r="I50" s="82">
        <v>43878</v>
      </c>
    </row>
    <row r="51" spans="1:9" ht="15">
      <c r="A51" s="77">
        <v>50</v>
      </c>
      <c r="B51" s="78" t="s">
        <v>794</v>
      </c>
      <c r="C51" s="77">
        <v>2</v>
      </c>
      <c r="D51" s="79" t="s">
        <v>759</v>
      </c>
      <c r="E51" s="80">
        <f t="shared" si="0"/>
        <v>1600000</v>
      </c>
      <c r="F51" s="80">
        <v>3200000</v>
      </c>
      <c r="G51" s="77" t="s">
        <v>573</v>
      </c>
      <c r="H51" s="81" t="s">
        <v>762</v>
      </c>
      <c r="I51" s="82">
        <v>43879</v>
      </c>
    </row>
    <row r="52" spans="1:9" ht="15">
      <c r="A52" s="77">
        <v>51</v>
      </c>
      <c r="B52" s="78" t="s">
        <v>794</v>
      </c>
      <c r="C52" s="77">
        <v>2</v>
      </c>
      <c r="D52" s="79" t="s">
        <v>759</v>
      </c>
      <c r="E52" s="80">
        <f t="shared" si="0"/>
        <v>1600000</v>
      </c>
      <c r="F52" s="80">
        <v>3200000</v>
      </c>
      <c r="G52" s="77" t="s">
        <v>573</v>
      </c>
      <c r="H52" s="81" t="s">
        <v>762</v>
      </c>
      <c r="I52" s="82">
        <v>43879</v>
      </c>
    </row>
    <row r="53" spans="1:9" ht="15">
      <c r="A53" s="77">
        <v>52</v>
      </c>
      <c r="B53" s="78" t="s">
        <v>795</v>
      </c>
      <c r="C53" s="77">
        <v>3</v>
      </c>
      <c r="D53" s="79" t="s">
        <v>759</v>
      </c>
      <c r="E53" s="80">
        <f t="shared" si="0"/>
        <v>6750000</v>
      </c>
      <c r="F53" s="80">
        <v>20250000</v>
      </c>
      <c r="G53" s="77" t="s">
        <v>573</v>
      </c>
      <c r="H53" s="81" t="s">
        <v>765</v>
      </c>
      <c r="I53" s="82">
        <v>43879</v>
      </c>
    </row>
    <row r="54" spans="1:9" ht="15">
      <c r="A54" s="77">
        <v>53</v>
      </c>
      <c r="B54" s="78" t="s">
        <v>795</v>
      </c>
      <c r="C54" s="77">
        <v>3</v>
      </c>
      <c r="D54" s="79" t="s">
        <v>759</v>
      </c>
      <c r="E54" s="80">
        <f t="shared" si="0"/>
        <v>6750000</v>
      </c>
      <c r="F54" s="80">
        <v>20250000</v>
      </c>
      <c r="G54" s="77" t="s">
        <v>573</v>
      </c>
      <c r="H54" s="81" t="s">
        <v>765</v>
      </c>
      <c r="I54" s="82">
        <v>43880</v>
      </c>
    </row>
    <row r="55" spans="1:9" ht="15">
      <c r="A55" s="77">
        <v>54</v>
      </c>
      <c r="B55" s="78" t="s">
        <v>796</v>
      </c>
      <c r="C55" s="77">
        <v>4</v>
      </c>
      <c r="D55" s="79" t="s">
        <v>759</v>
      </c>
      <c r="E55" s="80">
        <f t="shared" si="0"/>
        <v>5000000</v>
      </c>
      <c r="F55" s="80">
        <v>20000000</v>
      </c>
      <c r="G55" s="77" t="s">
        <v>573</v>
      </c>
      <c r="H55" s="81" t="s">
        <v>765</v>
      </c>
      <c r="I55" s="82">
        <v>43880</v>
      </c>
    </row>
    <row r="56" spans="1:9" ht="15">
      <c r="A56" s="77">
        <v>55</v>
      </c>
      <c r="B56" s="78" t="s">
        <v>780</v>
      </c>
      <c r="C56" s="77">
        <v>3</v>
      </c>
      <c r="D56" s="79" t="s">
        <v>759</v>
      </c>
      <c r="E56" s="80">
        <f t="shared" si="0"/>
        <v>1800000</v>
      </c>
      <c r="F56" s="80">
        <v>5400000</v>
      </c>
      <c r="G56" s="77" t="s">
        <v>573</v>
      </c>
      <c r="H56" s="81" t="s">
        <v>762</v>
      </c>
      <c r="I56" s="82">
        <v>43880</v>
      </c>
    </row>
    <row r="57" spans="1:9" ht="15">
      <c r="A57" s="77">
        <v>56</v>
      </c>
      <c r="B57" s="78" t="s">
        <v>797</v>
      </c>
      <c r="C57" s="77">
        <v>2</v>
      </c>
      <c r="D57" s="79" t="s">
        <v>759</v>
      </c>
      <c r="E57" s="80">
        <f t="shared" si="0"/>
        <v>4500000</v>
      </c>
      <c r="F57" s="80">
        <v>9000000</v>
      </c>
      <c r="G57" s="77" t="s">
        <v>573</v>
      </c>
      <c r="H57" s="81" t="s">
        <v>765</v>
      </c>
      <c r="I57" s="82">
        <v>43880</v>
      </c>
    </row>
    <row r="58" spans="1:9" ht="15">
      <c r="A58" s="77">
        <v>57</v>
      </c>
      <c r="B58" s="78" t="s">
        <v>798</v>
      </c>
      <c r="C58" s="77">
        <v>3</v>
      </c>
      <c r="D58" s="79" t="s">
        <v>759</v>
      </c>
      <c r="E58" s="80">
        <f t="shared" si="0"/>
        <v>5250000</v>
      </c>
      <c r="F58" s="80">
        <v>15750000</v>
      </c>
      <c r="G58" s="77" t="s">
        <v>573</v>
      </c>
      <c r="H58" s="81" t="s">
        <v>765</v>
      </c>
      <c r="I58" s="82">
        <v>43880</v>
      </c>
    </row>
    <row r="59" spans="1:9" ht="15">
      <c r="A59" s="77">
        <v>58</v>
      </c>
      <c r="B59" s="78" t="s">
        <v>794</v>
      </c>
      <c r="C59" s="77">
        <v>2</v>
      </c>
      <c r="D59" s="79" t="s">
        <v>759</v>
      </c>
      <c r="E59" s="80">
        <f t="shared" si="0"/>
        <v>1600000</v>
      </c>
      <c r="F59" s="80">
        <v>3200000</v>
      </c>
      <c r="G59" s="77" t="s">
        <v>573</v>
      </c>
      <c r="H59" s="81" t="s">
        <v>762</v>
      </c>
      <c r="I59" s="82">
        <v>43880</v>
      </c>
    </row>
    <row r="60" spans="1:9" ht="15">
      <c r="A60" s="77">
        <v>59</v>
      </c>
      <c r="B60" s="78" t="s">
        <v>780</v>
      </c>
      <c r="C60" s="77">
        <v>3</v>
      </c>
      <c r="D60" s="79" t="s">
        <v>759</v>
      </c>
      <c r="E60" s="80">
        <f t="shared" si="0"/>
        <v>2700000</v>
      </c>
      <c r="F60" s="80">
        <v>8100000</v>
      </c>
      <c r="G60" s="77" t="s">
        <v>573</v>
      </c>
      <c r="H60" s="81" t="s">
        <v>762</v>
      </c>
      <c r="I60" s="82">
        <v>43880</v>
      </c>
    </row>
    <row r="61" spans="1:9" ht="15">
      <c r="A61" s="77">
        <v>60</v>
      </c>
      <c r="B61" s="78" t="s">
        <v>799</v>
      </c>
      <c r="C61" s="77">
        <v>3</v>
      </c>
      <c r="D61" s="79" t="s">
        <v>759</v>
      </c>
      <c r="E61" s="80">
        <f t="shared" si="0"/>
        <v>3000000</v>
      </c>
      <c r="F61" s="80">
        <v>9000000</v>
      </c>
      <c r="G61" s="77" t="s">
        <v>573</v>
      </c>
      <c r="H61" s="81" t="s">
        <v>765</v>
      </c>
      <c r="I61" s="82">
        <v>43880</v>
      </c>
    </row>
    <row r="62" spans="1:9" ht="15">
      <c r="A62" s="77">
        <v>61</v>
      </c>
      <c r="B62" s="78" t="s">
        <v>800</v>
      </c>
      <c r="C62" s="77">
        <v>3</v>
      </c>
      <c r="D62" s="79" t="s">
        <v>759</v>
      </c>
      <c r="E62" s="80">
        <f t="shared" si="0"/>
        <v>5250000</v>
      </c>
      <c r="F62" s="80">
        <v>15750000</v>
      </c>
      <c r="G62" s="77" t="s">
        <v>573</v>
      </c>
      <c r="H62" s="81" t="s">
        <v>765</v>
      </c>
      <c r="I62" s="82">
        <v>43885</v>
      </c>
    </row>
    <row r="63" spans="1:9" ht="15">
      <c r="A63" s="77">
        <v>62</v>
      </c>
      <c r="B63" s="78" t="s">
        <v>801</v>
      </c>
      <c r="C63" s="77">
        <v>3</v>
      </c>
      <c r="D63" s="79" t="s">
        <v>759</v>
      </c>
      <c r="E63" s="80">
        <f t="shared" si="0"/>
        <v>6000000</v>
      </c>
      <c r="F63" s="80">
        <v>18000000</v>
      </c>
      <c r="G63" s="77" t="s">
        <v>573</v>
      </c>
      <c r="H63" s="81" t="s">
        <v>765</v>
      </c>
      <c r="I63" s="82">
        <v>43887</v>
      </c>
    </row>
    <row r="64" spans="1:9" ht="15">
      <c r="A64" s="77">
        <v>63</v>
      </c>
      <c r="B64" s="78" t="s">
        <v>799</v>
      </c>
      <c r="C64" s="77">
        <v>3</v>
      </c>
      <c r="D64" s="79" t="s">
        <v>759</v>
      </c>
      <c r="E64" s="80">
        <f t="shared" si="0"/>
        <v>4500000</v>
      </c>
      <c r="F64" s="80">
        <v>13500000</v>
      </c>
      <c r="G64" s="77" t="s">
        <v>573</v>
      </c>
      <c r="H64" s="81" t="s">
        <v>765</v>
      </c>
      <c r="I64" s="82">
        <v>43885</v>
      </c>
    </row>
    <row r="65" spans="1:9" ht="15">
      <c r="A65" s="77">
        <v>64</v>
      </c>
      <c r="B65" s="78" t="s">
        <v>802</v>
      </c>
      <c r="C65" s="77">
        <v>3</v>
      </c>
      <c r="D65" s="79" t="s">
        <v>759</v>
      </c>
      <c r="E65" s="80">
        <f t="shared" si="0"/>
        <v>3000000</v>
      </c>
      <c r="F65" s="80">
        <v>9000000</v>
      </c>
      <c r="G65" s="77" t="s">
        <v>573</v>
      </c>
      <c r="H65" s="81" t="s">
        <v>765</v>
      </c>
      <c r="I65" s="82">
        <v>43895</v>
      </c>
    </row>
    <row r="66" spans="1:9" ht="15">
      <c r="A66" s="77">
        <v>65</v>
      </c>
      <c r="B66" s="78" t="s">
        <v>803</v>
      </c>
      <c r="C66" s="77">
        <v>3</v>
      </c>
      <c r="D66" s="79" t="s">
        <v>759</v>
      </c>
      <c r="E66" s="80">
        <f t="shared" si="0"/>
        <v>4200000</v>
      </c>
      <c r="F66" s="80">
        <v>12600000</v>
      </c>
      <c r="G66" s="77" t="s">
        <v>573</v>
      </c>
      <c r="H66" s="81" t="s">
        <v>762</v>
      </c>
      <c r="I66" s="82">
        <v>43895</v>
      </c>
    </row>
    <row r="67" spans="1:9" ht="15">
      <c r="A67" s="77">
        <v>66</v>
      </c>
      <c r="B67" s="78" t="s">
        <v>771</v>
      </c>
      <c r="C67" s="77">
        <v>3</v>
      </c>
      <c r="D67" s="79" t="s">
        <v>759</v>
      </c>
      <c r="E67" s="80">
        <f aca="true" t="shared" si="1" ref="E67:E130">F67/C67</f>
        <v>2700000</v>
      </c>
      <c r="F67" s="80">
        <v>8100000</v>
      </c>
      <c r="G67" s="77" t="s">
        <v>573</v>
      </c>
      <c r="H67" s="81" t="s">
        <v>762</v>
      </c>
      <c r="I67" s="82">
        <v>43895</v>
      </c>
    </row>
    <row r="68" spans="1:9" ht="15">
      <c r="A68" s="77">
        <v>67</v>
      </c>
      <c r="B68" s="78" t="s">
        <v>771</v>
      </c>
      <c r="C68" s="77">
        <v>3</v>
      </c>
      <c r="D68" s="79" t="s">
        <v>759</v>
      </c>
      <c r="E68" s="80">
        <f t="shared" si="1"/>
        <v>3300000</v>
      </c>
      <c r="F68" s="80">
        <v>9900000</v>
      </c>
      <c r="G68" s="77" t="s">
        <v>573</v>
      </c>
      <c r="H68" s="81" t="s">
        <v>762</v>
      </c>
      <c r="I68" s="82">
        <v>43895</v>
      </c>
    </row>
    <row r="69" spans="1:9" ht="15">
      <c r="A69" s="77">
        <v>68</v>
      </c>
      <c r="B69" s="78" t="s">
        <v>763</v>
      </c>
      <c r="C69" s="77">
        <v>3</v>
      </c>
      <c r="D69" s="79" t="s">
        <v>759</v>
      </c>
      <c r="E69" s="80">
        <f t="shared" si="1"/>
        <v>3000000</v>
      </c>
      <c r="F69" s="80">
        <v>9000000</v>
      </c>
      <c r="G69" s="77" t="s">
        <v>573</v>
      </c>
      <c r="H69" s="81" t="s">
        <v>762</v>
      </c>
      <c r="I69" s="82">
        <v>43895</v>
      </c>
    </row>
    <row r="70" spans="1:9" ht="15">
      <c r="A70" s="77">
        <v>69</v>
      </c>
      <c r="B70" s="78" t="s">
        <v>799</v>
      </c>
      <c r="C70" s="77">
        <v>3</v>
      </c>
      <c r="D70" s="79" t="s">
        <v>759</v>
      </c>
      <c r="E70" s="80">
        <f t="shared" si="1"/>
        <v>5250000</v>
      </c>
      <c r="F70" s="80">
        <v>15750000</v>
      </c>
      <c r="G70" s="77" t="s">
        <v>573</v>
      </c>
      <c r="H70" s="81" t="s">
        <v>765</v>
      </c>
      <c r="I70" s="82">
        <v>43896</v>
      </c>
    </row>
    <row r="71" spans="1:9" ht="15">
      <c r="A71" s="77">
        <v>70</v>
      </c>
      <c r="B71" s="78" t="s">
        <v>804</v>
      </c>
      <c r="C71" s="77">
        <v>3</v>
      </c>
      <c r="D71" s="79" t="s">
        <v>759</v>
      </c>
      <c r="E71" s="80">
        <f t="shared" si="1"/>
        <v>2700000</v>
      </c>
      <c r="F71" s="80">
        <v>8100000</v>
      </c>
      <c r="G71" s="77" t="s">
        <v>573</v>
      </c>
      <c r="H71" s="81" t="s">
        <v>762</v>
      </c>
      <c r="I71" s="82">
        <v>43896</v>
      </c>
    </row>
    <row r="72" spans="1:9" ht="15">
      <c r="A72" s="77">
        <v>71</v>
      </c>
      <c r="B72" s="78" t="s">
        <v>805</v>
      </c>
      <c r="C72" s="77">
        <v>3</v>
      </c>
      <c r="D72" s="79" t="s">
        <v>759</v>
      </c>
      <c r="E72" s="80">
        <f t="shared" si="1"/>
        <v>3000000</v>
      </c>
      <c r="F72" s="80">
        <v>9000000</v>
      </c>
      <c r="G72" s="77" t="s">
        <v>573</v>
      </c>
      <c r="H72" s="81" t="s">
        <v>146</v>
      </c>
      <c r="I72" s="82">
        <v>43903</v>
      </c>
    </row>
    <row r="73" spans="1:9" ht="15">
      <c r="A73" s="77">
        <v>72</v>
      </c>
      <c r="B73" s="78" t="s">
        <v>806</v>
      </c>
      <c r="C73" s="77">
        <v>3</v>
      </c>
      <c r="D73" s="79" t="s">
        <v>759</v>
      </c>
      <c r="E73" s="80">
        <f t="shared" si="1"/>
        <v>2500000</v>
      </c>
      <c r="F73" s="80">
        <v>7500000</v>
      </c>
      <c r="G73" s="77" t="s">
        <v>573</v>
      </c>
      <c r="H73" s="81" t="s">
        <v>807</v>
      </c>
      <c r="I73" s="82">
        <v>43903</v>
      </c>
    </row>
    <row r="74" spans="1:9" ht="15">
      <c r="A74" s="77">
        <v>73</v>
      </c>
      <c r="B74" s="78" t="s">
        <v>795</v>
      </c>
      <c r="C74" s="77">
        <v>3</v>
      </c>
      <c r="D74" s="79" t="s">
        <v>759</v>
      </c>
      <c r="E74" s="80">
        <f t="shared" si="1"/>
        <v>5250000</v>
      </c>
      <c r="F74" s="80">
        <v>15750000</v>
      </c>
      <c r="G74" s="77" t="s">
        <v>573</v>
      </c>
      <c r="H74" s="81" t="s">
        <v>765</v>
      </c>
      <c r="I74" s="82">
        <v>43907</v>
      </c>
    </row>
    <row r="75" spans="1:9" ht="15">
      <c r="A75" s="77">
        <v>74</v>
      </c>
      <c r="B75" s="78" t="s">
        <v>808</v>
      </c>
      <c r="C75" s="77">
        <v>3</v>
      </c>
      <c r="D75" s="79" t="s">
        <v>759</v>
      </c>
      <c r="E75" s="80">
        <f t="shared" si="1"/>
        <v>4500000</v>
      </c>
      <c r="F75" s="80">
        <v>13500000</v>
      </c>
      <c r="G75" s="77" t="s">
        <v>573</v>
      </c>
      <c r="H75" s="81" t="s">
        <v>146</v>
      </c>
      <c r="I75" s="82">
        <v>43907</v>
      </c>
    </row>
    <row r="76" spans="1:9" ht="15">
      <c r="A76" s="77">
        <v>75</v>
      </c>
      <c r="B76" s="78" t="s">
        <v>809</v>
      </c>
      <c r="C76" s="77">
        <v>3</v>
      </c>
      <c r="D76" s="79" t="s">
        <v>759</v>
      </c>
      <c r="E76" s="80">
        <f t="shared" si="1"/>
        <v>5700000</v>
      </c>
      <c r="F76" s="80">
        <v>17100000</v>
      </c>
      <c r="G76" s="77" t="s">
        <v>573</v>
      </c>
      <c r="H76" s="81" t="s">
        <v>810</v>
      </c>
      <c r="I76" s="82">
        <v>43907</v>
      </c>
    </row>
    <row r="77" spans="1:9" ht="15">
      <c r="A77" s="77">
        <v>76</v>
      </c>
      <c r="B77" s="78" t="s">
        <v>811</v>
      </c>
      <c r="C77" s="77">
        <v>3</v>
      </c>
      <c r="D77" s="79" t="s">
        <v>759</v>
      </c>
      <c r="E77" s="80">
        <f t="shared" si="1"/>
        <v>4500000</v>
      </c>
      <c r="F77" s="80">
        <v>13500000</v>
      </c>
      <c r="G77" s="77" t="s">
        <v>573</v>
      </c>
      <c r="H77" s="81" t="s">
        <v>146</v>
      </c>
      <c r="I77" s="82">
        <v>43908</v>
      </c>
    </row>
    <row r="78" spans="1:9" ht="15">
      <c r="A78" s="77">
        <v>77</v>
      </c>
      <c r="B78" s="78" t="s">
        <v>809</v>
      </c>
      <c r="C78" s="77">
        <v>3</v>
      </c>
      <c r="D78" s="79" t="s">
        <v>759</v>
      </c>
      <c r="E78" s="80">
        <f t="shared" si="1"/>
        <v>5700000</v>
      </c>
      <c r="F78" s="80">
        <v>17100000</v>
      </c>
      <c r="G78" s="77" t="s">
        <v>573</v>
      </c>
      <c r="H78" s="81" t="s">
        <v>810</v>
      </c>
      <c r="I78" s="82">
        <v>43908</v>
      </c>
    </row>
    <row r="79" spans="1:9" ht="15">
      <c r="A79" s="77">
        <v>78</v>
      </c>
      <c r="B79" s="78" t="s">
        <v>812</v>
      </c>
      <c r="C79" s="77">
        <v>6</v>
      </c>
      <c r="D79" s="79" t="s">
        <v>759</v>
      </c>
      <c r="E79" s="80">
        <f t="shared" si="1"/>
        <v>35821380</v>
      </c>
      <c r="F79" s="80">
        <v>214928280</v>
      </c>
      <c r="G79" s="77" t="s">
        <v>573</v>
      </c>
      <c r="H79" s="81" t="s">
        <v>760</v>
      </c>
      <c r="I79" s="82">
        <v>43922</v>
      </c>
    </row>
    <row r="80" spans="1:9" ht="15">
      <c r="A80" s="77">
        <v>79</v>
      </c>
      <c r="B80" s="78" t="s">
        <v>813</v>
      </c>
      <c r="C80" s="77">
        <v>1</v>
      </c>
      <c r="D80" s="79" t="s">
        <v>472</v>
      </c>
      <c r="E80" s="80">
        <f t="shared" si="1"/>
        <v>15411330</v>
      </c>
      <c r="F80" s="80">
        <v>15411330</v>
      </c>
      <c r="G80" s="77" t="s">
        <v>587</v>
      </c>
      <c r="H80" s="81" t="s">
        <v>180</v>
      </c>
      <c r="I80" s="82">
        <v>43938</v>
      </c>
    </row>
    <row r="81" spans="1:9" ht="15">
      <c r="A81" s="77">
        <v>80</v>
      </c>
      <c r="B81" s="78" t="s">
        <v>814</v>
      </c>
      <c r="C81" s="77">
        <v>1</v>
      </c>
      <c r="D81" s="79" t="s">
        <v>472</v>
      </c>
      <c r="E81" s="80">
        <f t="shared" si="1"/>
        <v>9834003</v>
      </c>
      <c r="F81" s="80">
        <v>9834003</v>
      </c>
      <c r="G81" s="77" t="s">
        <v>587</v>
      </c>
      <c r="H81" s="81" t="s">
        <v>180</v>
      </c>
      <c r="I81" s="82">
        <v>43938</v>
      </c>
    </row>
    <row r="82" spans="1:9" ht="15">
      <c r="A82" s="77">
        <v>81</v>
      </c>
      <c r="B82" s="78" t="s">
        <v>815</v>
      </c>
      <c r="C82" s="77">
        <v>3</v>
      </c>
      <c r="D82" s="79" t="s">
        <v>759</v>
      </c>
      <c r="E82" s="80">
        <f t="shared" si="1"/>
        <v>3300000</v>
      </c>
      <c r="F82" s="80">
        <v>9900000</v>
      </c>
      <c r="G82" s="77" t="s">
        <v>573</v>
      </c>
      <c r="H82" s="81" t="s">
        <v>146</v>
      </c>
      <c r="I82" s="82">
        <v>43944</v>
      </c>
    </row>
    <row r="83" spans="1:9" ht="15">
      <c r="A83" s="77">
        <v>82</v>
      </c>
      <c r="B83" s="78" t="s">
        <v>811</v>
      </c>
      <c r="C83" s="77">
        <v>3</v>
      </c>
      <c r="D83" s="79" t="s">
        <v>759</v>
      </c>
      <c r="E83" s="80">
        <f t="shared" si="1"/>
        <v>3000000</v>
      </c>
      <c r="F83" s="80">
        <v>9000000</v>
      </c>
      <c r="G83" s="77" t="s">
        <v>573</v>
      </c>
      <c r="H83" s="81" t="s">
        <v>146</v>
      </c>
      <c r="I83" s="82">
        <v>43948</v>
      </c>
    </row>
    <row r="84" spans="1:9" ht="15">
      <c r="A84" s="77">
        <v>83</v>
      </c>
      <c r="B84" s="78" t="s">
        <v>811</v>
      </c>
      <c r="C84" s="77">
        <v>3</v>
      </c>
      <c r="D84" s="79" t="s">
        <v>759</v>
      </c>
      <c r="E84" s="80">
        <f t="shared" si="1"/>
        <v>3000000</v>
      </c>
      <c r="F84" s="80">
        <v>9000000</v>
      </c>
      <c r="G84" s="77" t="s">
        <v>573</v>
      </c>
      <c r="H84" s="81" t="s">
        <v>146</v>
      </c>
      <c r="I84" s="82">
        <v>43948</v>
      </c>
    </row>
    <row r="85" spans="1:9" ht="15">
      <c r="A85" s="77">
        <v>84</v>
      </c>
      <c r="B85" s="78" t="s">
        <v>816</v>
      </c>
      <c r="C85" s="77">
        <v>3</v>
      </c>
      <c r="D85" s="79" t="s">
        <v>759</v>
      </c>
      <c r="E85" s="80">
        <f t="shared" si="1"/>
        <v>2500000</v>
      </c>
      <c r="F85" s="80">
        <v>7500000</v>
      </c>
      <c r="G85" s="77" t="s">
        <v>573</v>
      </c>
      <c r="H85" s="81" t="s">
        <v>807</v>
      </c>
      <c r="I85" s="82">
        <v>43951</v>
      </c>
    </row>
    <row r="86" spans="1:9" ht="15">
      <c r="A86" s="77">
        <v>85</v>
      </c>
      <c r="B86" s="78" t="s">
        <v>817</v>
      </c>
      <c r="C86" s="77">
        <v>8</v>
      </c>
      <c r="D86" s="79" t="s">
        <v>759</v>
      </c>
      <c r="E86" s="80">
        <f t="shared" si="1"/>
        <v>4500000</v>
      </c>
      <c r="F86" s="80">
        <v>36000000</v>
      </c>
      <c r="G86" s="77" t="s">
        <v>573</v>
      </c>
      <c r="H86" s="81" t="s">
        <v>146</v>
      </c>
      <c r="I86" s="82">
        <v>43951</v>
      </c>
    </row>
    <row r="87" spans="1:9" ht="15">
      <c r="A87" s="77">
        <v>86</v>
      </c>
      <c r="B87" s="78" t="s">
        <v>818</v>
      </c>
      <c r="C87" s="77">
        <v>3</v>
      </c>
      <c r="D87" s="79" t="s">
        <v>759</v>
      </c>
      <c r="E87" s="80">
        <f t="shared" si="1"/>
        <v>3500000</v>
      </c>
      <c r="F87" s="80">
        <v>10500000</v>
      </c>
      <c r="G87" s="77" t="s">
        <v>573</v>
      </c>
      <c r="H87" s="81" t="s">
        <v>146</v>
      </c>
      <c r="I87" s="82">
        <v>43963</v>
      </c>
    </row>
    <row r="88" spans="1:9" ht="15">
      <c r="A88" s="77">
        <v>87</v>
      </c>
      <c r="B88" s="78" t="s">
        <v>819</v>
      </c>
      <c r="C88" s="77">
        <v>3</v>
      </c>
      <c r="D88" s="79" t="s">
        <v>759</v>
      </c>
      <c r="E88" s="80">
        <f t="shared" si="1"/>
        <v>2000000</v>
      </c>
      <c r="F88" s="80">
        <v>6000000</v>
      </c>
      <c r="G88" s="77" t="s">
        <v>573</v>
      </c>
      <c r="H88" s="81" t="s">
        <v>146</v>
      </c>
      <c r="I88" s="82">
        <v>43964</v>
      </c>
    </row>
    <row r="89" spans="1:9" ht="15">
      <c r="A89" s="77">
        <v>88</v>
      </c>
      <c r="B89" s="78" t="s">
        <v>820</v>
      </c>
      <c r="C89" s="77">
        <v>3</v>
      </c>
      <c r="D89" s="79" t="s">
        <v>759</v>
      </c>
      <c r="E89" s="80">
        <f t="shared" si="1"/>
        <v>3000000</v>
      </c>
      <c r="F89" s="80">
        <v>9000000</v>
      </c>
      <c r="G89" s="77" t="s">
        <v>573</v>
      </c>
      <c r="H89" s="81" t="s">
        <v>146</v>
      </c>
      <c r="I89" s="82">
        <v>43964</v>
      </c>
    </row>
    <row r="90" spans="1:9" ht="15">
      <c r="A90" s="77">
        <v>89</v>
      </c>
      <c r="B90" s="78" t="s">
        <v>821</v>
      </c>
      <c r="C90" s="77">
        <v>3</v>
      </c>
      <c r="D90" s="79" t="s">
        <v>759</v>
      </c>
      <c r="E90" s="80">
        <f t="shared" si="1"/>
        <v>3500000</v>
      </c>
      <c r="F90" s="80">
        <v>10500000</v>
      </c>
      <c r="G90" s="77" t="s">
        <v>573</v>
      </c>
      <c r="H90" s="81" t="s">
        <v>146</v>
      </c>
      <c r="I90" s="82">
        <v>43966</v>
      </c>
    </row>
    <row r="91" spans="1:9" ht="15">
      <c r="A91" s="77">
        <v>90</v>
      </c>
      <c r="B91" s="78" t="s">
        <v>822</v>
      </c>
      <c r="C91" s="77">
        <v>2</v>
      </c>
      <c r="D91" s="79" t="s">
        <v>759</v>
      </c>
      <c r="E91" s="80">
        <f t="shared" si="1"/>
        <v>3500000</v>
      </c>
      <c r="F91" s="80">
        <v>7000000</v>
      </c>
      <c r="G91" s="77" t="s">
        <v>573</v>
      </c>
      <c r="H91" s="81" t="s">
        <v>144</v>
      </c>
      <c r="I91" s="82">
        <v>43969</v>
      </c>
    </row>
    <row r="92" spans="1:9" ht="15">
      <c r="A92" s="77">
        <v>91</v>
      </c>
      <c r="B92" s="78" t="s">
        <v>823</v>
      </c>
      <c r="C92" s="77">
        <v>4</v>
      </c>
      <c r="D92" s="79" t="s">
        <v>759</v>
      </c>
      <c r="E92" s="80">
        <f t="shared" si="1"/>
        <v>3500000</v>
      </c>
      <c r="F92" s="80">
        <v>14000000</v>
      </c>
      <c r="G92" s="77" t="s">
        <v>573</v>
      </c>
      <c r="H92" s="81" t="s">
        <v>144</v>
      </c>
      <c r="I92" s="82">
        <v>43971</v>
      </c>
    </row>
    <row r="93" spans="1:9" ht="15">
      <c r="A93" s="77">
        <v>92</v>
      </c>
      <c r="B93" s="78" t="s">
        <v>824</v>
      </c>
      <c r="C93" s="77">
        <v>4</v>
      </c>
      <c r="D93" s="79" t="s">
        <v>759</v>
      </c>
      <c r="E93" s="80">
        <f t="shared" si="1"/>
        <v>2500000</v>
      </c>
      <c r="F93" s="80">
        <v>10000000</v>
      </c>
      <c r="G93" s="77" t="s">
        <v>573</v>
      </c>
      <c r="H93" s="81" t="s">
        <v>825</v>
      </c>
      <c r="I93" s="82">
        <v>43971</v>
      </c>
    </row>
    <row r="94" spans="1:9" ht="15">
      <c r="A94" s="77">
        <v>93</v>
      </c>
      <c r="B94" s="78" t="s">
        <v>826</v>
      </c>
      <c r="C94" s="77">
        <v>2</v>
      </c>
      <c r="D94" s="79" t="s">
        <v>759</v>
      </c>
      <c r="E94" s="80">
        <f t="shared" si="1"/>
        <v>3300000</v>
      </c>
      <c r="F94" s="80">
        <v>6600000</v>
      </c>
      <c r="G94" s="77" t="s">
        <v>573</v>
      </c>
      <c r="H94" s="81" t="s">
        <v>765</v>
      </c>
      <c r="I94" s="82">
        <v>43971</v>
      </c>
    </row>
    <row r="95" spans="1:9" ht="15">
      <c r="A95" s="77">
        <v>94</v>
      </c>
      <c r="B95" s="78" t="s">
        <v>827</v>
      </c>
      <c r="C95" s="77">
        <v>4</v>
      </c>
      <c r="D95" s="79" t="s">
        <v>759</v>
      </c>
      <c r="E95" s="80">
        <f t="shared" si="1"/>
        <v>4500000</v>
      </c>
      <c r="F95" s="80">
        <v>18000000</v>
      </c>
      <c r="G95" s="77" t="s">
        <v>573</v>
      </c>
      <c r="H95" s="81" t="s">
        <v>146</v>
      </c>
      <c r="I95" s="82">
        <v>43971</v>
      </c>
    </row>
    <row r="96" spans="1:9" ht="15">
      <c r="A96" s="77">
        <v>95</v>
      </c>
      <c r="B96" s="78" t="s">
        <v>828</v>
      </c>
      <c r="C96" s="77">
        <v>4</v>
      </c>
      <c r="D96" s="79" t="s">
        <v>759</v>
      </c>
      <c r="E96" s="80">
        <f t="shared" si="1"/>
        <v>2500000</v>
      </c>
      <c r="F96" s="80">
        <v>10000000</v>
      </c>
      <c r="G96" s="77" t="s">
        <v>573</v>
      </c>
      <c r="H96" s="81" t="s">
        <v>762</v>
      </c>
      <c r="I96" s="82">
        <v>43972</v>
      </c>
    </row>
    <row r="97" spans="1:9" ht="15">
      <c r="A97" s="77">
        <v>96</v>
      </c>
      <c r="B97" s="78" t="s">
        <v>829</v>
      </c>
      <c r="C97" s="77">
        <v>3</v>
      </c>
      <c r="D97" s="79" t="s">
        <v>759</v>
      </c>
      <c r="E97" s="80">
        <f t="shared" si="1"/>
        <v>2000000</v>
      </c>
      <c r="F97" s="80">
        <v>6000000</v>
      </c>
      <c r="G97" s="77" t="s">
        <v>573</v>
      </c>
      <c r="H97" s="81" t="s">
        <v>762</v>
      </c>
      <c r="I97" s="82">
        <v>43971</v>
      </c>
    </row>
    <row r="98" spans="1:9" ht="15">
      <c r="A98" s="77">
        <v>97</v>
      </c>
      <c r="B98" s="78" t="s">
        <v>830</v>
      </c>
      <c r="C98" s="77">
        <v>3</v>
      </c>
      <c r="D98" s="79" t="s">
        <v>759</v>
      </c>
      <c r="E98" s="80">
        <f t="shared" si="1"/>
        <v>1900000</v>
      </c>
      <c r="F98" s="80">
        <v>5700000</v>
      </c>
      <c r="G98" s="77" t="s">
        <v>573</v>
      </c>
      <c r="H98" s="81" t="s">
        <v>146</v>
      </c>
      <c r="I98" s="82">
        <v>43972</v>
      </c>
    </row>
    <row r="99" spans="1:9" ht="15">
      <c r="A99" s="77">
        <v>98</v>
      </c>
      <c r="B99" s="78" t="s">
        <v>831</v>
      </c>
      <c r="C99" s="77">
        <v>3</v>
      </c>
      <c r="D99" s="79" t="s">
        <v>759</v>
      </c>
      <c r="E99" s="80">
        <f t="shared" si="1"/>
        <v>3500000</v>
      </c>
      <c r="F99" s="80">
        <v>10500000</v>
      </c>
      <c r="G99" s="77" t="s">
        <v>573</v>
      </c>
      <c r="H99" s="81" t="s">
        <v>807</v>
      </c>
      <c r="I99" s="82">
        <v>43972</v>
      </c>
    </row>
    <row r="100" spans="1:9" ht="15">
      <c r="A100" s="77">
        <v>99</v>
      </c>
      <c r="B100" s="78" t="s">
        <v>832</v>
      </c>
      <c r="C100" s="77">
        <v>4</v>
      </c>
      <c r="D100" s="79" t="s">
        <v>759</v>
      </c>
      <c r="E100" s="80">
        <f t="shared" si="1"/>
        <v>3000000</v>
      </c>
      <c r="F100" s="80">
        <v>12000000</v>
      </c>
      <c r="G100" s="77" t="s">
        <v>573</v>
      </c>
      <c r="H100" s="81" t="s">
        <v>146</v>
      </c>
      <c r="I100" s="82">
        <v>43973</v>
      </c>
    </row>
    <row r="101" spans="1:9" ht="15">
      <c r="A101" s="77">
        <v>100</v>
      </c>
      <c r="B101" s="78" t="s">
        <v>833</v>
      </c>
      <c r="C101" s="77">
        <v>3</v>
      </c>
      <c r="D101" s="79" t="s">
        <v>759</v>
      </c>
      <c r="E101" s="80">
        <f t="shared" si="1"/>
        <v>4500000</v>
      </c>
      <c r="F101" s="80">
        <v>13500000</v>
      </c>
      <c r="G101" s="77" t="s">
        <v>573</v>
      </c>
      <c r="H101" s="81" t="s">
        <v>765</v>
      </c>
      <c r="I101" s="82">
        <v>43977</v>
      </c>
    </row>
    <row r="102" spans="1:9" ht="15">
      <c r="A102" s="77">
        <v>101</v>
      </c>
      <c r="B102" s="78" t="s">
        <v>834</v>
      </c>
      <c r="C102" s="77">
        <v>1</v>
      </c>
      <c r="D102" s="79" t="s">
        <v>472</v>
      </c>
      <c r="E102" s="80">
        <f t="shared" si="1"/>
        <v>17908800</v>
      </c>
      <c r="F102" s="80">
        <v>17908800</v>
      </c>
      <c r="G102" s="77" t="s">
        <v>587</v>
      </c>
      <c r="H102" s="81" t="s">
        <v>369</v>
      </c>
      <c r="I102" s="82">
        <v>43980</v>
      </c>
    </row>
    <row r="103" spans="1:9" ht="15">
      <c r="A103" s="77">
        <v>102</v>
      </c>
      <c r="B103" s="78" t="s">
        <v>795</v>
      </c>
      <c r="C103" s="77">
        <v>3</v>
      </c>
      <c r="D103" s="79" t="s">
        <v>759</v>
      </c>
      <c r="E103" s="80">
        <f t="shared" si="1"/>
        <v>4266666.666666667</v>
      </c>
      <c r="F103" s="80">
        <v>12800000</v>
      </c>
      <c r="G103" s="77" t="s">
        <v>573</v>
      </c>
      <c r="H103" s="81" t="s">
        <v>765</v>
      </c>
      <c r="I103" s="82">
        <v>43980</v>
      </c>
    </row>
    <row r="104" spans="1:9" ht="15">
      <c r="A104" s="77">
        <v>103</v>
      </c>
      <c r="B104" s="78" t="s">
        <v>820</v>
      </c>
      <c r="C104" s="77">
        <v>3</v>
      </c>
      <c r="D104" s="79" t="s">
        <v>759</v>
      </c>
      <c r="E104" s="80">
        <f t="shared" si="1"/>
        <v>3000000</v>
      </c>
      <c r="F104" s="80">
        <v>9000000</v>
      </c>
      <c r="G104" s="77" t="s">
        <v>573</v>
      </c>
      <c r="H104" s="81" t="s">
        <v>146</v>
      </c>
      <c r="I104" s="82">
        <v>43983</v>
      </c>
    </row>
    <row r="105" spans="1:9" ht="15">
      <c r="A105" s="77">
        <v>104</v>
      </c>
      <c r="B105" s="78" t="s">
        <v>835</v>
      </c>
      <c r="C105" s="77">
        <v>3</v>
      </c>
      <c r="D105" s="79" t="s">
        <v>759</v>
      </c>
      <c r="E105" s="80">
        <f t="shared" si="1"/>
        <v>3000000</v>
      </c>
      <c r="F105" s="80">
        <v>9000000</v>
      </c>
      <c r="G105" s="77" t="s">
        <v>573</v>
      </c>
      <c r="H105" s="81" t="s">
        <v>807</v>
      </c>
      <c r="I105" s="82">
        <v>43983</v>
      </c>
    </row>
    <row r="106" spans="1:9" ht="15">
      <c r="A106" s="77">
        <v>105</v>
      </c>
      <c r="B106" s="78" t="s">
        <v>836</v>
      </c>
      <c r="C106" s="77">
        <v>3</v>
      </c>
      <c r="D106" s="79" t="s">
        <v>759</v>
      </c>
      <c r="E106" s="80">
        <f t="shared" si="1"/>
        <v>3000000</v>
      </c>
      <c r="F106" s="80">
        <v>9000000</v>
      </c>
      <c r="G106" s="77" t="s">
        <v>573</v>
      </c>
      <c r="H106" s="81" t="s">
        <v>146</v>
      </c>
      <c r="I106" s="82">
        <v>43987</v>
      </c>
    </row>
    <row r="107" spans="1:9" ht="15">
      <c r="A107" s="77">
        <v>106</v>
      </c>
      <c r="B107" s="78" t="s">
        <v>837</v>
      </c>
      <c r="C107" s="77">
        <v>3</v>
      </c>
      <c r="D107" s="79" t="s">
        <v>759</v>
      </c>
      <c r="E107" s="80">
        <f t="shared" si="1"/>
        <v>3000000</v>
      </c>
      <c r="F107" s="80">
        <v>9000000</v>
      </c>
      <c r="G107" s="77" t="s">
        <v>573</v>
      </c>
      <c r="H107" s="81" t="s">
        <v>146</v>
      </c>
      <c r="I107" s="82">
        <v>43990</v>
      </c>
    </row>
    <row r="108" spans="1:9" ht="15">
      <c r="A108" s="77">
        <v>107</v>
      </c>
      <c r="B108" s="78" t="s">
        <v>838</v>
      </c>
      <c r="C108" s="77">
        <v>6</v>
      </c>
      <c r="D108" s="79" t="s">
        <v>759</v>
      </c>
      <c r="E108" s="80">
        <f t="shared" si="1"/>
        <v>4500000</v>
      </c>
      <c r="F108" s="80">
        <v>27000000</v>
      </c>
      <c r="G108" s="77" t="s">
        <v>573</v>
      </c>
      <c r="H108" s="81" t="s">
        <v>144</v>
      </c>
      <c r="I108" s="82">
        <v>43993</v>
      </c>
    </row>
    <row r="109" spans="1:9" ht="15">
      <c r="A109" s="77">
        <v>108</v>
      </c>
      <c r="B109" s="78" t="s">
        <v>839</v>
      </c>
      <c r="C109" s="77">
        <v>3</v>
      </c>
      <c r="D109" s="79" t="s">
        <v>759</v>
      </c>
      <c r="E109" s="80">
        <f t="shared" si="1"/>
        <v>3000000</v>
      </c>
      <c r="F109" s="80">
        <v>9000000</v>
      </c>
      <c r="G109" s="77" t="s">
        <v>573</v>
      </c>
      <c r="H109" s="81" t="s">
        <v>810</v>
      </c>
      <c r="I109" s="82">
        <v>43993</v>
      </c>
    </row>
    <row r="110" spans="1:9" ht="15">
      <c r="A110" s="77">
        <v>109</v>
      </c>
      <c r="B110" s="78" t="s">
        <v>840</v>
      </c>
      <c r="C110" s="77">
        <v>6</v>
      </c>
      <c r="D110" s="79" t="s">
        <v>759</v>
      </c>
      <c r="E110" s="80">
        <f t="shared" si="1"/>
        <v>4000000</v>
      </c>
      <c r="F110" s="80">
        <v>24000000</v>
      </c>
      <c r="G110" s="77" t="s">
        <v>573</v>
      </c>
      <c r="H110" s="81" t="s">
        <v>765</v>
      </c>
      <c r="I110" s="82">
        <v>43993</v>
      </c>
    </row>
    <row r="111" spans="1:9" ht="15">
      <c r="A111" s="77">
        <v>110</v>
      </c>
      <c r="B111" s="78" t="s">
        <v>841</v>
      </c>
      <c r="C111" s="77">
        <v>6</v>
      </c>
      <c r="D111" s="79" t="s">
        <v>759</v>
      </c>
      <c r="E111" s="80">
        <f t="shared" si="1"/>
        <v>3500000</v>
      </c>
      <c r="F111" s="80">
        <v>21000000</v>
      </c>
      <c r="G111" s="77" t="s">
        <v>573</v>
      </c>
      <c r="H111" s="81" t="s">
        <v>765</v>
      </c>
      <c r="I111" s="82">
        <v>43993</v>
      </c>
    </row>
    <row r="112" spans="1:9" ht="15">
      <c r="A112" s="77">
        <v>111</v>
      </c>
      <c r="B112" s="78" t="s">
        <v>842</v>
      </c>
      <c r="C112" s="77">
        <v>1</v>
      </c>
      <c r="D112" s="79" t="s">
        <v>472</v>
      </c>
      <c r="E112" s="80">
        <f t="shared" si="1"/>
        <v>16118500</v>
      </c>
      <c r="F112" s="80">
        <v>16118500</v>
      </c>
      <c r="G112" s="77" t="s">
        <v>587</v>
      </c>
      <c r="H112" s="81" t="s">
        <v>810</v>
      </c>
      <c r="I112" s="82">
        <v>43998</v>
      </c>
    </row>
    <row r="113" spans="1:9" ht="15">
      <c r="A113" s="77">
        <v>112</v>
      </c>
      <c r="B113" s="78" t="s">
        <v>843</v>
      </c>
      <c r="C113" s="77">
        <v>6</v>
      </c>
      <c r="D113" s="79" t="s">
        <v>759</v>
      </c>
      <c r="E113" s="80">
        <f t="shared" si="1"/>
        <v>4500000</v>
      </c>
      <c r="F113" s="80">
        <v>27000000</v>
      </c>
      <c r="G113" s="77" t="s">
        <v>573</v>
      </c>
      <c r="H113" s="81" t="s">
        <v>765</v>
      </c>
      <c r="I113" s="82">
        <v>44001</v>
      </c>
    </row>
    <row r="114" spans="1:9" ht="15">
      <c r="A114" s="77">
        <v>113</v>
      </c>
      <c r="B114" s="78" t="s">
        <v>844</v>
      </c>
      <c r="C114" s="77">
        <v>6</v>
      </c>
      <c r="D114" s="79" t="s">
        <v>759</v>
      </c>
      <c r="E114" s="80">
        <f t="shared" si="1"/>
        <v>3000000</v>
      </c>
      <c r="F114" s="80">
        <v>18000000</v>
      </c>
      <c r="G114" s="77" t="s">
        <v>573</v>
      </c>
      <c r="H114" s="81" t="s">
        <v>762</v>
      </c>
      <c r="I114" s="82">
        <v>44007</v>
      </c>
    </row>
    <row r="115" spans="1:9" ht="15">
      <c r="A115" s="77">
        <v>114</v>
      </c>
      <c r="B115" s="78" t="s">
        <v>844</v>
      </c>
      <c r="C115" s="77">
        <v>6</v>
      </c>
      <c r="D115" s="79" t="s">
        <v>759</v>
      </c>
      <c r="E115" s="80">
        <f t="shared" si="1"/>
        <v>2800000</v>
      </c>
      <c r="F115" s="80">
        <v>16800000</v>
      </c>
      <c r="G115" s="77" t="s">
        <v>573</v>
      </c>
      <c r="H115" s="81" t="s">
        <v>762</v>
      </c>
      <c r="I115" s="82">
        <v>44007</v>
      </c>
    </row>
    <row r="116" spans="1:9" ht="15">
      <c r="A116" s="77">
        <v>115</v>
      </c>
      <c r="B116" s="78" t="s">
        <v>841</v>
      </c>
      <c r="C116" s="77">
        <v>6</v>
      </c>
      <c r="D116" s="79" t="s">
        <v>759</v>
      </c>
      <c r="E116" s="80">
        <f t="shared" si="1"/>
        <v>3500000</v>
      </c>
      <c r="F116" s="80">
        <v>21000000</v>
      </c>
      <c r="G116" s="77" t="s">
        <v>573</v>
      </c>
      <c r="H116" s="81" t="s">
        <v>765</v>
      </c>
      <c r="I116" s="82">
        <v>44007</v>
      </c>
    </row>
    <row r="117" spans="1:9" ht="15">
      <c r="A117" s="77">
        <v>116</v>
      </c>
      <c r="B117" s="78" t="s">
        <v>845</v>
      </c>
      <c r="C117" s="77">
        <v>6</v>
      </c>
      <c r="D117" s="79" t="s">
        <v>759</v>
      </c>
      <c r="E117" s="80">
        <f t="shared" si="1"/>
        <v>1500000</v>
      </c>
      <c r="F117" s="80">
        <v>9000000</v>
      </c>
      <c r="G117" s="77" t="s">
        <v>573</v>
      </c>
      <c r="H117" s="81" t="s">
        <v>762</v>
      </c>
      <c r="I117" s="82">
        <v>44007</v>
      </c>
    </row>
    <row r="118" spans="1:9" ht="15">
      <c r="A118" s="77">
        <v>117</v>
      </c>
      <c r="B118" s="78" t="s">
        <v>845</v>
      </c>
      <c r="C118" s="77">
        <v>6</v>
      </c>
      <c r="D118" s="79" t="s">
        <v>759</v>
      </c>
      <c r="E118" s="80">
        <f t="shared" si="1"/>
        <v>1500000</v>
      </c>
      <c r="F118" s="80">
        <v>9000000</v>
      </c>
      <c r="G118" s="77" t="s">
        <v>573</v>
      </c>
      <c r="H118" s="81" t="s">
        <v>762</v>
      </c>
      <c r="I118" s="82">
        <v>44007</v>
      </c>
    </row>
    <row r="119" spans="1:9" ht="15">
      <c r="A119" s="77">
        <v>118</v>
      </c>
      <c r="B119" s="78" t="s">
        <v>845</v>
      </c>
      <c r="C119" s="77">
        <v>6</v>
      </c>
      <c r="D119" s="79" t="s">
        <v>759</v>
      </c>
      <c r="E119" s="80">
        <f t="shared" si="1"/>
        <v>1500000</v>
      </c>
      <c r="F119" s="80">
        <v>9000000</v>
      </c>
      <c r="G119" s="77" t="s">
        <v>573</v>
      </c>
      <c r="H119" s="81" t="s">
        <v>762</v>
      </c>
      <c r="I119" s="82">
        <v>44007</v>
      </c>
    </row>
    <row r="120" spans="1:9" ht="15">
      <c r="A120" s="77">
        <v>119</v>
      </c>
      <c r="B120" s="78" t="s">
        <v>846</v>
      </c>
      <c r="C120" s="77">
        <v>6</v>
      </c>
      <c r="D120" s="79" t="s">
        <v>759</v>
      </c>
      <c r="E120" s="80">
        <f t="shared" si="1"/>
        <v>2500000</v>
      </c>
      <c r="F120" s="80">
        <v>15000000</v>
      </c>
      <c r="G120" s="77" t="s">
        <v>573</v>
      </c>
      <c r="H120" s="81" t="s">
        <v>762</v>
      </c>
      <c r="I120" s="82">
        <v>44007</v>
      </c>
    </row>
    <row r="121" spans="1:9" ht="15">
      <c r="A121" s="77">
        <v>120</v>
      </c>
      <c r="B121" s="78" t="s">
        <v>846</v>
      </c>
      <c r="C121" s="77">
        <v>6</v>
      </c>
      <c r="D121" s="79" t="s">
        <v>759</v>
      </c>
      <c r="E121" s="80">
        <f t="shared" si="1"/>
        <v>2800000</v>
      </c>
      <c r="F121" s="80">
        <v>16800000</v>
      </c>
      <c r="G121" s="77" t="s">
        <v>573</v>
      </c>
      <c r="H121" s="81" t="s">
        <v>762</v>
      </c>
      <c r="I121" s="82">
        <v>44007</v>
      </c>
    </row>
    <row r="122" spans="1:9" ht="15">
      <c r="A122" s="77">
        <v>121</v>
      </c>
      <c r="B122" s="78" t="s">
        <v>847</v>
      </c>
      <c r="C122" s="77">
        <v>6</v>
      </c>
      <c r="D122" s="79" t="s">
        <v>759</v>
      </c>
      <c r="E122" s="80">
        <f t="shared" si="1"/>
        <v>3400000</v>
      </c>
      <c r="F122" s="80">
        <v>20400000</v>
      </c>
      <c r="G122" s="77" t="s">
        <v>573</v>
      </c>
      <c r="H122" s="81" t="s">
        <v>765</v>
      </c>
      <c r="I122" s="82">
        <v>44007</v>
      </c>
    </row>
    <row r="123" spans="1:9" ht="15">
      <c r="A123" s="77">
        <v>122</v>
      </c>
      <c r="B123" s="78" t="s">
        <v>848</v>
      </c>
      <c r="C123" s="77">
        <v>6</v>
      </c>
      <c r="D123" s="79" t="s">
        <v>759</v>
      </c>
      <c r="E123" s="80">
        <f t="shared" si="1"/>
        <v>2000000</v>
      </c>
      <c r="F123" s="80">
        <v>12000000</v>
      </c>
      <c r="G123" s="77" t="s">
        <v>573</v>
      </c>
      <c r="H123" s="81" t="s">
        <v>762</v>
      </c>
      <c r="I123" s="82">
        <v>44007</v>
      </c>
    </row>
    <row r="124" spans="1:9" ht="15">
      <c r="A124" s="77">
        <v>123</v>
      </c>
      <c r="B124" s="78" t="s">
        <v>849</v>
      </c>
      <c r="C124" s="77">
        <v>6</v>
      </c>
      <c r="D124" s="79" t="s">
        <v>759</v>
      </c>
      <c r="E124" s="80">
        <f t="shared" si="1"/>
        <v>2200000</v>
      </c>
      <c r="F124" s="80">
        <v>13200000</v>
      </c>
      <c r="G124" s="77" t="s">
        <v>573</v>
      </c>
      <c r="H124" s="81" t="s">
        <v>762</v>
      </c>
      <c r="I124" s="82">
        <v>44007</v>
      </c>
    </row>
    <row r="125" spans="1:9" ht="15">
      <c r="A125" s="77">
        <v>124</v>
      </c>
      <c r="B125" s="78" t="s">
        <v>850</v>
      </c>
      <c r="C125" s="77">
        <v>4</v>
      </c>
      <c r="D125" s="79" t="s">
        <v>759</v>
      </c>
      <c r="E125" s="80">
        <f t="shared" si="1"/>
        <v>2300000</v>
      </c>
      <c r="F125" s="80">
        <v>9200000</v>
      </c>
      <c r="G125" s="77" t="s">
        <v>573</v>
      </c>
      <c r="H125" s="81" t="s">
        <v>762</v>
      </c>
      <c r="I125" s="82">
        <v>44007</v>
      </c>
    </row>
    <row r="126" spans="1:9" ht="15">
      <c r="A126" s="77">
        <v>125</v>
      </c>
      <c r="B126" s="78" t="s">
        <v>851</v>
      </c>
      <c r="C126" s="77">
        <v>4</v>
      </c>
      <c r="D126" s="79" t="s">
        <v>759</v>
      </c>
      <c r="E126" s="80">
        <f t="shared" si="1"/>
        <v>3000000</v>
      </c>
      <c r="F126" s="80">
        <v>12000000</v>
      </c>
      <c r="G126" s="77" t="s">
        <v>573</v>
      </c>
      <c r="H126" s="81" t="s">
        <v>765</v>
      </c>
      <c r="I126" s="82">
        <v>44007</v>
      </c>
    </row>
    <row r="127" spans="1:9" ht="15">
      <c r="A127" s="77">
        <v>126</v>
      </c>
      <c r="B127" s="78" t="s">
        <v>852</v>
      </c>
      <c r="C127" s="77">
        <v>6</v>
      </c>
      <c r="D127" s="79" t="s">
        <v>759</v>
      </c>
      <c r="E127" s="80">
        <f t="shared" si="1"/>
        <v>5000000</v>
      </c>
      <c r="F127" s="80">
        <v>30000000</v>
      </c>
      <c r="G127" s="77" t="s">
        <v>573</v>
      </c>
      <c r="H127" s="81" t="s">
        <v>853</v>
      </c>
      <c r="I127" s="82">
        <v>44008</v>
      </c>
    </row>
    <row r="128" spans="1:9" ht="15">
      <c r="A128" s="77">
        <v>127</v>
      </c>
      <c r="B128" s="78" t="s">
        <v>854</v>
      </c>
      <c r="C128" s="77">
        <v>6</v>
      </c>
      <c r="D128" s="79" t="s">
        <v>759</v>
      </c>
      <c r="E128" s="80">
        <f t="shared" si="1"/>
        <v>2500000</v>
      </c>
      <c r="F128" s="80">
        <v>15000000</v>
      </c>
      <c r="G128" s="77" t="s">
        <v>573</v>
      </c>
      <c r="H128" s="81" t="s">
        <v>807</v>
      </c>
      <c r="I128" s="82">
        <v>44012</v>
      </c>
    </row>
    <row r="129" spans="1:9" ht="15">
      <c r="A129" s="77">
        <v>128</v>
      </c>
      <c r="B129" s="78" t="s">
        <v>855</v>
      </c>
      <c r="C129" s="77">
        <v>6</v>
      </c>
      <c r="D129" s="79" t="s">
        <v>759</v>
      </c>
      <c r="E129" s="80">
        <f t="shared" si="1"/>
        <v>3200000</v>
      </c>
      <c r="F129" s="80">
        <v>19200000</v>
      </c>
      <c r="G129" s="77" t="s">
        <v>573</v>
      </c>
      <c r="H129" s="81" t="s">
        <v>765</v>
      </c>
      <c r="I129" s="82">
        <v>44012</v>
      </c>
    </row>
    <row r="130" spans="1:9" ht="15">
      <c r="A130" s="77">
        <v>129</v>
      </c>
      <c r="B130" s="78" t="s">
        <v>848</v>
      </c>
      <c r="C130" s="77">
        <v>6</v>
      </c>
      <c r="D130" s="79" t="s">
        <v>759</v>
      </c>
      <c r="E130" s="80">
        <f t="shared" si="1"/>
        <v>1800000</v>
      </c>
      <c r="F130" s="80">
        <v>10800000</v>
      </c>
      <c r="G130" s="77" t="s">
        <v>573</v>
      </c>
      <c r="H130" s="81" t="s">
        <v>762</v>
      </c>
      <c r="I130" s="82">
        <v>44012</v>
      </c>
    </row>
    <row r="131" spans="1:9" ht="15">
      <c r="A131" s="77">
        <v>130</v>
      </c>
      <c r="B131" s="78" t="s">
        <v>856</v>
      </c>
      <c r="C131" s="77">
        <v>6</v>
      </c>
      <c r="D131" s="79" t="s">
        <v>759</v>
      </c>
      <c r="E131" s="80">
        <f>F131/C131</f>
        <v>1800000</v>
      </c>
      <c r="F131" s="80">
        <v>10800000</v>
      </c>
      <c r="G131" s="77" t="s">
        <v>573</v>
      </c>
      <c r="H131" s="81" t="s">
        <v>762</v>
      </c>
      <c r="I131" s="82">
        <v>44012</v>
      </c>
    </row>
    <row r="132" spans="1:9" ht="15">
      <c r="A132" s="77">
        <v>45137</v>
      </c>
      <c r="B132" s="78" t="s">
        <v>857</v>
      </c>
      <c r="C132" s="77">
        <v>1</v>
      </c>
      <c r="D132" s="79" t="s">
        <v>472</v>
      </c>
      <c r="E132" s="80">
        <f>F132/C132</f>
        <v>29694960</v>
      </c>
      <c r="F132" s="80">
        <v>29694960</v>
      </c>
      <c r="G132" s="77" t="s">
        <v>583</v>
      </c>
      <c r="H132" s="81" t="s">
        <v>858</v>
      </c>
      <c r="I132" s="82">
        <v>43878</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81828-DB45-4278-9DDF-1A4DD9CA5761}">
  <dimension ref="A1:I10"/>
  <sheetViews>
    <sheetView workbookViewId="0" topLeftCell="A1">
      <selection activeCell="I2" sqref="I2"/>
    </sheetView>
  </sheetViews>
  <sheetFormatPr defaultColWidth="11.421875" defaultRowHeight="15"/>
  <sheetData>
    <row r="1" spans="1:9" ht="15">
      <c r="A1" t="s">
        <v>859</v>
      </c>
      <c r="B1" t="s">
        <v>860</v>
      </c>
      <c r="C1" t="s">
        <v>861</v>
      </c>
      <c r="D1" t="s">
        <v>862</v>
      </c>
      <c r="E1" t="s">
        <v>863</v>
      </c>
      <c r="F1" t="s">
        <v>864</v>
      </c>
      <c r="G1" t="s">
        <v>865</v>
      </c>
      <c r="H1" t="s">
        <v>866</v>
      </c>
      <c r="I1" t="s">
        <v>867</v>
      </c>
    </row>
    <row r="2" spans="1:9" ht="360">
      <c r="A2" s="83">
        <v>1</v>
      </c>
      <c r="B2" s="84" t="s">
        <v>868</v>
      </c>
      <c r="C2" s="84" t="s">
        <v>869</v>
      </c>
      <c r="D2" s="84" t="s">
        <v>870</v>
      </c>
      <c r="E2" s="85" t="s">
        <v>871</v>
      </c>
      <c r="F2" s="86">
        <v>1329005797</v>
      </c>
      <c r="G2" s="83" t="s">
        <v>872</v>
      </c>
      <c r="H2" s="83" t="s">
        <v>873</v>
      </c>
      <c r="I2" s="87">
        <v>1</v>
      </c>
    </row>
    <row r="3" spans="1:9" ht="15">
      <c r="A3" s="83">
        <v>2</v>
      </c>
      <c r="B3" s="84" t="s">
        <v>874</v>
      </c>
      <c r="C3" s="84" t="s">
        <v>874</v>
      </c>
      <c r="D3" s="84" t="s">
        <v>870</v>
      </c>
      <c r="E3" s="88" t="s">
        <v>875</v>
      </c>
      <c r="F3" s="86">
        <v>1120376410.37</v>
      </c>
      <c r="G3" s="83" t="s">
        <v>872</v>
      </c>
      <c r="H3" s="83" t="s">
        <v>873</v>
      </c>
      <c r="I3" s="87">
        <v>1</v>
      </c>
    </row>
    <row r="4" spans="1:9" ht="409.5">
      <c r="A4" s="83">
        <v>3</v>
      </c>
      <c r="B4" s="84" t="s">
        <v>402</v>
      </c>
      <c r="C4" s="84" t="s">
        <v>876</v>
      </c>
      <c r="D4" s="84" t="s">
        <v>877</v>
      </c>
      <c r="E4" s="85" t="s">
        <v>878</v>
      </c>
      <c r="F4" s="86">
        <v>569700854.21</v>
      </c>
      <c r="G4" s="83" t="s">
        <v>879</v>
      </c>
      <c r="H4" s="83" t="s">
        <v>873</v>
      </c>
      <c r="I4" s="87">
        <v>1</v>
      </c>
    </row>
    <row r="5" spans="1:9" ht="15">
      <c r="A5" s="83">
        <v>4</v>
      </c>
      <c r="B5" s="84" t="s">
        <v>880</v>
      </c>
      <c r="C5" s="84" t="s">
        <v>881</v>
      </c>
      <c r="D5" s="84" t="s">
        <v>870</v>
      </c>
      <c r="E5" s="88" t="s">
        <v>882</v>
      </c>
      <c r="F5" s="86">
        <v>2634992629.47</v>
      </c>
      <c r="G5" s="83" t="s">
        <v>872</v>
      </c>
      <c r="H5" s="83" t="s">
        <v>873</v>
      </c>
      <c r="I5" s="87">
        <v>1</v>
      </c>
    </row>
    <row r="6" spans="1:9" ht="409.5">
      <c r="A6" s="83">
        <v>5</v>
      </c>
      <c r="B6" s="84" t="s">
        <v>880</v>
      </c>
      <c r="C6" s="84" t="s">
        <v>711</v>
      </c>
      <c r="D6" s="84" t="s">
        <v>870</v>
      </c>
      <c r="E6" s="85" t="s">
        <v>883</v>
      </c>
      <c r="F6" s="86">
        <v>99710161.36</v>
      </c>
      <c r="G6" s="83" t="s">
        <v>872</v>
      </c>
      <c r="H6" s="83" t="s">
        <v>873</v>
      </c>
      <c r="I6" s="87">
        <v>1</v>
      </c>
    </row>
    <row r="7" spans="1:9" ht="409.5">
      <c r="A7" s="83">
        <v>6</v>
      </c>
      <c r="B7" s="84" t="s">
        <v>884</v>
      </c>
      <c r="C7" s="84" t="s">
        <v>884</v>
      </c>
      <c r="D7" s="84" t="s">
        <v>870</v>
      </c>
      <c r="E7" s="85" t="s">
        <v>885</v>
      </c>
      <c r="F7" s="86">
        <v>474149925.04</v>
      </c>
      <c r="G7" s="83" t="s">
        <v>872</v>
      </c>
      <c r="H7" s="83" t="s">
        <v>873</v>
      </c>
      <c r="I7" s="87">
        <v>1</v>
      </c>
    </row>
    <row r="8" spans="1:9" ht="345">
      <c r="A8" s="83">
        <v>7</v>
      </c>
      <c r="B8" s="84" t="s">
        <v>886</v>
      </c>
      <c r="C8" s="84" t="s">
        <v>886</v>
      </c>
      <c r="D8" s="84" t="s">
        <v>887</v>
      </c>
      <c r="E8" s="85" t="s">
        <v>888</v>
      </c>
      <c r="F8" s="86">
        <v>88262900.77</v>
      </c>
      <c r="G8" s="83" t="s">
        <v>889</v>
      </c>
      <c r="H8" s="83" t="s">
        <v>873</v>
      </c>
      <c r="I8" s="83">
        <v>100</v>
      </c>
    </row>
    <row r="9" spans="1:9" ht="15">
      <c r="A9" s="83">
        <v>8</v>
      </c>
      <c r="B9" s="84" t="s">
        <v>890</v>
      </c>
      <c r="C9" s="84" t="s">
        <v>891</v>
      </c>
      <c r="D9" s="84" t="s">
        <v>870</v>
      </c>
      <c r="E9" s="88" t="s">
        <v>892</v>
      </c>
      <c r="F9" s="86">
        <v>1616693324.31</v>
      </c>
      <c r="G9" s="83" t="s">
        <v>872</v>
      </c>
      <c r="H9" s="83" t="s">
        <v>873</v>
      </c>
      <c r="I9" s="83">
        <v>100</v>
      </c>
    </row>
    <row r="10" spans="1:9" ht="409.5">
      <c r="A10" s="83">
        <v>9</v>
      </c>
      <c r="B10" s="84" t="s">
        <v>723</v>
      </c>
      <c r="C10" s="84" t="s">
        <v>723</v>
      </c>
      <c r="D10" s="84" t="s">
        <v>887</v>
      </c>
      <c r="E10" s="85" t="s">
        <v>893</v>
      </c>
      <c r="F10" s="86">
        <v>296539384.15</v>
      </c>
      <c r="G10" s="83" t="s">
        <v>889</v>
      </c>
      <c r="H10" s="83" t="s">
        <v>873</v>
      </c>
      <c r="I10" s="83">
        <v>100</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7AB69-B2A4-4EB6-9733-AC4782AE0AC5}">
  <dimension ref="A1:I10"/>
  <sheetViews>
    <sheetView workbookViewId="0" topLeftCell="A1">
      <selection activeCell="B16" sqref="B16"/>
    </sheetView>
  </sheetViews>
  <sheetFormatPr defaultColWidth="11.421875" defaultRowHeight="15"/>
  <cols>
    <col min="1" max="1" width="14.00390625" style="101" customWidth="1"/>
    <col min="2" max="2" width="56.00390625" style="96" customWidth="1"/>
    <col min="3" max="3" width="58.28125" style="96" customWidth="1"/>
    <col min="4" max="4" width="66.57421875" style="96" customWidth="1"/>
    <col min="5" max="5" width="153.421875" style="96" customWidth="1"/>
    <col min="6" max="6" width="25.8515625" style="96" customWidth="1"/>
    <col min="7" max="7" width="12.8515625" style="96" customWidth="1"/>
    <col min="8" max="8" width="13.8515625" style="96" customWidth="1"/>
    <col min="9" max="9" width="18.140625" style="101" customWidth="1"/>
    <col min="10" max="256" width="11.421875" style="96" customWidth="1"/>
    <col min="257" max="257" width="14.00390625" style="96" customWidth="1"/>
    <col min="258" max="258" width="56.00390625" style="96" customWidth="1"/>
    <col min="259" max="259" width="58.28125" style="96" customWidth="1"/>
    <col min="260" max="260" width="66.57421875" style="96" customWidth="1"/>
    <col min="261" max="261" width="153.421875" style="96" customWidth="1"/>
    <col min="262" max="262" width="25.8515625" style="96" customWidth="1"/>
    <col min="263" max="263" width="12.8515625" style="96" customWidth="1"/>
    <col min="264" max="264" width="13.8515625" style="96" customWidth="1"/>
    <col min="265" max="265" width="18.140625" style="96" customWidth="1"/>
    <col min="266" max="512" width="11.421875" style="96" customWidth="1"/>
    <col min="513" max="513" width="14.00390625" style="96" customWidth="1"/>
    <col min="514" max="514" width="56.00390625" style="96" customWidth="1"/>
    <col min="515" max="515" width="58.28125" style="96" customWidth="1"/>
    <col min="516" max="516" width="66.57421875" style="96" customWidth="1"/>
    <col min="517" max="517" width="153.421875" style="96" customWidth="1"/>
    <col min="518" max="518" width="25.8515625" style="96" customWidth="1"/>
    <col min="519" max="519" width="12.8515625" style="96" customWidth="1"/>
    <col min="520" max="520" width="13.8515625" style="96" customWidth="1"/>
    <col min="521" max="521" width="18.140625" style="96" customWidth="1"/>
    <col min="522" max="768" width="11.421875" style="96" customWidth="1"/>
    <col min="769" max="769" width="14.00390625" style="96" customWidth="1"/>
    <col min="770" max="770" width="56.00390625" style="96" customWidth="1"/>
    <col min="771" max="771" width="58.28125" style="96" customWidth="1"/>
    <col min="772" max="772" width="66.57421875" style="96" customWidth="1"/>
    <col min="773" max="773" width="153.421875" style="96" customWidth="1"/>
    <col min="774" max="774" width="25.8515625" style="96" customWidth="1"/>
    <col min="775" max="775" width="12.8515625" style="96" customWidth="1"/>
    <col min="776" max="776" width="13.8515625" style="96" customWidth="1"/>
    <col min="777" max="777" width="18.140625" style="96" customWidth="1"/>
    <col min="778" max="1024" width="11.421875" style="96" customWidth="1"/>
    <col min="1025" max="1025" width="14.00390625" style="96" customWidth="1"/>
    <col min="1026" max="1026" width="56.00390625" style="96" customWidth="1"/>
    <col min="1027" max="1027" width="58.28125" style="96" customWidth="1"/>
    <col min="1028" max="1028" width="66.57421875" style="96" customWidth="1"/>
    <col min="1029" max="1029" width="153.421875" style="96" customWidth="1"/>
    <col min="1030" max="1030" width="25.8515625" style="96" customWidth="1"/>
    <col min="1031" max="1031" width="12.8515625" style="96" customWidth="1"/>
    <col min="1032" max="1032" width="13.8515625" style="96" customWidth="1"/>
    <col min="1033" max="1033" width="18.140625" style="96" customWidth="1"/>
    <col min="1034" max="1280" width="11.421875" style="96" customWidth="1"/>
    <col min="1281" max="1281" width="14.00390625" style="96" customWidth="1"/>
    <col min="1282" max="1282" width="56.00390625" style="96" customWidth="1"/>
    <col min="1283" max="1283" width="58.28125" style="96" customWidth="1"/>
    <col min="1284" max="1284" width="66.57421875" style="96" customWidth="1"/>
    <col min="1285" max="1285" width="153.421875" style="96" customWidth="1"/>
    <col min="1286" max="1286" width="25.8515625" style="96" customWidth="1"/>
    <col min="1287" max="1287" width="12.8515625" style="96" customWidth="1"/>
    <col min="1288" max="1288" width="13.8515625" style="96" customWidth="1"/>
    <col min="1289" max="1289" width="18.140625" style="96" customWidth="1"/>
    <col min="1290" max="1536" width="11.421875" style="96" customWidth="1"/>
    <col min="1537" max="1537" width="14.00390625" style="96" customWidth="1"/>
    <col min="1538" max="1538" width="56.00390625" style="96" customWidth="1"/>
    <col min="1539" max="1539" width="58.28125" style="96" customWidth="1"/>
    <col min="1540" max="1540" width="66.57421875" style="96" customWidth="1"/>
    <col min="1541" max="1541" width="153.421875" style="96" customWidth="1"/>
    <col min="1542" max="1542" width="25.8515625" style="96" customWidth="1"/>
    <col min="1543" max="1543" width="12.8515625" style="96" customWidth="1"/>
    <col min="1544" max="1544" width="13.8515625" style="96" customWidth="1"/>
    <col min="1545" max="1545" width="18.140625" style="96" customWidth="1"/>
    <col min="1546" max="1792" width="11.421875" style="96" customWidth="1"/>
    <col min="1793" max="1793" width="14.00390625" style="96" customWidth="1"/>
    <col min="1794" max="1794" width="56.00390625" style="96" customWidth="1"/>
    <col min="1795" max="1795" width="58.28125" style="96" customWidth="1"/>
    <col min="1796" max="1796" width="66.57421875" style="96" customWidth="1"/>
    <col min="1797" max="1797" width="153.421875" style="96" customWidth="1"/>
    <col min="1798" max="1798" width="25.8515625" style="96" customWidth="1"/>
    <col min="1799" max="1799" width="12.8515625" style="96" customWidth="1"/>
    <col min="1800" max="1800" width="13.8515625" style="96" customWidth="1"/>
    <col min="1801" max="1801" width="18.140625" style="96" customWidth="1"/>
    <col min="1802" max="2048" width="11.421875" style="96" customWidth="1"/>
    <col min="2049" max="2049" width="14.00390625" style="96" customWidth="1"/>
    <col min="2050" max="2050" width="56.00390625" style="96" customWidth="1"/>
    <col min="2051" max="2051" width="58.28125" style="96" customWidth="1"/>
    <col min="2052" max="2052" width="66.57421875" style="96" customWidth="1"/>
    <col min="2053" max="2053" width="153.421875" style="96" customWidth="1"/>
    <col min="2054" max="2054" width="25.8515625" style="96" customWidth="1"/>
    <col min="2055" max="2055" width="12.8515625" style="96" customWidth="1"/>
    <col min="2056" max="2056" width="13.8515625" style="96" customWidth="1"/>
    <col min="2057" max="2057" width="18.140625" style="96" customWidth="1"/>
    <col min="2058" max="2304" width="11.421875" style="96" customWidth="1"/>
    <col min="2305" max="2305" width="14.00390625" style="96" customWidth="1"/>
    <col min="2306" max="2306" width="56.00390625" style="96" customWidth="1"/>
    <col min="2307" max="2307" width="58.28125" style="96" customWidth="1"/>
    <col min="2308" max="2308" width="66.57421875" style="96" customWidth="1"/>
    <col min="2309" max="2309" width="153.421875" style="96" customWidth="1"/>
    <col min="2310" max="2310" width="25.8515625" style="96" customWidth="1"/>
    <col min="2311" max="2311" width="12.8515625" style="96" customWidth="1"/>
    <col min="2312" max="2312" width="13.8515625" style="96" customWidth="1"/>
    <col min="2313" max="2313" width="18.140625" style="96" customWidth="1"/>
    <col min="2314" max="2560" width="11.421875" style="96" customWidth="1"/>
    <col min="2561" max="2561" width="14.00390625" style="96" customWidth="1"/>
    <col min="2562" max="2562" width="56.00390625" style="96" customWidth="1"/>
    <col min="2563" max="2563" width="58.28125" style="96" customWidth="1"/>
    <col min="2564" max="2564" width="66.57421875" style="96" customWidth="1"/>
    <col min="2565" max="2565" width="153.421875" style="96" customWidth="1"/>
    <col min="2566" max="2566" width="25.8515625" style="96" customWidth="1"/>
    <col min="2567" max="2567" width="12.8515625" style="96" customWidth="1"/>
    <col min="2568" max="2568" width="13.8515625" style="96" customWidth="1"/>
    <col min="2569" max="2569" width="18.140625" style="96" customWidth="1"/>
    <col min="2570" max="2816" width="11.421875" style="96" customWidth="1"/>
    <col min="2817" max="2817" width="14.00390625" style="96" customWidth="1"/>
    <col min="2818" max="2818" width="56.00390625" style="96" customWidth="1"/>
    <col min="2819" max="2819" width="58.28125" style="96" customWidth="1"/>
    <col min="2820" max="2820" width="66.57421875" style="96" customWidth="1"/>
    <col min="2821" max="2821" width="153.421875" style="96" customWidth="1"/>
    <col min="2822" max="2822" width="25.8515625" style="96" customWidth="1"/>
    <col min="2823" max="2823" width="12.8515625" style="96" customWidth="1"/>
    <col min="2824" max="2824" width="13.8515625" style="96" customWidth="1"/>
    <col min="2825" max="2825" width="18.140625" style="96" customWidth="1"/>
    <col min="2826" max="3072" width="11.421875" style="96" customWidth="1"/>
    <col min="3073" max="3073" width="14.00390625" style="96" customWidth="1"/>
    <col min="3074" max="3074" width="56.00390625" style="96" customWidth="1"/>
    <col min="3075" max="3075" width="58.28125" style="96" customWidth="1"/>
    <col min="3076" max="3076" width="66.57421875" style="96" customWidth="1"/>
    <col min="3077" max="3077" width="153.421875" style="96" customWidth="1"/>
    <col min="3078" max="3078" width="25.8515625" style="96" customWidth="1"/>
    <col min="3079" max="3079" width="12.8515625" style="96" customWidth="1"/>
    <col min="3080" max="3080" width="13.8515625" style="96" customWidth="1"/>
    <col min="3081" max="3081" width="18.140625" style="96" customWidth="1"/>
    <col min="3082" max="3328" width="11.421875" style="96" customWidth="1"/>
    <col min="3329" max="3329" width="14.00390625" style="96" customWidth="1"/>
    <col min="3330" max="3330" width="56.00390625" style="96" customWidth="1"/>
    <col min="3331" max="3331" width="58.28125" style="96" customWidth="1"/>
    <col min="3332" max="3332" width="66.57421875" style="96" customWidth="1"/>
    <col min="3333" max="3333" width="153.421875" style="96" customWidth="1"/>
    <col min="3334" max="3334" width="25.8515625" style="96" customWidth="1"/>
    <col min="3335" max="3335" width="12.8515625" style="96" customWidth="1"/>
    <col min="3336" max="3336" width="13.8515625" style="96" customWidth="1"/>
    <col min="3337" max="3337" width="18.140625" style="96" customWidth="1"/>
    <col min="3338" max="3584" width="11.421875" style="96" customWidth="1"/>
    <col min="3585" max="3585" width="14.00390625" style="96" customWidth="1"/>
    <col min="3586" max="3586" width="56.00390625" style="96" customWidth="1"/>
    <col min="3587" max="3587" width="58.28125" style="96" customWidth="1"/>
    <col min="3588" max="3588" width="66.57421875" style="96" customWidth="1"/>
    <col min="3589" max="3589" width="153.421875" style="96" customWidth="1"/>
    <col min="3590" max="3590" width="25.8515625" style="96" customWidth="1"/>
    <col min="3591" max="3591" width="12.8515625" style="96" customWidth="1"/>
    <col min="3592" max="3592" width="13.8515625" style="96" customWidth="1"/>
    <col min="3593" max="3593" width="18.140625" style="96" customWidth="1"/>
    <col min="3594" max="3840" width="11.421875" style="96" customWidth="1"/>
    <col min="3841" max="3841" width="14.00390625" style="96" customWidth="1"/>
    <col min="3842" max="3842" width="56.00390625" style="96" customWidth="1"/>
    <col min="3843" max="3843" width="58.28125" style="96" customWidth="1"/>
    <col min="3844" max="3844" width="66.57421875" style="96" customWidth="1"/>
    <col min="3845" max="3845" width="153.421875" style="96" customWidth="1"/>
    <col min="3846" max="3846" width="25.8515625" style="96" customWidth="1"/>
    <col min="3847" max="3847" width="12.8515625" style="96" customWidth="1"/>
    <col min="3848" max="3848" width="13.8515625" style="96" customWidth="1"/>
    <col min="3849" max="3849" width="18.140625" style="96" customWidth="1"/>
    <col min="3850" max="4096" width="11.421875" style="96" customWidth="1"/>
    <col min="4097" max="4097" width="14.00390625" style="96" customWidth="1"/>
    <col min="4098" max="4098" width="56.00390625" style="96" customWidth="1"/>
    <col min="4099" max="4099" width="58.28125" style="96" customWidth="1"/>
    <col min="4100" max="4100" width="66.57421875" style="96" customWidth="1"/>
    <col min="4101" max="4101" width="153.421875" style="96" customWidth="1"/>
    <col min="4102" max="4102" width="25.8515625" style="96" customWidth="1"/>
    <col min="4103" max="4103" width="12.8515625" style="96" customWidth="1"/>
    <col min="4104" max="4104" width="13.8515625" style="96" customWidth="1"/>
    <col min="4105" max="4105" width="18.140625" style="96" customWidth="1"/>
    <col min="4106" max="4352" width="11.421875" style="96" customWidth="1"/>
    <col min="4353" max="4353" width="14.00390625" style="96" customWidth="1"/>
    <col min="4354" max="4354" width="56.00390625" style="96" customWidth="1"/>
    <col min="4355" max="4355" width="58.28125" style="96" customWidth="1"/>
    <col min="4356" max="4356" width="66.57421875" style="96" customWidth="1"/>
    <col min="4357" max="4357" width="153.421875" style="96" customWidth="1"/>
    <col min="4358" max="4358" width="25.8515625" style="96" customWidth="1"/>
    <col min="4359" max="4359" width="12.8515625" style="96" customWidth="1"/>
    <col min="4360" max="4360" width="13.8515625" style="96" customWidth="1"/>
    <col min="4361" max="4361" width="18.140625" style="96" customWidth="1"/>
    <col min="4362" max="4608" width="11.421875" style="96" customWidth="1"/>
    <col min="4609" max="4609" width="14.00390625" style="96" customWidth="1"/>
    <col min="4610" max="4610" width="56.00390625" style="96" customWidth="1"/>
    <col min="4611" max="4611" width="58.28125" style="96" customWidth="1"/>
    <col min="4612" max="4612" width="66.57421875" style="96" customWidth="1"/>
    <col min="4613" max="4613" width="153.421875" style="96" customWidth="1"/>
    <col min="4614" max="4614" width="25.8515625" style="96" customWidth="1"/>
    <col min="4615" max="4615" width="12.8515625" style="96" customWidth="1"/>
    <col min="4616" max="4616" width="13.8515625" style="96" customWidth="1"/>
    <col min="4617" max="4617" width="18.140625" style="96" customWidth="1"/>
    <col min="4618" max="4864" width="11.421875" style="96" customWidth="1"/>
    <col min="4865" max="4865" width="14.00390625" style="96" customWidth="1"/>
    <col min="4866" max="4866" width="56.00390625" style="96" customWidth="1"/>
    <col min="4867" max="4867" width="58.28125" style="96" customWidth="1"/>
    <col min="4868" max="4868" width="66.57421875" style="96" customWidth="1"/>
    <col min="4869" max="4869" width="153.421875" style="96" customWidth="1"/>
    <col min="4870" max="4870" width="25.8515625" style="96" customWidth="1"/>
    <col min="4871" max="4871" width="12.8515625" style="96" customWidth="1"/>
    <col min="4872" max="4872" width="13.8515625" style="96" customWidth="1"/>
    <col min="4873" max="4873" width="18.140625" style="96" customWidth="1"/>
    <col min="4874" max="5120" width="11.421875" style="96" customWidth="1"/>
    <col min="5121" max="5121" width="14.00390625" style="96" customWidth="1"/>
    <col min="5122" max="5122" width="56.00390625" style="96" customWidth="1"/>
    <col min="5123" max="5123" width="58.28125" style="96" customWidth="1"/>
    <col min="5124" max="5124" width="66.57421875" style="96" customWidth="1"/>
    <col min="5125" max="5125" width="153.421875" style="96" customWidth="1"/>
    <col min="5126" max="5126" width="25.8515625" style="96" customWidth="1"/>
    <col min="5127" max="5127" width="12.8515625" style="96" customWidth="1"/>
    <col min="5128" max="5128" width="13.8515625" style="96" customWidth="1"/>
    <col min="5129" max="5129" width="18.140625" style="96" customWidth="1"/>
    <col min="5130" max="5376" width="11.421875" style="96" customWidth="1"/>
    <col min="5377" max="5377" width="14.00390625" style="96" customWidth="1"/>
    <col min="5378" max="5378" width="56.00390625" style="96" customWidth="1"/>
    <col min="5379" max="5379" width="58.28125" style="96" customWidth="1"/>
    <col min="5380" max="5380" width="66.57421875" style="96" customWidth="1"/>
    <col min="5381" max="5381" width="153.421875" style="96" customWidth="1"/>
    <col min="5382" max="5382" width="25.8515625" style="96" customWidth="1"/>
    <col min="5383" max="5383" width="12.8515625" style="96" customWidth="1"/>
    <col min="5384" max="5384" width="13.8515625" style="96" customWidth="1"/>
    <col min="5385" max="5385" width="18.140625" style="96" customWidth="1"/>
    <col min="5386" max="5632" width="11.421875" style="96" customWidth="1"/>
    <col min="5633" max="5633" width="14.00390625" style="96" customWidth="1"/>
    <col min="5634" max="5634" width="56.00390625" style="96" customWidth="1"/>
    <col min="5635" max="5635" width="58.28125" style="96" customWidth="1"/>
    <col min="5636" max="5636" width="66.57421875" style="96" customWidth="1"/>
    <col min="5637" max="5637" width="153.421875" style="96" customWidth="1"/>
    <col min="5638" max="5638" width="25.8515625" style="96" customWidth="1"/>
    <col min="5639" max="5639" width="12.8515625" style="96" customWidth="1"/>
    <col min="5640" max="5640" width="13.8515625" style="96" customWidth="1"/>
    <col min="5641" max="5641" width="18.140625" style="96" customWidth="1"/>
    <col min="5642" max="5888" width="11.421875" style="96" customWidth="1"/>
    <col min="5889" max="5889" width="14.00390625" style="96" customWidth="1"/>
    <col min="5890" max="5890" width="56.00390625" style="96" customWidth="1"/>
    <col min="5891" max="5891" width="58.28125" style="96" customWidth="1"/>
    <col min="5892" max="5892" width="66.57421875" style="96" customWidth="1"/>
    <col min="5893" max="5893" width="153.421875" style="96" customWidth="1"/>
    <col min="5894" max="5894" width="25.8515625" style="96" customWidth="1"/>
    <col min="5895" max="5895" width="12.8515625" style="96" customWidth="1"/>
    <col min="5896" max="5896" width="13.8515625" style="96" customWidth="1"/>
    <col min="5897" max="5897" width="18.140625" style="96" customWidth="1"/>
    <col min="5898" max="6144" width="11.421875" style="96" customWidth="1"/>
    <col min="6145" max="6145" width="14.00390625" style="96" customWidth="1"/>
    <col min="6146" max="6146" width="56.00390625" style="96" customWidth="1"/>
    <col min="6147" max="6147" width="58.28125" style="96" customWidth="1"/>
    <col min="6148" max="6148" width="66.57421875" style="96" customWidth="1"/>
    <col min="6149" max="6149" width="153.421875" style="96" customWidth="1"/>
    <col min="6150" max="6150" width="25.8515625" style="96" customWidth="1"/>
    <col min="6151" max="6151" width="12.8515625" style="96" customWidth="1"/>
    <col min="6152" max="6152" width="13.8515625" style="96" customWidth="1"/>
    <col min="6153" max="6153" width="18.140625" style="96" customWidth="1"/>
    <col min="6154" max="6400" width="11.421875" style="96" customWidth="1"/>
    <col min="6401" max="6401" width="14.00390625" style="96" customWidth="1"/>
    <col min="6402" max="6402" width="56.00390625" style="96" customWidth="1"/>
    <col min="6403" max="6403" width="58.28125" style="96" customWidth="1"/>
    <col min="6404" max="6404" width="66.57421875" style="96" customWidth="1"/>
    <col min="6405" max="6405" width="153.421875" style="96" customWidth="1"/>
    <col min="6406" max="6406" width="25.8515625" style="96" customWidth="1"/>
    <col min="6407" max="6407" width="12.8515625" style="96" customWidth="1"/>
    <col min="6408" max="6408" width="13.8515625" style="96" customWidth="1"/>
    <col min="6409" max="6409" width="18.140625" style="96" customWidth="1"/>
    <col min="6410" max="6656" width="11.421875" style="96" customWidth="1"/>
    <col min="6657" max="6657" width="14.00390625" style="96" customWidth="1"/>
    <col min="6658" max="6658" width="56.00390625" style="96" customWidth="1"/>
    <col min="6659" max="6659" width="58.28125" style="96" customWidth="1"/>
    <col min="6660" max="6660" width="66.57421875" style="96" customWidth="1"/>
    <col min="6661" max="6661" width="153.421875" style="96" customWidth="1"/>
    <col min="6662" max="6662" width="25.8515625" style="96" customWidth="1"/>
    <col min="6663" max="6663" width="12.8515625" style="96" customWidth="1"/>
    <col min="6664" max="6664" width="13.8515625" style="96" customWidth="1"/>
    <col min="6665" max="6665" width="18.140625" style="96" customWidth="1"/>
    <col min="6666" max="6912" width="11.421875" style="96" customWidth="1"/>
    <col min="6913" max="6913" width="14.00390625" style="96" customWidth="1"/>
    <col min="6914" max="6914" width="56.00390625" style="96" customWidth="1"/>
    <col min="6915" max="6915" width="58.28125" style="96" customWidth="1"/>
    <col min="6916" max="6916" width="66.57421875" style="96" customWidth="1"/>
    <col min="6917" max="6917" width="153.421875" style="96" customWidth="1"/>
    <col min="6918" max="6918" width="25.8515625" style="96" customWidth="1"/>
    <col min="6919" max="6919" width="12.8515625" style="96" customWidth="1"/>
    <col min="6920" max="6920" width="13.8515625" style="96" customWidth="1"/>
    <col min="6921" max="6921" width="18.140625" style="96" customWidth="1"/>
    <col min="6922" max="7168" width="11.421875" style="96" customWidth="1"/>
    <col min="7169" max="7169" width="14.00390625" style="96" customWidth="1"/>
    <col min="7170" max="7170" width="56.00390625" style="96" customWidth="1"/>
    <col min="7171" max="7171" width="58.28125" style="96" customWidth="1"/>
    <col min="7172" max="7172" width="66.57421875" style="96" customWidth="1"/>
    <col min="7173" max="7173" width="153.421875" style="96" customWidth="1"/>
    <col min="7174" max="7174" width="25.8515625" style="96" customWidth="1"/>
    <col min="7175" max="7175" width="12.8515625" style="96" customWidth="1"/>
    <col min="7176" max="7176" width="13.8515625" style="96" customWidth="1"/>
    <col min="7177" max="7177" width="18.140625" style="96" customWidth="1"/>
    <col min="7178" max="7424" width="11.421875" style="96" customWidth="1"/>
    <col min="7425" max="7425" width="14.00390625" style="96" customWidth="1"/>
    <col min="7426" max="7426" width="56.00390625" style="96" customWidth="1"/>
    <col min="7427" max="7427" width="58.28125" style="96" customWidth="1"/>
    <col min="7428" max="7428" width="66.57421875" style="96" customWidth="1"/>
    <col min="7429" max="7429" width="153.421875" style="96" customWidth="1"/>
    <col min="7430" max="7430" width="25.8515625" style="96" customWidth="1"/>
    <col min="7431" max="7431" width="12.8515625" style="96" customWidth="1"/>
    <col min="7432" max="7432" width="13.8515625" style="96" customWidth="1"/>
    <col min="7433" max="7433" width="18.140625" style="96" customWidth="1"/>
    <col min="7434" max="7680" width="11.421875" style="96" customWidth="1"/>
    <col min="7681" max="7681" width="14.00390625" style="96" customWidth="1"/>
    <col min="7682" max="7682" width="56.00390625" style="96" customWidth="1"/>
    <col min="7683" max="7683" width="58.28125" style="96" customWidth="1"/>
    <col min="7684" max="7684" width="66.57421875" style="96" customWidth="1"/>
    <col min="7685" max="7685" width="153.421875" style="96" customWidth="1"/>
    <col min="7686" max="7686" width="25.8515625" style="96" customWidth="1"/>
    <col min="7687" max="7687" width="12.8515625" style="96" customWidth="1"/>
    <col min="7688" max="7688" width="13.8515625" style="96" customWidth="1"/>
    <col min="7689" max="7689" width="18.140625" style="96" customWidth="1"/>
    <col min="7690" max="7936" width="11.421875" style="96" customWidth="1"/>
    <col min="7937" max="7937" width="14.00390625" style="96" customWidth="1"/>
    <col min="7938" max="7938" width="56.00390625" style="96" customWidth="1"/>
    <col min="7939" max="7939" width="58.28125" style="96" customWidth="1"/>
    <col min="7940" max="7940" width="66.57421875" style="96" customWidth="1"/>
    <col min="7941" max="7941" width="153.421875" style="96" customWidth="1"/>
    <col min="7942" max="7942" width="25.8515625" style="96" customWidth="1"/>
    <col min="7943" max="7943" width="12.8515625" style="96" customWidth="1"/>
    <col min="7944" max="7944" width="13.8515625" style="96" customWidth="1"/>
    <col min="7945" max="7945" width="18.140625" style="96" customWidth="1"/>
    <col min="7946" max="8192" width="11.421875" style="96" customWidth="1"/>
    <col min="8193" max="8193" width="14.00390625" style="96" customWidth="1"/>
    <col min="8194" max="8194" width="56.00390625" style="96" customWidth="1"/>
    <col min="8195" max="8195" width="58.28125" style="96" customWidth="1"/>
    <col min="8196" max="8196" width="66.57421875" style="96" customWidth="1"/>
    <col min="8197" max="8197" width="153.421875" style="96" customWidth="1"/>
    <col min="8198" max="8198" width="25.8515625" style="96" customWidth="1"/>
    <col min="8199" max="8199" width="12.8515625" style="96" customWidth="1"/>
    <col min="8200" max="8200" width="13.8515625" style="96" customWidth="1"/>
    <col min="8201" max="8201" width="18.140625" style="96" customWidth="1"/>
    <col min="8202" max="8448" width="11.421875" style="96" customWidth="1"/>
    <col min="8449" max="8449" width="14.00390625" style="96" customWidth="1"/>
    <col min="8450" max="8450" width="56.00390625" style="96" customWidth="1"/>
    <col min="8451" max="8451" width="58.28125" style="96" customWidth="1"/>
    <col min="8452" max="8452" width="66.57421875" style="96" customWidth="1"/>
    <col min="8453" max="8453" width="153.421875" style="96" customWidth="1"/>
    <col min="8454" max="8454" width="25.8515625" style="96" customWidth="1"/>
    <col min="8455" max="8455" width="12.8515625" style="96" customWidth="1"/>
    <col min="8456" max="8456" width="13.8515625" style="96" customWidth="1"/>
    <col min="8457" max="8457" width="18.140625" style="96" customWidth="1"/>
    <col min="8458" max="8704" width="11.421875" style="96" customWidth="1"/>
    <col min="8705" max="8705" width="14.00390625" style="96" customWidth="1"/>
    <col min="8706" max="8706" width="56.00390625" style="96" customWidth="1"/>
    <col min="8707" max="8707" width="58.28125" style="96" customWidth="1"/>
    <col min="8708" max="8708" width="66.57421875" style="96" customWidth="1"/>
    <col min="8709" max="8709" width="153.421875" style="96" customWidth="1"/>
    <col min="8710" max="8710" width="25.8515625" style="96" customWidth="1"/>
    <col min="8711" max="8711" width="12.8515625" style="96" customWidth="1"/>
    <col min="8712" max="8712" width="13.8515625" style="96" customWidth="1"/>
    <col min="8713" max="8713" width="18.140625" style="96" customWidth="1"/>
    <col min="8714" max="8960" width="11.421875" style="96" customWidth="1"/>
    <col min="8961" max="8961" width="14.00390625" style="96" customWidth="1"/>
    <col min="8962" max="8962" width="56.00390625" style="96" customWidth="1"/>
    <col min="8963" max="8963" width="58.28125" style="96" customWidth="1"/>
    <col min="8964" max="8964" width="66.57421875" style="96" customWidth="1"/>
    <col min="8965" max="8965" width="153.421875" style="96" customWidth="1"/>
    <col min="8966" max="8966" width="25.8515625" style="96" customWidth="1"/>
    <col min="8967" max="8967" width="12.8515625" style="96" customWidth="1"/>
    <col min="8968" max="8968" width="13.8515625" style="96" customWidth="1"/>
    <col min="8969" max="8969" width="18.140625" style="96" customWidth="1"/>
    <col min="8970" max="9216" width="11.421875" style="96" customWidth="1"/>
    <col min="9217" max="9217" width="14.00390625" style="96" customWidth="1"/>
    <col min="9218" max="9218" width="56.00390625" style="96" customWidth="1"/>
    <col min="9219" max="9219" width="58.28125" style="96" customWidth="1"/>
    <col min="9220" max="9220" width="66.57421875" style="96" customWidth="1"/>
    <col min="9221" max="9221" width="153.421875" style="96" customWidth="1"/>
    <col min="9222" max="9222" width="25.8515625" style="96" customWidth="1"/>
    <col min="9223" max="9223" width="12.8515625" style="96" customWidth="1"/>
    <col min="9224" max="9224" width="13.8515625" style="96" customWidth="1"/>
    <col min="9225" max="9225" width="18.140625" style="96" customWidth="1"/>
    <col min="9226" max="9472" width="11.421875" style="96" customWidth="1"/>
    <col min="9473" max="9473" width="14.00390625" style="96" customWidth="1"/>
    <col min="9474" max="9474" width="56.00390625" style="96" customWidth="1"/>
    <col min="9475" max="9475" width="58.28125" style="96" customWidth="1"/>
    <col min="9476" max="9476" width="66.57421875" style="96" customWidth="1"/>
    <col min="9477" max="9477" width="153.421875" style="96" customWidth="1"/>
    <col min="9478" max="9478" width="25.8515625" style="96" customWidth="1"/>
    <col min="9479" max="9479" width="12.8515625" style="96" customWidth="1"/>
    <col min="9480" max="9480" width="13.8515625" style="96" customWidth="1"/>
    <col min="9481" max="9481" width="18.140625" style="96" customWidth="1"/>
    <col min="9482" max="9728" width="11.421875" style="96" customWidth="1"/>
    <col min="9729" max="9729" width="14.00390625" style="96" customWidth="1"/>
    <col min="9730" max="9730" width="56.00390625" style="96" customWidth="1"/>
    <col min="9731" max="9731" width="58.28125" style="96" customWidth="1"/>
    <col min="9732" max="9732" width="66.57421875" style="96" customWidth="1"/>
    <col min="9733" max="9733" width="153.421875" style="96" customWidth="1"/>
    <col min="9734" max="9734" width="25.8515625" style="96" customWidth="1"/>
    <col min="9735" max="9735" width="12.8515625" style="96" customWidth="1"/>
    <col min="9736" max="9736" width="13.8515625" style="96" customWidth="1"/>
    <col min="9737" max="9737" width="18.140625" style="96" customWidth="1"/>
    <col min="9738" max="9984" width="11.421875" style="96" customWidth="1"/>
    <col min="9985" max="9985" width="14.00390625" style="96" customWidth="1"/>
    <col min="9986" max="9986" width="56.00390625" style="96" customWidth="1"/>
    <col min="9987" max="9987" width="58.28125" style="96" customWidth="1"/>
    <col min="9988" max="9988" width="66.57421875" style="96" customWidth="1"/>
    <col min="9989" max="9989" width="153.421875" style="96" customWidth="1"/>
    <col min="9990" max="9990" width="25.8515625" style="96" customWidth="1"/>
    <col min="9991" max="9991" width="12.8515625" style="96" customWidth="1"/>
    <col min="9992" max="9992" width="13.8515625" style="96" customWidth="1"/>
    <col min="9993" max="9993" width="18.140625" style="96" customWidth="1"/>
    <col min="9994" max="10240" width="11.421875" style="96" customWidth="1"/>
    <col min="10241" max="10241" width="14.00390625" style="96" customWidth="1"/>
    <col min="10242" max="10242" width="56.00390625" style="96" customWidth="1"/>
    <col min="10243" max="10243" width="58.28125" style="96" customWidth="1"/>
    <col min="10244" max="10244" width="66.57421875" style="96" customWidth="1"/>
    <col min="10245" max="10245" width="153.421875" style="96" customWidth="1"/>
    <col min="10246" max="10246" width="25.8515625" style="96" customWidth="1"/>
    <col min="10247" max="10247" width="12.8515625" style="96" customWidth="1"/>
    <col min="10248" max="10248" width="13.8515625" style="96" customWidth="1"/>
    <col min="10249" max="10249" width="18.140625" style="96" customWidth="1"/>
    <col min="10250" max="10496" width="11.421875" style="96" customWidth="1"/>
    <col min="10497" max="10497" width="14.00390625" style="96" customWidth="1"/>
    <col min="10498" max="10498" width="56.00390625" style="96" customWidth="1"/>
    <col min="10499" max="10499" width="58.28125" style="96" customWidth="1"/>
    <col min="10500" max="10500" width="66.57421875" style="96" customWidth="1"/>
    <col min="10501" max="10501" width="153.421875" style="96" customWidth="1"/>
    <col min="10502" max="10502" width="25.8515625" style="96" customWidth="1"/>
    <col min="10503" max="10503" width="12.8515625" style="96" customWidth="1"/>
    <col min="10504" max="10504" width="13.8515625" style="96" customWidth="1"/>
    <col min="10505" max="10505" width="18.140625" style="96" customWidth="1"/>
    <col min="10506" max="10752" width="11.421875" style="96" customWidth="1"/>
    <col min="10753" max="10753" width="14.00390625" style="96" customWidth="1"/>
    <col min="10754" max="10754" width="56.00390625" style="96" customWidth="1"/>
    <col min="10755" max="10755" width="58.28125" style="96" customWidth="1"/>
    <col min="10756" max="10756" width="66.57421875" style="96" customWidth="1"/>
    <col min="10757" max="10757" width="153.421875" style="96" customWidth="1"/>
    <col min="10758" max="10758" width="25.8515625" style="96" customWidth="1"/>
    <col min="10759" max="10759" width="12.8515625" style="96" customWidth="1"/>
    <col min="10760" max="10760" width="13.8515625" style="96" customWidth="1"/>
    <col min="10761" max="10761" width="18.140625" style="96" customWidth="1"/>
    <col min="10762" max="11008" width="11.421875" style="96" customWidth="1"/>
    <col min="11009" max="11009" width="14.00390625" style="96" customWidth="1"/>
    <col min="11010" max="11010" width="56.00390625" style="96" customWidth="1"/>
    <col min="11011" max="11011" width="58.28125" style="96" customWidth="1"/>
    <col min="11012" max="11012" width="66.57421875" style="96" customWidth="1"/>
    <col min="11013" max="11013" width="153.421875" style="96" customWidth="1"/>
    <col min="11014" max="11014" width="25.8515625" style="96" customWidth="1"/>
    <col min="11015" max="11015" width="12.8515625" style="96" customWidth="1"/>
    <col min="11016" max="11016" width="13.8515625" style="96" customWidth="1"/>
    <col min="11017" max="11017" width="18.140625" style="96" customWidth="1"/>
    <col min="11018" max="11264" width="11.421875" style="96" customWidth="1"/>
    <col min="11265" max="11265" width="14.00390625" style="96" customWidth="1"/>
    <col min="11266" max="11266" width="56.00390625" style="96" customWidth="1"/>
    <col min="11267" max="11267" width="58.28125" style="96" customWidth="1"/>
    <col min="11268" max="11268" width="66.57421875" style="96" customWidth="1"/>
    <col min="11269" max="11269" width="153.421875" style="96" customWidth="1"/>
    <col min="11270" max="11270" width="25.8515625" style="96" customWidth="1"/>
    <col min="11271" max="11271" width="12.8515625" style="96" customWidth="1"/>
    <col min="11272" max="11272" width="13.8515625" style="96" customWidth="1"/>
    <col min="11273" max="11273" width="18.140625" style="96" customWidth="1"/>
    <col min="11274" max="11520" width="11.421875" style="96" customWidth="1"/>
    <col min="11521" max="11521" width="14.00390625" style="96" customWidth="1"/>
    <col min="11522" max="11522" width="56.00390625" style="96" customWidth="1"/>
    <col min="11523" max="11523" width="58.28125" style="96" customWidth="1"/>
    <col min="11524" max="11524" width="66.57421875" style="96" customWidth="1"/>
    <col min="11525" max="11525" width="153.421875" style="96" customWidth="1"/>
    <col min="11526" max="11526" width="25.8515625" style="96" customWidth="1"/>
    <col min="11527" max="11527" width="12.8515625" style="96" customWidth="1"/>
    <col min="11528" max="11528" width="13.8515625" style="96" customWidth="1"/>
    <col min="11529" max="11529" width="18.140625" style="96" customWidth="1"/>
    <col min="11530" max="11776" width="11.421875" style="96" customWidth="1"/>
    <col min="11777" max="11777" width="14.00390625" style="96" customWidth="1"/>
    <col min="11778" max="11778" width="56.00390625" style="96" customWidth="1"/>
    <col min="11779" max="11779" width="58.28125" style="96" customWidth="1"/>
    <col min="11780" max="11780" width="66.57421875" style="96" customWidth="1"/>
    <col min="11781" max="11781" width="153.421875" style="96" customWidth="1"/>
    <col min="11782" max="11782" width="25.8515625" style="96" customWidth="1"/>
    <col min="11783" max="11783" width="12.8515625" style="96" customWidth="1"/>
    <col min="11784" max="11784" width="13.8515625" style="96" customWidth="1"/>
    <col min="11785" max="11785" width="18.140625" style="96" customWidth="1"/>
    <col min="11786" max="12032" width="11.421875" style="96" customWidth="1"/>
    <col min="12033" max="12033" width="14.00390625" style="96" customWidth="1"/>
    <col min="12034" max="12034" width="56.00390625" style="96" customWidth="1"/>
    <col min="12035" max="12035" width="58.28125" style="96" customWidth="1"/>
    <col min="12036" max="12036" width="66.57421875" style="96" customWidth="1"/>
    <col min="12037" max="12037" width="153.421875" style="96" customWidth="1"/>
    <col min="12038" max="12038" width="25.8515625" style="96" customWidth="1"/>
    <col min="12039" max="12039" width="12.8515625" style="96" customWidth="1"/>
    <col min="12040" max="12040" width="13.8515625" style="96" customWidth="1"/>
    <col min="12041" max="12041" width="18.140625" style="96" customWidth="1"/>
    <col min="12042" max="12288" width="11.421875" style="96" customWidth="1"/>
    <col min="12289" max="12289" width="14.00390625" style="96" customWidth="1"/>
    <col min="12290" max="12290" width="56.00390625" style="96" customWidth="1"/>
    <col min="12291" max="12291" width="58.28125" style="96" customWidth="1"/>
    <col min="12292" max="12292" width="66.57421875" style="96" customWidth="1"/>
    <col min="12293" max="12293" width="153.421875" style="96" customWidth="1"/>
    <col min="12294" max="12294" width="25.8515625" style="96" customWidth="1"/>
    <col min="12295" max="12295" width="12.8515625" style="96" customWidth="1"/>
    <col min="12296" max="12296" width="13.8515625" style="96" customWidth="1"/>
    <col min="12297" max="12297" width="18.140625" style="96" customWidth="1"/>
    <col min="12298" max="12544" width="11.421875" style="96" customWidth="1"/>
    <col min="12545" max="12545" width="14.00390625" style="96" customWidth="1"/>
    <col min="12546" max="12546" width="56.00390625" style="96" customWidth="1"/>
    <col min="12547" max="12547" width="58.28125" style="96" customWidth="1"/>
    <col min="12548" max="12548" width="66.57421875" style="96" customWidth="1"/>
    <col min="12549" max="12549" width="153.421875" style="96" customWidth="1"/>
    <col min="12550" max="12550" width="25.8515625" style="96" customWidth="1"/>
    <col min="12551" max="12551" width="12.8515625" style="96" customWidth="1"/>
    <col min="12552" max="12552" width="13.8515625" style="96" customWidth="1"/>
    <col min="12553" max="12553" width="18.140625" style="96" customWidth="1"/>
    <col min="12554" max="12800" width="11.421875" style="96" customWidth="1"/>
    <col min="12801" max="12801" width="14.00390625" style="96" customWidth="1"/>
    <col min="12802" max="12802" width="56.00390625" style="96" customWidth="1"/>
    <col min="12803" max="12803" width="58.28125" style="96" customWidth="1"/>
    <col min="12804" max="12804" width="66.57421875" style="96" customWidth="1"/>
    <col min="12805" max="12805" width="153.421875" style="96" customWidth="1"/>
    <col min="12806" max="12806" width="25.8515625" style="96" customWidth="1"/>
    <col min="12807" max="12807" width="12.8515625" style="96" customWidth="1"/>
    <col min="12808" max="12808" width="13.8515625" style="96" customWidth="1"/>
    <col min="12809" max="12809" width="18.140625" style="96" customWidth="1"/>
    <col min="12810" max="13056" width="11.421875" style="96" customWidth="1"/>
    <col min="13057" max="13057" width="14.00390625" style="96" customWidth="1"/>
    <col min="13058" max="13058" width="56.00390625" style="96" customWidth="1"/>
    <col min="13059" max="13059" width="58.28125" style="96" customWidth="1"/>
    <col min="13060" max="13060" width="66.57421875" style="96" customWidth="1"/>
    <col min="13061" max="13061" width="153.421875" style="96" customWidth="1"/>
    <col min="13062" max="13062" width="25.8515625" style="96" customWidth="1"/>
    <col min="13063" max="13063" width="12.8515625" style="96" customWidth="1"/>
    <col min="13064" max="13064" width="13.8515625" style="96" customWidth="1"/>
    <col min="13065" max="13065" width="18.140625" style="96" customWidth="1"/>
    <col min="13066" max="13312" width="11.421875" style="96" customWidth="1"/>
    <col min="13313" max="13313" width="14.00390625" style="96" customWidth="1"/>
    <col min="13314" max="13314" width="56.00390625" style="96" customWidth="1"/>
    <col min="13315" max="13315" width="58.28125" style="96" customWidth="1"/>
    <col min="13316" max="13316" width="66.57421875" style="96" customWidth="1"/>
    <col min="13317" max="13317" width="153.421875" style="96" customWidth="1"/>
    <col min="13318" max="13318" width="25.8515625" style="96" customWidth="1"/>
    <col min="13319" max="13319" width="12.8515625" style="96" customWidth="1"/>
    <col min="13320" max="13320" width="13.8515625" style="96" customWidth="1"/>
    <col min="13321" max="13321" width="18.140625" style="96" customWidth="1"/>
    <col min="13322" max="13568" width="11.421875" style="96" customWidth="1"/>
    <col min="13569" max="13569" width="14.00390625" style="96" customWidth="1"/>
    <col min="13570" max="13570" width="56.00390625" style="96" customWidth="1"/>
    <col min="13571" max="13571" width="58.28125" style="96" customWidth="1"/>
    <col min="13572" max="13572" width="66.57421875" style="96" customWidth="1"/>
    <col min="13573" max="13573" width="153.421875" style="96" customWidth="1"/>
    <col min="13574" max="13574" width="25.8515625" style="96" customWidth="1"/>
    <col min="13575" max="13575" width="12.8515625" style="96" customWidth="1"/>
    <col min="13576" max="13576" width="13.8515625" style="96" customWidth="1"/>
    <col min="13577" max="13577" width="18.140625" style="96" customWidth="1"/>
    <col min="13578" max="13824" width="11.421875" style="96" customWidth="1"/>
    <col min="13825" max="13825" width="14.00390625" style="96" customWidth="1"/>
    <col min="13826" max="13826" width="56.00390625" style="96" customWidth="1"/>
    <col min="13827" max="13827" width="58.28125" style="96" customWidth="1"/>
    <col min="13828" max="13828" width="66.57421875" style="96" customWidth="1"/>
    <col min="13829" max="13829" width="153.421875" style="96" customWidth="1"/>
    <col min="13830" max="13830" width="25.8515625" style="96" customWidth="1"/>
    <col min="13831" max="13831" width="12.8515625" style="96" customWidth="1"/>
    <col min="13832" max="13832" width="13.8515625" style="96" customWidth="1"/>
    <col min="13833" max="13833" width="18.140625" style="96" customWidth="1"/>
    <col min="13834" max="14080" width="11.421875" style="96" customWidth="1"/>
    <col min="14081" max="14081" width="14.00390625" style="96" customWidth="1"/>
    <col min="14082" max="14082" width="56.00390625" style="96" customWidth="1"/>
    <col min="14083" max="14083" width="58.28125" style="96" customWidth="1"/>
    <col min="14084" max="14084" width="66.57421875" style="96" customWidth="1"/>
    <col min="14085" max="14085" width="153.421875" style="96" customWidth="1"/>
    <col min="14086" max="14086" width="25.8515625" style="96" customWidth="1"/>
    <col min="14087" max="14087" width="12.8515625" style="96" customWidth="1"/>
    <col min="14088" max="14088" width="13.8515625" style="96" customWidth="1"/>
    <col min="14089" max="14089" width="18.140625" style="96" customWidth="1"/>
    <col min="14090" max="14336" width="11.421875" style="96" customWidth="1"/>
    <col min="14337" max="14337" width="14.00390625" style="96" customWidth="1"/>
    <col min="14338" max="14338" width="56.00390625" style="96" customWidth="1"/>
    <col min="14339" max="14339" width="58.28125" style="96" customWidth="1"/>
    <col min="14340" max="14340" width="66.57421875" style="96" customWidth="1"/>
    <col min="14341" max="14341" width="153.421875" style="96" customWidth="1"/>
    <col min="14342" max="14342" width="25.8515625" style="96" customWidth="1"/>
    <col min="14343" max="14343" width="12.8515625" style="96" customWidth="1"/>
    <col min="14344" max="14344" width="13.8515625" style="96" customWidth="1"/>
    <col min="14345" max="14345" width="18.140625" style="96" customWidth="1"/>
    <col min="14346" max="14592" width="11.421875" style="96" customWidth="1"/>
    <col min="14593" max="14593" width="14.00390625" style="96" customWidth="1"/>
    <col min="14594" max="14594" width="56.00390625" style="96" customWidth="1"/>
    <col min="14595" max="14595" width="58.28125" style="96" customWidth="1"/>
    <col min="14596" max="14596" width="66.57421875" style="96" customWidth="1"/>
    <col min="14597" max="14597" width="153.421875" style="96" customWidth="1"/>
    <col min="14598" max="14598" width="25.8515625" style="96" customWidth="1"/>
    <col min="14599" max="14599" width="12.8515625" style="96" customWidth="1"/>
    <col min="14600" max="14600" width="13.8515625" style="96" customWidth="1"/>
    <col min="14601" max="14601" width="18.140625" style="96" customWidth="1"/>
    <col min="14602" max="14848" width="11.421875" style="96" customWidth="1"/>
    <col min="14849" max="14849" width="14.00390625" style="96" customWidth="1"/>
    <col min="14850" max="14850" width="56.00390625" style="96" customWidth="1"/>
    <col min="14851" max="14851" width="58.28125" style="96" customWidth="1"/>
    <col min="14852" max="14852" width="66.57421875" style="96" customWidth="1"/>
    <col min="14853" max="14853" width="153.421875" style="96" customWidth="1"/>
    <col min="14854" max="14854" width="25.8515625" style="96" customWidth="1"/>
    <col min="14855" max="14855" width="12.8515625" style="96" customWidth="1"/>
    <col min="14856" max="14856" width="13.8515625" style="96" customWidth="1"/>
    <col min="14857" max="14857" width="18.140625" style="96" customWidth="1"/>
    <col min="14858" max="15104" width="11.421875" style="96" customWidth="1"/>
    <col min="15105" max="15105" width="14.00390625" style="96" customWidth="1"/>
    <col min="15106" max="15106" width="56.00390625" style="96" customWidth="1"/>
    <col min="15107" max="15107" width="58.28125" style="96" customWidth="1"/>
    <col min="15108" max="15108" width="66.57421875" style="96" customWidth="1"/>
    <col min="15109" max="15109" width="153.421875" style="96" customWidth="1"/>
    <col min="15110" max="15110" width="25.8515625" style="96" customWidth="1"/>
    <col min="15111" max="15111" width="12.8515625" style="96" customWidth="1"/>
    <col min="15112" max="15112" width="13.8515625" style="96" customWidth="1"/>
    <col min="15113" max="15113" width="18.140625" style="96" customWidth="1"/>
    <col min="15114" max="15360" width="11.421875" style="96" customWidth="1"/>
    <col min="15361" max="15361" width="14.00390625" style="96" customWidth="1"/>
    <col min="15362" max="15362" width="56.00390625" style="96" customWidth="1"/>
    <col min="15363" max="15363" width="58.28125" style="96" customWidth="1"/>
    <col min="15364" max="15364" width="66.57421875" style="96" customWidth="1"/>
    <col min="15365" max="15365" width="153.421875" style="96" customWidth="1"/>
    <col min="15366" max="15366" width="25.8515625" style="96" customWidth="1"/>
    <col min="15367" max="15367" width="12.8515625" style="96" customWidth="1"/>
    <col min="15368" max="15368" width="13.8515625" style="96" customWidth="1"/>
    <col min="15369" max="15369" width="18.140625" style="96" customWidth="1"/>
    <col min="15370" max="15616" width="11.421875" style="96" customWidth="1"/>
    <col min="15617" max="15617" width="14.00390625" style="96" customWidth="1"/>
    <col min="15618" max="15618" width="56.00390625" style="96" customWidth="1"/>
    <col min="15619" max="15619" width="58.28125" style="96" customWidth="1"/>
    <col min="15620" max="15620" width="66.57421875" style="96" customWidth="1"/>
    <col min="15621" max="15621" width="153.421875" style="96" customWidth="1"/>
    <col min="15622" max="15622" width="25.8515625" style="96" customWidth="1"/>
    <col min="15623" max="15623" width="12.8515625" style="96" customWidth="1"/>
    <col min="15624" max="15624" width="13.8515625" style="96" customWidth="1"/>
    <col min="15625" max="15625" width="18.140625" style="96" customWidth="1"/>
    <col min="15626" max="15872" width="11.421875" style="96" customWidth="1"/>
    <col min="15873" max="15873" width="14.00390625" style="96" customWidth="1"/>
    <col min="15874" max="15874" width="56.00390625" style="96" customWidth="1"/>
    <col min="15875" max="15875" width="58.28125" style="96" customWidth="1"/>
    <col min="15876" max="15876" width="66.57421875" style="96" customWidth="1"/>
    <col min="15877" max="15877" width="153.421875" style="96" customWidth="1"/>
    <col min="15878" max="15878" width="25.8515625" style="96" customWidth="1"/>
    <col min="15879" max="15879" width="12.8515625" style="96" customWidth="1"/>
    <col min="15880" max="15880" width="13.8515625" style="96" customWidth="1"/>
    <col min="15881" max="15881" width="18.140625" style="96" customWidth="1"/>
    <col min="15882" max="16128" width="11.421875" style="96" customWidth="1"/>
    <col min="16129" max="16129" width="14.00390625" style="96" customWidth="1"/>
    <col min="16130" max="16130" width="56.00390625" style="96" customWidth="1"/>
    <col min="16131" max="16131" width="58.28125" style="96" customWidth="1"/>
    <col min="16132" max="16132" width="66.57421875" style="96" customWidth="1"/>
    <col min="16133" max="16133" width="153.421875" style="96" customWidth="1"/>
    <col min="16134" max="16134" width="25.8515625" style="96" customWidth="1"/>
    <col min="16135" max="16135" width="12.8515625" style="96" customWidth="1"/>
    <col min="16136" max="16136" width="13.8515625" style="96" customWidth="1"/>
    <col min="16137" max="16137" width="18.140625" style="96" customWidth="1"/>
    <col min="16138" max="16384" width="11.421875" style="96" customWidth="1"/>
  </cols>
  <sheetData>
    <row r="1" spans="1:9" s="90" customFormat="1" ht="15">
      <c r="A1" s="89" t="s">
        <v>859</v>
      </c>
      <c r="B1" s="89" t="s">
        <v>860</v>
      </c>
      <c r="C1" s="89" t="s">
        <v>861</v>
      </c>
      <c r="D1" s="89" t="s">
        <v>862</v>
      </c>
      <c r="E1" s="89" t="s">
        <v>863</v>
      </c>
      <c r="F1" s="89" t="s">
        <v>894</v>
      </c>
      <c r="G1" s="89" t="s">
        <v>895</v>
      </c>
      <c r="H1" s="89" t="s">
        <v>896</v>
      </c>
      <c r="I1" s="89" t="s">
        <v>897</v>
      </c>
    </row>
    <row r="2" spans="1:9" ht="15">
      <c r="A2" s="89">
        <v>1</v>
      </c>
      <c r="B2" s="91" t="s">
        <v>868</v>
      </c>
      <c r="C2" s="91" t="s">
        <v>869</v>
      </c>
      <c r="D2" s="91" t="s">
        <v>870</v>
      </c>
      <c r="E2" s="92" t="s">
        <v>871</v>
      </c>
      <c r="F2" s="93" t="s">
        <v>898</v>
      </c>
      <c r="G2" s="94">
        <v>0.5</v>
      </c>
      <c r="H2" s="95">
        <v>0.369</v>
      </c>
      <c r="I2" s="89" t="s">
        <v>463</v>
      </c>
    </row>
    <row r="3" spans="1:9" ht="15">
      <c r="A3" s="89">
        <v>2</v>
      </c>
      <c r="B3" s="91" t="s">
        <v>899</v>
      </c>
      <c r="C3" s="91" t="s">
        <v>899</v>
      </c>
      <c r="D3" s="91" t="s">
        <v>870</v>
      </c>
      <c r="E3" s="92" t="s">
        <v>875</v>
      </c>
      <c r="F3" s="93" t="s">
        <v>898</v>
      </c>
      <c r="G3" s="94">
        <v>0.5</v>
      </c>
      <c r="H3" s="95">
        <v>0.3667</v>
      </c>
      <c r="I3" s="89" t="s">
        <v>463</v>
      </c>
    </row>
    <row r="4" spans="1:9" ht="38.25">
      <c r="A4" s="89">
        <v>3</v>
      </c>
      <c r="B4" s="91" t="s">
        <v>402</v>
      </c>
      <c r="C4" s="91" t="s">
        <v>876</v>
      </c>
      <c r="D4" s="91" t="s">
        <v>877</v>
      </c>
      <c r="E4" s="97" t="s">
        <v>878</v>
      </c>
      <c r="F4" s="93" t="s">
        <v>900</v>
      </c>
      <c r="G4" s="94">
        <v>0.5</v>
      </c>
      <c r="H4" s="95">
        <v>0.4253</v>
      </c>
      <c r="I4" s="89" t="s">
        <v>463</v>
      </c>
    </row>
    <row r="5" spans="1:9" ht="15">
      <c r="A5" s="89">
        <v>4</v>
      </c>
      <c r="B5" s="91" t="s">
        <v>880</v>
      </c>
      <c r="C5" s="98" t="s">
        <v>881</v>
      </c>
      <c r="D5" s="91" t="s">
        <v>870</v>
      </c>
      <c r="E5" s="99" t="s">
        <v>901</v>
      </c>
      <c r="F5" s="93" t="s">
        <v>898</v>
      </c>
      <c r="G5" s="94">
        <v>0.5</v>
      </c>
      <c r="H5" s="95">
        <v>0.0278</v>
      </c>
      <c r="I5" s="89" t="s">
        <v>463</v>
      </c>
    </row>
    <row r="6" spans="1:9" ht="25.5">
      <c r="A6" s="89">
        <v>5</v>
      </c>
      <c r="B6" s="91" t="s">
        <v>880</v>
      </c>
      <c r="C6" s="91" t="s">
        <v>711</v>
      </c>
      <c r="D6" s="91" t="s">
        <v>870</v>
      </c>
      <c r="E6" s="97" t="s">
        <v>883</v>
      </c>
      <c r="F6" s="93" t="s">
        <v>898</v>
      </c>
      <c r="G6" s="94">
        <v>0.5</v>
      </c>
      <c r="H6" s="95">
        <v>0.0848</v>
      </c>
      <c r="I6" s="89" t="s">
        <v>463</v>
      </c>
    </row>
    <row r="7" spans="1:9" ht="15">
      <c r="A7" s="89">
        <v>6</v>
      </c>
      <c r="B7" s="91" t="s">
        <v>884</v>
      </c>
      <c r="C7" s="91" t="s">
        <v>884</v>
      </c>
      <c r="D7" s="91" t="s">
        <v>870</v>
      </c>
      <c r="E7" s="92" t="s">
        <v>885</v>
      </c>
      <c r="F7" s="93" t="s">
        <v>898</v>
      </c>
      <c r="G7" s="94">
        <v>0.5</v>
      </c>
      <c r="H7" s="95">
        <v>0.21</v>
      </c>
      <c r="I7" s="89" t="s">
        <v>463</v>
      </c>
    </row>
    <row r="8" spans="1:9" ht="25.5">
      <c r="A8" s="89">
        <v>7</v>
      </c>
      <c r="B8" s="91" t="s">
        <v>886</v>
      </c>
      <c r="C8" s="91" t="s">
        <v>886</v>
      </c>
      <c r="D8" s="91" t="s">
        <v>887</v>
      </c>
      <c r="E8" s="97" t="s">
        <v>888</v>
      </c>
      <c r="F8" s="93" t="s">
        <v>902</v>
      </c>
      <c r="G8" s="94">
        <v>0.5</v>
      </c>
      <c r="H8" s="95">
        <v>0.0625</v>
      </c>
      <c r="I8" s="89" t="s">
        <v>463</v>
      </c>
    </row>
    <row r="9" spans="1:9" ht="38.25">
      <c r="A9" s="89">
        <v>8</v>
      </c>
      <c r="B9" s="91" t="s">
        <v>890</v>
      </c>
      <c r="C9" s="91" t="s">
        <v>891</v>
      </c>
      <c r="D9" s="91" t="s">
        <v>870</v>
      </c>
      <c r="E9" s="97" t="s">
        <v>892</v>
      </c>
      <c r="F9" s="93" t="s">
        <v>898</v>
      </c>
      <c r="G9" s="94">
        <v>0.5</v>
      </c>
      <c r="H9" s="95">
        <v>0.0278</v>
      </c>
      <c r="I9" s="89" t="s">
        <v>463</v>
      </c>
    </row>
    <row r="10" spans="1:9" ht="25.5">
      <c r="A10" s="89">
        <v>9</v>
      </c>
      <c r="B10" s="91" t="s">
        <v>723</v>
      </c>
      <c r="C10" s="91" t="s">
        <v>723</v>
      </c>
      <c r="D10" s="91" t="s">
        <v>887</v>
      </c>
      <c r="E10" s="97" t="s">
        <v>893</v>
      </c>
      <c r="F10" s="93" t="s">
        <v>902</v>
      </c>
      <c r="G10" s="94">
        <v>0.5</v>
      </c>
      <c r="H10" s="100">
        <v>0.9570578684602236</v>
      </c>
      <c r="I10" s="89" t="s">
        <v>463</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2E014-C987-4A7B-B4ED-1F6118E450C9}">
  <dimension ref="A1:D10"/>
  <sheetViews>
    <sheetView workbookViewId="0" topLeftCell="A1">
      <selection activeCell="A1" sqref="A1:XFD1048576"/>
    </sheetView>
  </sheetViews>
  <sheetFormatPr defaultColWidth="11.421875" defaultRowHeight="15"/>
  <cols>
    <col min="1" max="1" width="46.00390625" style="0" customWidth="1"/>
    <col min="2" max="8" width="27.28125" style="0" customWidth="1"/>
    <col min="257" max="257" width="46.00390625" style="0" customWidth="1"/>
    <col min="258" max="264" width="27.28125" style="0" customWidth="1"/>
    <col min="513" max="513" width="46.00390625" style="0" customWidth="1"/>
    <col min="514" max="520" width="27.28125" style="0" customWidth="1"/>
    <col min="769" max="769" width="46.00390625" style="0" customWidth="1"/>
    <col min="770" max="776" width="27.28125" style="0" customWidth="1"/>
    <col min="1025" max="1025" width="46.00390625" style="0" customWidth="1"/>
    <col min="1026" max="1032" width="27.28125" style="0" customWidth="1"/>
    <col min="1281" max="1281" width="46.00390625" style="0" customWidth="1"/>
    <col min="1282" max="1288" width="27.28125" style="0" customWidth="1"/>
    <col min="1537" max="1537" width="46.00390625" style="0" customWidth="1"/>
    <col min="1538" max="1544" width="27.28125" style="0" customWidth="1"/>
    <col min="1793" max="1793" width="46.00390625" style="0" customWidth="1"/>
    <col min="1794" max="1800" width="27.28125" style="0" customWidth="1"/>
    <col min="2049" max="2049" width="46.00390625" style="0" customWidth="1"/>
    <col min="2050" max="2056" width="27.28125" style="0" customWidth="1"/>
    <col min="2305" max="2305" width="46.00390625" style="0" customWidth="1"/>
    <col min="2306" max="2312" width="27.28125" style="0" customWidth="1"/>
    <col min="2561" max="2561" width="46.00390625" style="0" customWidth="1"/>
    <col min="2562" max="2568" width="27.28125" style="0" customWidth="1"/>
    <col min="2817" max="2817" width="46.00390625" style="0" customWidth="1"/>
    <col min="2818" max="2824" width="27.28125" style="0" customWidth="1"/>
    <col min="3073" max="3073" width="46.00390625" style="0" customWidth="1"/>
    <col min="3074" max="3080" width="27.28125" style="0" customWidth="1"/>
    <col min="3329" max="3329" width="46.00390625" style="0" customWidth="1"/>
    <col min="3330" max="3336" width="27.28125" style="0" customWidth="1"/>
    <col min="3585" max="3585" width="46.00390625" style="0" customWidth="1"/>
    <col min="3586" max="3592" width="27.28125" style="0" customWidth="1"/>
    <col min="3841" max="3841" width="46.00390625" style="0" customWidth="1"/>
    <col min="3842" max="3848" width="27.28125" style="0" customWidth="1"/>
    <col min="4097" max="4097" width="46.00390625" style="0" customWidth="1"/>
    <col min="4098" max="4104" width="27.28125" style="0" customWidth="1"/>
    <col min="4353" max="4353" width="46.00390625" style="0" customWidth="1"/>
    <col min="4354" max="4360" width="27.28125" style="0" customWidth="1"/>
    <col min="4609" max="4609" width="46.00390625" style="0" customWidth="1"/>
    <col min="4610" max="4616" width="27.28125" style="0" customWidth="1"/>
    <col min="4865" max="4865" width="46.00390625" style="0" customWidth="1"/>
    <col min="4866" max="4872" width="27.28125" style="0" customWidth="1"/>
    <col min="5121" max="5121" width="46.00390625" style="0" customWidth="1"/>
    <col min="5122" max="5128" width="27.28125" style="0" customWidth="1"/>
    <col min="5377" max="5377" width="46.00390625" style="0" customWidth="1"/>
    <col min="5378" max="5384" width="27.28125" style="0" customWidth="1"/>
    <col min="5633" max="5633" width="46.00390625" style="0" customWidth="1"/>
    <col min="5634" max="5640" width="27.28125" style="0" customWidth="1"/>
    <col min="5889" max="5889" width="46.00390625" style="0" customWidth="1"/>
    <col min="5890" max="5896" width="27.28125" style="0" customWidth="1"/>
    <col min="6145" max="6145" width="46.00390625" style="0" customWidth="1"/>
    <col min="6146" max="6152" width="27.28125" style="0" customWidth="1"/>
    <col min="6401" max="6401" width="46.00390625" style="0" customWidth="1"/>
    <col min="6402" max="6408" width="27.28125" style="0" customWidth="1"/>
    <col min="6657" max="6657" width="46.00390625" style="0" customWidth="1"/>
    <col min="6658" max="6664" width="27.28125" style="0" customWidth="1"/>
    <col min="6913" max="6913" width="46.00390625" style="0" customWidth="1"/>
    <col min="6914" max="6920" width="27.28125" style="0" customWidth="1"/>
    <col min="7169" max="7169" width="46.00390625" style="0" customWidth="1"/>
    <col min="7170" max="7176" width="27.28125" style="0" customWidth="1"/>
    <col min="7425" max="7425" width="46.00390625" style="0" customWidth="1"/>
    <col min="7426" max="7432" width="27.28125" style="0" customWidth="1"/>
    <col min="7681" max="7681" width="46.00390625" style="0" customWidth="1"/>
    <col min="7682" max="7688" width="27.28125" style="0" customWidth="1"/>
    <col min="7937" max="7937" width="46.00390625" style="0" customWidth="1"/>
    <col min="7938" max="7944" width="27.28125" style="0" customWidth="1"/>
    <col min="8193" max="8193" width="46.00390625" style="0" customWidth="1"/>
    <col min="8194" max="8200" width="27.28125" style="0" customWidth="1"/>
    <col min="8449" max="8449" width="46.00390625" style="0" customWidth="1"/>
    <col min="8450" max="8456" width="27.28125" style="0" customWidth="1"/>
    <col min="8705" max="8705" width="46.00390625" style="0" customWidth="1"/>
    <col min="8706" max="8712" width="27.28125" style="0" customWidth="1"/>
    <col min="8961" max="8961" width="46.00390625" style="0" customWidth="1"/>
    <col min="8962" max="8968" width="27.28125" style="0" customWidth="1"/>
    <col min="9217" max="9217" width="46.00390625" style="0" customWidth="1"/>
    <col min="9218" max="9224" width="27.28125" style="0" customWidth="1"/>
    <col min="9473" max="9473" width="46.00390625" style="0" customWidth="1"/>
    <col min="9474" max="9480" width="27.28125" style="0" customWidth="1"/>
    <col min="9729" max="9729" width="46.00390625" style="0" customWidth="1"/>
    <col min="9730" max="9736" width="27.28125" style="0" customWidth="1"/>
    <col min="9985" max="9985" width="46.00390625" style="0" customWidth="1"/>
    <col min="9986" max="9992" width="27.28125" style="0" customWidth="1"/>
    <col min="10241" max="10241" width="46.00390625" style="0" customWidth="1"/>
    <col min="10242" max="10248" width="27.28125" style="0" customWidth="1"/>
    <col min="10497" max="10497" width="46.00390625" style="0" customWidth="1"/>
    <col min="10498" max="10504" width="27.28125" style="0" customWidth="1"/>
    <col min="10753" max="10753" width="46.00390625" style="0" customWidth="1"/>
    <col min="10754" max="10760" width="27.28125" style="0" customWidth="1"/>
    <col min="11009" max="11009" width="46.00390625" style="0" customWidth="1"/>
    <col min="11010" max="11016" width="27.28125" style="0" customWidth="1"/>
    <col min="11265" max="11265" width="46.00390625" style="0" customWidth="1"/>
    <col min="11266" max="11272" width="27.28125" style="0" customWidth="1"/>
    <col min="11521" max="11521" width="46.00390625" style="0" customWidth="1"/>
    <col min="11522" max="11528" width="27.28125" style="0" customWidth="1"/>
    <col min="11777" max="11777" width="46.00390625" style="0" customWidth="1"/>
    <col min="11778" max="11784" width="27.28125" style="0" customWidth="1"/>
    <col min="12033" max="12033" width="46.00390625" style="0" customWidth="1"/>
    <col min="12034" max="12040" width="27.28125" style="0" customWidth="1"/>
    <col min="12289" max="12289" width="46.00390625" style="0" customWidth="1"/>
    <col min="12290" max="12296" width="27.28125" style="0" customWidth="1"/>
    <col min="12545" max="12545" width="46.00390625" style="0" customWidth="1"/>
    <col min="12546" max="12552" width="27.28125" style="0" customWidth="1"/>
    <col min="12801" max="12801" width="46.00390625" style="0" customWidth="1"/>
    <col min="12802" max="12808" width="27.28125" style="0" customWidth="1"/>
    <col min="13057" max="13057" width="46.00390625" style="0" customWidth="1"/>
    <col min="13058" max="13064" width="27.28125" style="0" customWidth="1"/>
    <col min="13313" max="13313" width="46.00390625" style="0" customWidth="1"/>
    <col min="13314" max="13320" width="27.28125" style="0" customWidth="1"/>
    <col min="13569" max="13569" width="46.00390625" style="0" customWidth="1"/>
    <col min="13570" max="13576" width="27.28125" style="0" customWidth="1"/>
    <col min="13825" max="13825" width="46.00390625" style="0" customWidth="1"/>
    <col min="13826" max="13832" width="27.28125" style="0" customWidth="1"/>
    <col min="14081" max="14081" width="46.00390625" style="0" customWidth="1"/>
    <col min="14082" max="14088" width="27.28125" style="0" customWidth="1"/>
    <col min="14337" max="14337" width="46.00390625" style="0" customWidth="1"/>
    <col min="14338" max="14344" width="27.28125" style="0" customWidth="1"/>
    <col min="14593" max="14593" width="46.00390625" style="0" customWidth="1"/>
    <col min="14594" max="14600" width="27.28125" style="0" customWidth="1"/>
    <col min="14849" max="14849" width="46.00390625" style="0" customWidth="1"/>
    <col min="14850" max="14856" width="27.28125" style="0" customWidth="1"/>
    <col min="15105" max="15105" width="46.00390625" style="0" customWidth="1"/>
    <col min="15106" max="15112" width="27.28125" style="0" customWidth="1"/>
    <col min="15361" max="15361" width="46.00390625" style="0" customWidth="1"/>
    <col min="15362" max="15368" width="27.28125" style="0" customWidth="1"/>
    <col min="15617" max="15617" width="46.00390625" style="0" customWidth="1"/>
    <col min="15618" max="15624" width="27.28125" style="0" customWidth="1"/>
    <col min="15873" max="15873" width="46.00390625" style="0" customWidth="1"/>
    <col min="15874" max="15880" width="27.28125" style="0" customWidth="1"/>
    <col min="16129" max="16129" width="46.00390625" style="0" customWidth="1"/>
    <col min="16130" max="16136" width="27.28125" style="0" customWidth="1"/>
  </cols>
  <sheetData>
    <row r="1" spans="1:4" ht="15">
      <c r="A1" t="s">
        <v>903</v>
      </c>
      <c r="B1" t="s">
        <v>904</v>
      </c>
      <c r="C1" t="s">
        <v>905</v>
      </c>
      <c r="D1" t="s">
        <v>906</v>
      </c>
    </row>
    <row r="2" spans="1:4" ht="15">
      <c r="A2" s="102" t="s">
        <v>881</v>
      </c>
      <c r="B2" s="103">
        <v>2634992629.4700003</v>
      </c>
      <c r="C2" s="104">
        <v>30000000</v>
      </c>
      <c r="D2" s="104">
        <v>0</v>
      </c>
    </row>
    <row r="3" spans="1:4" ht="15">
      <c r="A3" s="102" t="s">
        <v>907</v>
      </c>
      <c r="B3" s="103">
        <v>1616693324.31</v>
      </c>
      <c r="C3" s="104">
        <v>0</v>
      </c>
      <c r="D3" s="104">
        <v>0</v>
      </c>
    </row>
    <row r="4" spans="1:4" ht="15">
      <c r="A4" s="102" t="s">
        <v>908</v>
      </c>
      <c r="B4" s="103">
        <v>1329005797</v>
      </c>
      <c r="C4" s="104">
        <v>59318550</v>
      </c>
      <c r="D4" s="104">
        <v>15200000</v>
      </c>
    </row>
    <row r="5" spans="1:4" ht="15">
      <c r="A5" s="102" t="s">
        <v>909</v>
      </c>
      <c r="B5" s="103">
        <v>474149925.03999996</v>
      </c>
      <c r="C5" s="104">
        <v>49500000</v>
      </c>
      <c r="D5" s="104">
        <v>5000000</v>
      </c>
    </row>
    <row r="6" spans="1:4" ht="15">
      <c r="A6" s="102" t="s">
        <v>910</v>
      </c>
      <c r="B6" s="103">
        <v>1120376410.37</v>
      </c>
      <c r="C6" s="104">
        <v>198600000</v>
      </c>
      <c r="D6" s="104">
        <v>21000000</v>
      </c>
    </row>
    <row r="7" spans="1:4" ht="15">
      <c r="A7" s="102" t="s">
        <v>711</v>
      </c>
      <c r="B7" s="103">
        <v>99710161.36</v>
      </c>
      <c r="C7" s="104">
        <v>0</v>
      </c>
      <c r="D7" s="104">
        <v>0</v>
      </c>
    </row>
    <row r="8" spans="1:4" ht="15">
      <c r="A8" s="102" t="s">
        <v>704</v>
      </c>
      <c r="B8" s="103">
        <v>569700854.21</v>
      </c>
      <c r="C8" s="104">
        <v>0</v>
      </c>
      <c r="D8" s="104">
        <v>0</v>
      </c>
    </row>
    <row r="9" spans="1:4" ht="15">
      <c r="A9" s="102" t="s">
        <v>723</v>
      </c>
      <c r="B9" s="103">
        <v>296539384.15</v>
      </c>
      <c r="C9" s="104">
        <v>48000000</v>
      </c>
      <c r="D9" s="104">
        <v>0</v>
      </c>
    </row>
    <row r="10" spans="1:4" ht="15">
      <c r="A10" s="102" t="s">
        <v>911</v>
      </c>
      <c r="B10" s="103">
        <v>88262900.77</v>
      </c>
      <c r="C10" s="104">
        <v>10000000</v>
      </c>
      <c r="D10" s="104">
        <v>0</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216C4-08F3-414C-97F3-248E2C546675}">
  <dimension ref="A1:L28"/>
  <sheetViews>
    <sheetView workbookViewId="0" topLeftCell="A1">
      <selection activeCell="B16" sqref="B16"/>
    </sheetView>
  </sheetViews>
  <sheetFormatPr defaultColWidth="11.421875" defaultRowHeight="15"/>
  <cols>
    <col min="1" max="1" width="38.00390625" style="0" customWidth="1"/>
    <col min="2" max="2" width="89.28125" style="0" customWidth="1"/>
    <col min="3" max="3" width="52.8515625" style="0" customWidth="1"/>
    <col min="4" max="4" width="23.421875" style="0" customWidth="1"/>
    <col min="5" max="5" width="17.8515625" style="0" bestFit="1" customWidth="1"/>
    <col min="10" max="10" width="14.7109375" style="0" customWidth="1"/>
    <col min="11" max="11" width="23.28125" style="0" customWidth="1"/>
    <col min="257" max="257" width="38.00390625" style="0" customWidth="1"/>
    <col min="258" max="258" width="89.28125" style="0" customWidth="1"/>
    <col min="259" max="259" width="52.8515625" style="0" customWidth="1"/>
    <col min="260" max="260" width="23.421875" style="0" customWidth="1"/>
    <col min="261" max="261" width="17.8515625" style="0" bestFit="1" customWidth="1"/>
    <col min="266" max="266" width="14.7109375" style="0" customWidth="1"/>
    <col min="267" max="267" width="23.28125" style="0" customWidth="1"/>
    <col min="513" max="513" width="38.00390625" style="0" customWidth="1"/>
    <col min="514" max="514" width="89.28125" style="0" customWidth="1"/>
    <col min="515" max="515" width="52.8515625" style="0" customWidth="1"/>
    <col min="516" max="516" width="23.421875" style="0" customWidth="1"/>
    <col min="517" max="517" width="17.8515625" style="0" bestFit="1" customWidth="1"/>
    <col min="522" max="522" width="14.7109375" style="0" customWidth="1"/>
    <col min="523" max="523" width="23.28125" style="0" customWidth="1"/>
    <col min="769" max="769" width="38.00390625" style="0" customWidth="1"/>
    <col min="770" max="770" width="89.28125" style="0" customWidth="1"/>
    <col min="771" max="771" width="52.8515625" style="0" customWidth="1"/>
    <col min="772" max="772" width="23.421875" style="0" customWidth="1"/>
    <col min="773" max="773" width="17.8515625" style="0" bestFit="1" customWidth="1"/>
    <col min="778" max="778" width="14.7109375" style="0" customWidth="1"/>
    <col min="779" max="779" width="23.28125" style="0" customWidth="1"/>
    <col min="1025" max="1025" width="38.00390625" style="0" customWidth="1"/>
    <col min="1026" max="1026" width="89.28125" style="0" customWidth="1"/>
    <col min="1027" max="1027" width="52.8515625" style="0" customWidth="1"/>
    <col min="1028" max="1028" width="23.421875" style="0" customWidth="1"/>
    <col min="1029" max="1029" width="17.8515625" style="0" bestFit="1" customWidth="1"/>
    <col min="1034" max="1034" width="14.7109375" style="0" customWidth="1"/>
    <col min="1035" max="1035" width="23.28125" style="0" customWidth="1"/>
    <col min="1281" max="1281" width="38.00390625" style="0" customWidth="1"/>
    <col min="1282" max="1282" width="89.28125" style="0" customWidth="1"/>
    <col min="1283" max="1283" width="52.8515625" style="0" customWidth="1"/>
    <col min="1284" max="1284" width="23.421875" style="0" customWidth="1"/>
    <col min="1285" max="1285" width="17.8515625" style="0" bestFit="1" customWidth="1"/>
    <col min="1290" max="1290" width="14.7109375" style="0" customWidth="1"/>
    <col min="1291" max="1291" width="23.28125" style="0" customWidth="1"/>
    <col min="1537" max="1537" width="38.00390625" style="0" customWidth="1"/>
    <col min="1538" max="1538" width="89.28125" style="0" customWidth="1"/>
    <col min="1539" max="1539" width="52.8515625" style="0" customWidth="1"/>
    <col min="1540" max="1540" width="23.421875" style="0" customWidth="1"/>
    <col min="1541" max="1541" width="17.8515625" style="0" bestFit="1" customWidth="1"/>
    <col min="1546" max="1546" width="14.7109375" style="0" customWidth="1"/>
    <col min="1547" max="1547" width="23.28125" style="0" customWidth="1"/>
    <col min="1793" max="1793" width="38.00390625" style="0" customWidth="1"/>
    <col min="1794" max="1794" width="89.28125" style="0" customWidth="1"/>
    <col min="1795" max="1795" width="52.8515625" style="0" customWidth="1"/>
    <col min="1796" max="1796" width="23.421875" style="0" customWidth="1"/>
    <col min="1797" max="1797" width="17.8515625" style="0" bestFit="1" customWidth="1"/>
    <col min="1802" max="1802" width="14.7109375" style="0" customWidth="1"/>
    <col min="1803" max="1803" width="23.28125" style="0" customWidth="1"/>
    <col min="2049" max="2049" width="38.00390625" style="0" customWidth="1"/>
    <col min="2050" max="2050" width="89.28125" style="0" customWidth="1"/>
    <col min="2051" max="2051" width="52.8515625" style="0" customWidth="1"/>
    <col min="2052" max="2052" width="23.421875" style="0" customWidth="1"/>
    <col min="2053" max="2053" width="17.8515625" style="0" bestFit="1" customWidth="1"/>
    <col min="2058" max="2058" width="14.7109375" style="0" customWidth="1"/>
    <col min="2059" max="2059" width="23.28125" style="0" customWidth="1"/>
    <col min="2305" max="2305" width="38.00390625" style="0" customWidth="1"/>
    <col min="2306" max="2306" width="89.28125" style="0" customWidth="1"/>
    <col min="2307" max="2307" width="52.8515625" style="0" customWidth="1"/>
    <col min="2308" max="2308" width="23.421875" style="0" customWidth="1"/>
    <col min="2309" max="2309" width="17.8515625" style="0" bestFit="1" customWidth="1"/>
    <col min="2314" max="2314" width="14.7109375" style="0" customWidth="1"/>
    <col min="2315" max="2315" width="23.28125" style="0" customWidth="1"/>
    <col min="2561" max="2561" width="38.00390625" style="0" customWidth="1"/>
    <col min="2562" max="2562" width="89.28125" style="0" customWidth="1"/>
    <col min="2563" max="2563" width="52.8515625" style="0" customWidth="1"/>
    <col min="2564" max="2564" width="23.421875" style="0" customWidth="1"/>
    <col min="2565" max="2565" width="17.8515625" style="0" bestFit="1" customWidth="1"/>
    <col min="2570" max="2570" width="14.7109375" style="0" customWidth="1"/>
    <col min="2571" max="2571" width="23.28125" style="0" customWidth="1"/>
    <col min="2817" max="2817" width="38.00390625" style="0" customWidth="1"/>
    <col min="2818" max="2818" width="89.28125" style="0" customWidth="1"/>
    <col min="2819" max="2819" width="52.8515625" style="0" customWidth="1"/>
    <col min="2820" max="2820" width="23.421875" style="0" customWidth="1"/>
    <col min="2821" max="2821" width="17.8515625" style="0" bestFit="1" customWidth="1"/>
    <col min="2826" max="2826" width="14.7109375" style="0" customWidth="1"/>
    <col min="2827" max="2827" width="23.28125" style="0" customWidth="1"/>
    <col min="3073" max="3073" width="38.00390625" style="0" customWidth="1"/>
    <col min="3074" max="3074" width="89.28125" style="0" customWidth="1"/>
    <col min="3075" max="3075" width="52.8515625" style="0" customWidth="1"/>
    <col min="3076" max="3076" width="23.421875" style="0" customWidth="1"/>
    <col min="3077" max="3077" width="17.8515625" style="0" bestFit="1" customWidth="1"/>
    <col min="3082" max="3082" width="14.7109375" style="0" customWidth="1"/>
    <col min="3083" max="3083" width="23.28125" style="0" customWidth="1"/>
    <col min="3329" max="3329" width="38.00390625" style="0" customWidth="1"/>
    <col min="3330" max="3330" width="89.28125" style="0" customWidth="1"/>
    <col min="3331" max="3331" width="52.8515625" style="0" customWidth="1"/>
    <col min="3332" max="3332" width="23.421875" style="0" customWidth="1"/>
    <col min="3333" max="3333" width="17.8515625" style="0" bestFit="1" customWidth="1"/>
    <col min="3338" max="3338" width="14.7109375" style="0" customWidth="1"/>
    <col min="3339" max="3339" width="23.28125" style="0" customWidth="1"/>
    <col min="3585" max="3585" width="38.00390625" style="0" customWidth="1"/>
    <col min="3586" max="3586" width="89.28125" style="0" customWidth="1"/>
    <col min="3587" max="3587" width="52.8515625" style="0" customWidth="1"/>
    <col min="3588" max="3588" width="23.421875" style="0" customWidth="1"/>
    <col min="3589" max="3589" width="17.8515625" style="0" bestFit="1" customWidth="1"/>
    <col min="3594" max="3594" width="14.7109375" style="0" customWidth="1"/>
    <col min="3595" max="3595" width="23.28125" style="0" customWidth="1"/>
    <col min="3841" max="3841" width="38.00390625" style="0" customWidth="1"/>
    <col min="3842" max="3842" width="89.28125" style="0" customWidth="1"/>
    <col min="3843" max="3843" width="52.8515625" style="0" customWidth="1"/>
    <col min="3844" max="3844" width="23.421875" style="0" customWidth="1"/>
    <col min="3845" max="3845" width="17.8515625" style="0" bestFit="1" customWidth="1"/>
    <col min="3850" max="3850" width="14.7109375" style="0" customWidth="1"/>
    <col min="3851" max="3851" width="23.28125" style="0" customWidth="1"/>
    <col min="4097" max="4097" width="38.00390625" style="0" customWidth="1"/>
    <col min="4098" max="4098" width="89.28125" style="0" customWidth="1"/>
    <col min="4099" max="4099" width="52.8515625" style="0" customWidth="1"/>
    <col min="4100" max="4100" width="23.421875" style="0" customWidth="1"/>
    <col min="4101" max="4101" width="17.8515625" style="0" bestFit="1" customWidth="1"/>
    <col min="4106" max="4106" width="14.7109375" style="0" customWidth="1"/>
    <col min="4107" max="4107" width="23.28125" style="0" customWidth="1"/>
    <col min="4353" max="4353" width="38.00390625" style="0" customWidth="1"/>
    <col min="4354" max="4354" width="89.28125" style="0" customWidth="1"/>
    <col min="4355" max="4355" width="52.8515625" style="0" customWidth="1"/>
    <col min="4356" max="4356" width="23.421875" style="0" customWidth="1"/>
    <col min="4357" max="4357" width="17.8515625" style="0" bestFit="1" customWidth="1"/>
    <col min="4362" max="4362" width="14.7109375" style="0" customWidth="1"/>
    <col min="4363" max="4363" width="23.28125" style="0" customWidth="1"/>
    <col min="4609" max="4609" width="38.00390625" style="0" customWidth="1"/>
    <col min="4610" max="4610" width="89.28125" style="0" customWidth="1"/>
    <col min="4611" max="4611" width="52.8515625" style="0" customWidth="1"/>
    <col min="4612" max="4612" width="23.421875" style="0" customWidth="1"/>
    <col min="4613" max="4613" width="17.8515625" style="0" bestFit="1" customWidth="1"/>
    <col min="4618" max="4618" width="14.7109375" style="0" customWidth="1"/>
    <col min="4619" max="4619" width="23.28125" style="0" customWidth="1"/>
    <col min="4865" max="4865" width="38.00390625" style="0" customWidth="1"/>
    <col min="4866" max="4866" width="89.28125" style="0" customWidth="1"/>
    <col min="4867" max="4867" width="52.8515625" style="0" customWidth="1"/>
    <col min="4868" max="4868" width="23.421875" style="0" customWidth="1"/>
    <col min="4869" max="4869" width="17.8515625" style="0" bestFit="1" customWidth="1"/>
    <col min="4874" max="4874" width="14.7109375" style="0" customWidth="1"/>
    <col min="4875" max="4875" width="23.28125" style="0" customWidth="1"/>
    <col min="5121" max="5121" width="38.00390625" style="0" customWidth="1"/>
    <col min="5122" max="5122" width="89.28125" style="0" customWidth="1"/>
    <col min="5123" max="5123" width="52.8515625" style="0" customWidth="1"/>
    <col min="5124" max="5124" width="23.421875" style="0" customWidth="1"/>
    <col min="5125" max="5125" width="17.8515625" style="0" bestFit="1" customWidth="1"/>
    <col min="5130" max="5130" width="14.7109375" style="0" customWidth="1"/>
    <col min="5131" max="5131" width="23.28125" style="0" customWidth="1"/>
    <col min="5377" max="5377" width="38.00390625" style="0" customWidth="1"/>
    <col min="5378" max="5378" width="89.28125" style="0" customWidth="1"/>
    <col min="5379" max="5379" width="52.8515625" style="0" customWidth="1"/>
    <col min="5380" max="5380" width="23.421875" style="0" customWidth="1"/>
    <col min="5381" max="5381" width="17.8515625" style="0" bestFit="1" customWidth="1"/>
    <col min="5386" max="5386" width="14.7109375" style="0" customWidth="1"/>
    <col min="5387" max="5387" width="23.28125" style="0" customWidth="1"/>
    <col min="5633" max="5633" width="38.00390625" style="0" customWidth="1"/>
    <col min="5634" max="5634" width="89.28125" style="0" customWidth="1"/>
    <col min="5635" max="5635" width="52.8515625" style="0" customWidth="1"/>
    <col min="5636" max="5636" width="23.421875" style="0" customWidth="1"/>
    <col min="5637" max="5637" width="17.8515625" style="0" bestFit="1" customWidth="1"/>
    <col min="5642" max="5642" width="14.7109375" style="0" customWidth="1"/>
    <col min="5643" max="5643" width="23.28125" style="0" customWidth="1"/>
    <col min="5889" max="5889" width="38.00390625" style="0" customWidth="1"/>
    <col min="5890" max="5890" width="89.28125" style="0" customWidth="1"/>
    <col min="5891" max="5891" width="52.8515625" style="0" customWidth="1"/>
    <col min="5892" max="5892" width="23.421875" style="0" customWidth="1"/>
    <col min="5893" max="5893" width="17.8515625" style="0" bestFit="1" customWidth="1"/>
    <col min="5898" max="5898" width="14.7109375" style="0" customWidth="1"/>
    <col min="5899" max="5899" width="23.28125" style="0" customWidth="1"/>
    <col min="6145" max="6145" width="38.00390625" style="0" customWidth="1"/>
    <col min="6146" max="6146" width="89.28125" style="0" customWidth="1"/>
    <col min="6147" max="6147" width="52.8515625" style="0" customWidth="1"/>
    <col min="6148" max="6148" width="23.421875" style="0" customWidth="1"/>
    <col min="6149" max="6149" width="17.8515625" style="0" bestFit="1" customWidth="1"/>
    <col min="6154" max="6154" width="14.7109375" style="0" customWidth="1"/>
    <col min="6155" max="6155" width="23.28125" style="0" customWidth="1"/>
    <col min="6401" max="6401" width="38.00390625" style="0" customWidth="1"/>
    <col min="6402" max="6402" width="89.28125" style="0" customWidth="1"/>
    <col min="6403" max="6403" width="52.8515625" style="0" customWidth="1"/>
    <col min="6404" max="6404" width="23.421875" style="0" customWidth="1"/>
    <col min="6405" max="6405" width="17.8515625" style="0" bestFit="1" customWidth="1"/>
    <col min="6410" max="6410" width="14.7109375" style="0" customWidth="1"/>
    <col min="6411" max="6411" width="23.28125" style="0" customWidth="1"/>
    <col min="6657" max="6657" width="38.00390625" style="0" customWidth="1"/>
    <col min="6658" max="6658" width="89.28125" style="0" customWidth="1"/>
    <col min="6659" max="6659" width="52.8515625" style="0" customWidth="1"/>
    <col min="6660" max="6660" width="23.421875" style="0" customWidth="1"/>
    <col min="6661" max="6661" width="17.8515625" style="0" bestFit="1" customWidth="1"/>
    <col min="6666" max="6666" width="14.7109375" style="0" customWidth="1"/>
    <col min="6667" max="6667" width="23.28125" style="0" customWidth="1"/>
    <col min="6913" max="6913" width="38.00390625" style="0" customWidth="1"/>
    <col min="6914" max="6914" width="89.28125" style="0" customWidth="1"/>
    <col min="6915" max="6915" width="52.8515625" style="0" customWidth="1"/>
    <col min="6916" max="6916" width="23.421875" style="0" customWidth="1"/>
    <col min="6917" max="6917" width="17.8515625" style="0" bestFit="1" customWidth="1"/>
    <col min="6922" max="6922" width="14.7109375" style="0" customWidth="1"/>
    <col min="6923" max="6923" width="23.28125" style="0" customWidth="1"/>
    <col min="7169" max="7169" width="38.00390625" style="0" customWidth="1"/>
    <col min="7170" max="7170" width="89.28125" style="0" customWidth="1"/>
    <col min="7171" max="7171" width="52.8515625" style="0" customWidth="1"/>
    <col min="7172" max="7172" width="23.421875" style="0" customWidth="1"/>
    <col min="7173" max="7173" width="17.8515625" style="0" bestFit="1" customWidth="1"/>
    <col min="7178" max="7178" width="14.7109375" style="0" customWidth="1"/>
    <col min="7179" max="7179" width="23.28125" style="0" customWidth="1"/>
    <col min="7425" max="7425" width="38.00390625" style="0" customWidth="1"/>
    <col min="7426" max="7426" width="89.28125" style="0" customWidth="1"/>
    <col min="7427" max="7427" width="52.8515625" style="0" customWidth="1"/>
    <col min="7428" max="7428" width="23.421875" style="0" customWidth="1"/>
    <col min="7429" max="7429" width="17.8515625" style="0" bestFit="1" customWidth="1"/>
    <col min="7434" max="7434" width="14.7109375" style="0" customWidth="1"/>
    <col min="7435" max="7435" width="23.28125" style="0" customWidth="1"/>
    <col min="7681" max="7681" width="38.00390625" style="0" customWidth="1"/>
    <col min="7682" max="7682" width="89.28125" style="0" customWidth="1"/>
    <col min="7683" max="7683" width="52.8515625" style="0" customWidth="1"/>
    <col min="7684" max="7684" width="23.421875" style="0" customWidth="1"/>
    <col min="7685" max="7685" width="17.8515625" style="0" bestFit="1" customWidth="1"/>
    <col min="7690" max="7690" width="14.7109375" style="0" customWidth="1"/>
    <col min="7691" max="7691" width="23.28125" style="0" customWidth="1"/>
    <col min="7937" max="7937" width="38.00390625" style="0" customWidth="1"/>
    <col min="7938" max="7938" width="89.28125" style="0" customWidth="1"/>
    <col min="7939" max="7939" width="52.8515625" style="0" customWidth="1"/>
    <col min="7940" max="7940" width="23.421875" style="0" customWidth="1"/>
    <col min="7941" max="7941" width="17.8515625" style="0" bestFit="1" customWidth="1"/>
    <col min="7946" max="7946" width="14.7109375" style="0" customWidth="1"/>
    <col min="7947" max="7947" width="23.28125" style="0" customWidth="1"/>
    <col min="8193" max="8193" width="38.00390625" style="0" customWidth="1"/>
    <col min="8194" max="8194" width="89.28125" style="0" customWidth="1"/>
    <col min="8195" max="8195" width="52.8515625" style="0" customWidth="1"/>
    <col min="8196" max="8196" width="23.421875" style="0" customWidth="1"/>
    <col min="8197" max="8197" width="17.8515625" style="0" bestFit="1" customWidth="1"/>
    <col min="8202" max="8202" width="14.7109375" style="0" customWidth="1"/>
    <col min="8203" max="8203" width="23.28125" style="0" customWidth="1"/>
    <col min="8449" max="8449" width="38.00390625" style="0" customWidth="1"/>
    <col min="8450" max="8450" width="89.28125" style="0" customWidth="1"/>
    <col min="8451" max="8451" width="52.8515625" style="0" customWidth="1"/>
    <col min="8452" max="8452" width="23.421875" style="0" customWidth="1"/>
    <col min="8453" max="8453" width="17.8515625" style="0" bestFit="1" customWidth="1"/>
    <col min="8458" max="8458" width="14.7109375" style="0" customWidth="1"/>
    <col min="8459" max="8459" width="23.28125" style="0" customWidth="1"/>
    <col min="8705" max="8705" width="38.00390625" style="0" customWidth="1"/>
    <col min="8706" max="8706" width="89.28125" style="0" customWidth="1"/>
    <col min="8707" max="8707" width="52.8515625" style="0" customWidth="1"/>
    <col min="8708" max="8708" width="23.421875" style="0" customWidth="1"/>
    <col min="8709" max="8709" width="17.8515625" style="0" bestFit="1" customWidth="1"/>
    <col min="8714" max="8714" width="14.7109375" style="0" customWidth="1"/>
    <col min="8715" max="8715" width="23.28125" style="0" customWidth="1"/>
    <col min="8961" max="8961" width="38.00390625" style="0" customWidth="1"/>
    <col min="8962" max="8962" width="89.28125" style="0" customWidth="1"/>
    <col min="8963" max="8963" width="52.8515625" style="0" customWidth="1"/>
    <col min="8964" max="8964" width="23.421875" style="0" customWidth="1"/>
    <col min="8965" max="8965" width="17.8515625" style="0" bestFit="1" customWidth="1"/>
    <col min="8970" max="8970" width="14.7109375" style="0" customWidth="1"/>
    <col min="8971" max="8971" width="23.28125" style="0" customWidth="1"/>
    <col min="9217" max="9217" width="38.00390625" style="0" customWidth="1"/>
    <col min="9218" max="9218" width="89.28125" style="0" customWidth="1"/>
    <col min="9219" max="9219" width="52.8515625" style="0" customWidth="1"/>
    <col min="9220" max="9220" width="23.421875" style="0" customWidth="1"/>
    <col min="9221" max="9221" width="17.8515625" style="0" bestFit="1" customWidth="1"/>
    <col min="9226" max="9226" width="14.7109375" style="0" customWidth="1"/>
    <col min="9227" max="9227" width="23.28125" style="0" customWidth="1"/>
    <col min="9473" max="9473" width="38.00390625" style="0" customWidth="1"/>
    <col min="9474" max="9474" width="89.28125" style="0" customWidth="1"/>
    <col min="9475" max="9475" width="52.8515625" style="0" customWidth="1"/>
    <col min="9476" max="9476" width="23.421875" style="0" customWidth="1"/>
    <col min="9477" max="9477" width="17.8515625" style="0" bestFit="1" customWidth="1"/>
    <col min="9482" max="9482" width="14.7109375" style="0" customWidth="1"/>
    <col min="9483" max="9483" width="23.28125" style="0" customWidth="1"/>
    <col min="9729" max="9729" width="38.00390625" style="0" customWidth="1"/>
    <col min="9730" max="9730" width="89.28125" style="0" customWidth="1"/>
    <col min="9731" max="9731" width="52.8515625" style="0" customWidth="1"/>
    <col min="9732" max="9732" width="23.421875" style="0" customWidth="1"/>
    <col min="9733" max="9733" width="17.8515625" style="0" bestFit="1" customWidth="1"/>
    <col min="9738" max="9738" width="14.7109375" style="0" customWidth="1"/>
    <col min="9739" max="9739" width="23.28125" style="0" customWidth="1"/>
    <col min="9985" max="9985" width="38.00390625" style="0" customWidth="1"/>
    <col min="9986" max="9986" width="89.28125" style="0" customWidth="1"/>
    <col min="9987" max="9987" width="52.8515625" style="0" customWidth="1"/>
    <col min="9988" max="9988" width="23.421875" style="0" customWidth="1"/>
    <col min="9989" max="9989" width="17.8515625" style="0" bestFit="1" customWidth="1"/>
    <col min="9994" max="9994" width="14.7109375" style="0" customWidth="1"/>
    <col min="9995" max="9995" width="23.28125" style="0" customWidth="1"/>
    <col min="10241" max="10241" width="38.00390625" style="0" customWidth="1"/>
    <col min="10242" max="10242" width="89.28125" style="0" customWidth="1"/>
    <col min="10243" max="10243" width="52.8515625" style="0" customWidth="1"/>
    <col min="10244" max="10244" width="23.421875" style="0" customWidth="1"/>
    <col min="10245" max="10245" width="17.8515625" style="0" bestFit="1" customWidth="1"/>
    <col min="10250" max="10250" width="14.7109375" style="0" customWidth="1"/>
    <col min="10251" max="10251" width="23.28125" style="0" customWidth="1"/>
    <col min="10497" max="10497" width="38.00390625" style="0" customWidth="1"/>
    <col min="10498" max="10498" width="89.28125" style="0" customWidth="1"/>
    <col min="10499" max="10499" width="52.8515625" style="0" customWidth="1"/>
    <col min="10500" max="10500" width="23.421875" style="0" customWidth="1"/>
    <col min="10501" max="10501" width="17.8515625" style="0" bestFit="1" customWidth="1"/>
    <col min="10506" max="10506" width="14.7109375" style="0" customWidth="1"/>
    <col min="10507" max="10507" width="23.28125" style="0" customWidth="1"/>
    <col min="10753" max="10753" width="38.00390625" style="0" customWidth="1"/>
    <col min="10754" max="10754" width="89.28125" style="0" customWidth="1"/>
    <col min="10755" max="10755" width="52.8515625" style="0" customWidth="1"/>
    <col min="10756" max="10756" width="23.421875" style="0" customWidth="1"/>
    <col min="10757" max="10757" width="17.8515625" style="0" bestFit="1" customWidth="1"/>
    <col min="10762" max="10762" width="14.7109375" style="0" customWidth="1"/>
    <col min="10763" max="10763" width="23.28125" style="0" customWidth="1"/>
    <col min="11009" max="11009" width="38.00390625" style="0" customWidth="1"/>
    <col min="11010" max="11010" width="89.28125" style="0" customWidth="1"/>
    <col min="11011" max="11011" width="52.8515625" style="0" customWidth="1"/>
    <col min="11012" max="11012" width="23.421875" style="0" customWidth="1"/>
    <col min="11013" max="11013" width="17.8515625" style="0" bestFit="1" customWidth="1"/>
    <col min="11018" max="11018" width="14.7109375" style="0" customWidth="1"/>
    <col min="11019" max="11019" width="23.28125" style="0" customWidth="1"/>
    <col min="11265" max="11265" width="38.00390625" style="0" customWidth="1"/>
    <col min="11266" max="11266" width="89.28125" style="0" customWidth="1"/>
    <col min="11267" max="11267" width="52.8515625" style="0" customWidth="1"/>
    <col min="11268" max="11268" width="23.421875" style="0" customWidth="1"/>
    <col min="11269" max="11269" width="17.8515625" style="0" bestFit="1" customWidth="1"/>
    <col min="11274" max="11274" width="14.7109375" style="0" customWidth="1"/>
    <col min="11275" max="11275" width="23.28125" style="0" customWidth="1"/>
    <col min="11521" max="11521" width="38.00390625" style="0" customWidth="1"/>
    <col min="11522" max="11522" width="89.28125" style="0" customWidth="1"/>
    <col min="11523" max="11523" width="52.8515625" style="0" customWidth="1"/>
    <col min="11524" max="11524" width="23.421875" style="0" customWidth="1"/>
    <col min="11525" max="11525" width="17.8515625" style="0" bestFit="1" customWidth="1"/>
    <col min="11530" max="11530" width="14.7109375" style="0" customWidth="1"/>
    <col min="11531" max="11531" width="23.28125" style="0" customWidth="1"/>
    <col min="11777" max="11777" width="38.00390625" style="0" customWidth="1"/>
    <col min="11778" max="11778" width="89.28125" style="0" customWidth="1"/>
    <col min="11779" max="11779" width="52.8515625" style="0" customWidth="1"/>
    <col min="11780" max="11780" width="23.421875" style="0" customWidth="1"/>
    <col min="11781" max="11781" width="17.8515625" style="0" bestFit="1" customWidth="1"/>
    <col min="11786" max="11786" width="14.7109375" style="0" customWidth="1"/>
    <col min="11787" max="11787" width="23.28125" style="0" customWidth="1"/>
    <col min="12033" max="12033" width="38.00390625" style="0" customWidth="1"/>
    <col min="12034" max="12034" width="89.28125" style="0" customWidth="1"/>
    <col min="12035" max="12035" width="52.8515625" style="0" customWidth="1"/>
    <col min="12036" max="12036" width="23.421875" style="0" customWidth="1"/>
    <col min="12037" max="12037" width="17.8515625" style="0" bestFit="1" customWidth="1"/>
    <col min="12042" max="12042" width="14.7109375" style="0" customWidth="1"/>
    <col min="12043" max="12043" width="23.28125" style="0" customWidth="1"/>
    <col min="12289" max="12289" width="38.00390625" style="0" customWidth="1"/>
    <col min="12290" max="12290" width="89.28125" style="0" customWidth="1"/>
    <col min="12291" max="12291" width="52.8515625" style="0" customWidth="1"/>
    <col min="12292" max="12292" width="23.421875" style="0" customWidth="1"/>
    <col min="12293" max="12293" width="17.8515625" style="0" bestFit="1" customWidth="1"/>
    <col min="12298" max="12298" width="14.7109375" style="0" customWidth="1"/>
    <col min="12299" max="12299" width="23.28125" style="0" customWidth="1"/>
    <col min="12545" max="12545" width="38.00390625" style="0" customWidth="1"/>
    <col min="12546" max="12546" width="89.28125" style="0" customWidth="1"/>
    <col min="12547" max="12547" width="52.8515625" style="0" customWidth="1"/>
    <col min="12548" max="12548" width="23.421875" style="0" customWidth="1"/>
    <col min="12549" max="12549" width="17.8515625" style="0" bestFit="1" customWidth="1"/>
    <col min="12554" max="12554" width="14.7109375" style="0" customWidth="1"/>
    <col min="12555" max="12555" width="23.28125" style="0" customWidth="1"/>
    <col min="12801" max="12801" width="38.00390625" style="0" customWidth="1"/>
    <col min="12802" max="12802" width="89.28125" style="0" customWidth="1"/>
    <col min="12803" max="12803" width="52.8515625" style="0" customWidth="1"/>
    <col min="12804" max="12804" width="23.421875" style="0" customWidth="1"/>
    <col min="12805" max="12805" width="17.8515625" style="0" bestFit="1" customWidth="1"/>
    <col min="12810" max="12810" width="14.7109375" style="0" customWidth="1"/>
    <col min="12811" max="12811" width="23.28125" style="0" customWidth="1"/>
    <col min="13057" max="13057" width="38.00390625" style="0" customWidth="1"/>
    <col min="13058" max="13058" width="89.28125" style="0" customWidth="1"/>
    <col min="13059" max="13059" width="52.8515625" style="0" customWidth="1"/>
    <col min="13060" max="13060" width="23.421875" style="0" customWidth="1"/>
    <col min="13061" max="13061" width="17.8515625" style="0" bestFit="1" customWidth="1"/>
    <col min="13066" max="13066" width="14.7109375" style="0" customWidth="1"/>
    <col min="13067" max="13067" width="23.28125" style="0" customWidth="1"/>
    <col min="13313" max="13313" width="38.00390625" style="0" customWidth="1"/>
    <col min="13314" max="13314" width="89.28125" style="0" customWidth="1"/>
    <col min="13315" max="13315" width="52.8515625" style="0" customWidth="1"/>
    <col min="13316" max="13316" width="23.421875" style="0" customWidth="1"/>
    <col min="13317" max="13317" width="17.8515625" style="0" bestFit="1" customWidth="1"/>
    <col min="13322" max="13322" width="14.7109375" style="0" customWidth="1"/>
    <col min="13323" max="13323" width="23.28125" style="0" customWidth="1"/>
    <col min="13569" max="13569" width="38.00390625" style="0" customWidth="1"/>
    <col min="13570" max="13570" width="89.28125" style="0" customWidth="1"/>
    <col min="13571" max="13571" width="52.8515625" style="0" customWidth="1"/>
    <col min="13572" max="13572" width="23.421875" style="0" customWidth="1"/>
    <col min="13573" max="13573" width="17.8515625" style="0" bestFit="1" customWidth="1"/>
    <col min="13578" max="13578" width="14.7109375" style="0" customWidth="1"/>
    <col min="13579" max="13579" width="23.28125" style="0" customWidth="1"/>
    <col min="13825" max="13825" width="38.00390625" style="0" customWidth="1"/>
    <col min="13826" max="13826" width="89.28125" style="0" customWidth="1"/>
    <col min="13827" max="13827" width="52.8515625" style="0" customWidth="1"/>
    <col min="13828" max="13828" width="23.421875" style="0" customWidth="1"/>
    <col min="13829" max="13829" width="17.8515625" style="0" bestFit="1" customWidth="1"/>
    <col min="13834" max="13834" width="14.7109375" style="0" customWidth="1"/>
    <col min="13835" max="13835" width="23.28125" style="0" customWidth="1"/>
    <col min="14081" max="14081" width="38.00390625" style="0" customWidth="1"/>
    <col min="14082" max="14082" width="89.28125" style="0" customWidth="1"/>
    <col min="14083" max="14083" width="52.8515625" style="0" customWidth="1"/>
    <col min="14084" max="14084" width="23.421875" style="0" customWidth="1"/>
    <col min="14085" max="14085" width="17.8515625" style="0" bestFit="1" customWidth="1"/>
    <col min="14090" max="14090" width="14.7109375" style="0" customWidth="1"/>
    <col min="14091" max="14091" width="23.28125" style="0" customWidth="1"/>
    <col min="14337" max="14337" width="38.00390625" style="0" customWidth="1"/>
    <col min="14338" max="14338" width="89.28125" style="0" customWidth="1"/>
    <col min="14339" max="14339" width="52.8515625" style="0" customWidth="1"/>
    <col min="14340" max="14340" width="23.421875" style="0" customWidth="1"/>
    <col min="14341" max="14341" width="17.8515625" style="0" bestFit="1" customWidth="1"/>
    <col min="14346" max="14346" width="14.7109375" style="0" customWidth="1"/>
    <col min="14347" max="14347" width="23.28125" style="0" customWidth="1"/>
    <col min="14593" max="14593" width="38.00390625" style="0" customWidth="1"/>
    <col min="14594" max="14594" width="89.28125" style="0" customWidth="1"/>
    <col min="14595" max="14595" width="52.8515625" style="0" customWidth="1"/>
    <col min="14596" max="14596" width="23.421875" style="0" customWidth="1"/>
    <col min="14597" max="14597" width="17.8515625" style="0" bestFit="1" customWidth="1"/>
    <col min="14602" max="14602" width="14.7109375" style="0" customWidth="1"/>
    <col min="14603" max="14603" width="23.28125" style="0" customWidth="1"/>
    <col min="14849" max="14849" width="38.00390625" style="0" customWidth="1"/>
    <col min="14850" max="14850" width="89.28125" style="0" customWidth="1"/>
    <col min="14851" max="14851" width="52.8515625" style="0" customWidth="1"/>
    <col min="14852" max="14852" width="23.421875" style="0" customWidth="1"/>
    <col min="14853" max="14853" width="17.8515625" style="0" bestFit="1" customWidth="1"/>
    <col min="14858" max="14858" width="14.7109375" style="0" customWidth="1"/>
    <col min="14859" max="14859" width="23.28125" style="0" customWidth="1"/>
    <col min="15105" max="15105" width="38.00390625" style="0" customWidth="1"/>
    <col min="15106" max="15106" width="89.28125" style="0" customWidth="1"/>
    <col min="15107" max="15107" width="52.8515625" style="0" customWidth="1"/>
    <col min="15108" max="15108" width="23.421875" style="0" customWidth="1"/>
    <col min="15109" max="15109" width="17.8515625" style="0" bestFit="1" customWidth="1"/>
    <col min="15114" max="15114" width="14.7109375" style="0" customWidth="1"/>
    <col min="15115" max="15115" width="23.28125" style="0" customWidth="1"/>
    <col min="15361" max="15361" width="38.00390625" style="0" customWidth="1"/>
    <col min="15362" max="15362" width="89.28125" style="0" customWidth="1"/>
    <col min="15363" max="15363" width="52.8515625" style="0" customWidth="1"/>
    <col min="15364" max="15364" width="23.421875" style="0" customWidth="1"/>
    <col min="15365" max="15365" width="17.8515625" style="0" bestFit="1" customWidth="1"/>
    <col min="15370" max="15370" width="14.7109375" style="0" customWidth="1"/>
    <col min="15371" max="15371" width="23.28125" style="0" customWidth="1"/>
    <col min="15617" max="15617" width="38.00390625" style="0" customWidth="1"/>
    <col min="15618" max="15618" width="89.28125" style="0" customWidth="1"/>
    <col min="15619" max="15619" width="52.8515625" style="0" customWidth="1"/>
    <col min="15620" max="15620" width="23.421875" style="0" customWidth="1"/>
    <col min="15621" max="15621" width="17.8515625" style="0" bestFit="1" customWidth="1"/>
    <col min="15626" max="15626" width="14.7109375" style="0" customWidth="1"/>
    <col min="15627" max="15627" width="23.28125" style="0" customWidth="1"/>
    <col min="15873" max="15873" width="38.00390625" style="0" customWidth="1"/>
    <col min="15874" max="15874" width="89.28125" style="0" customWidth="1"/>
    <col min="15875" max="15875" width="52.8515625" style="0" customWidth="1"/>
    <col min="15876" max="15876" width="23.421875" style="0" customWidth="1"/>
    <col min="15877" max="15877" width="17.8515625" style="0" bestFit="1" customWidth="1"/>
    <col min="15882" max="15882" width="14.7109375" style="0" customWidth="1"/>
    <col min="15883" max="15883" width="23.28125" style="0" customWidth="1"/>
    <col min="16129" max="16129" width="38.00390625" style="0" customWidth="1"/>
    <col min="16130" max="16130" width="89.28125" style="0" customWidth="1"/>
    <col min="16131" max="16131" width="52.8515625" style="0" customWidth="1"/>
    <col min="16132" max="16132" width="23.421875" style="0" customWidth="1"/>
    <col min="16133" max="16133" width="17.8515625" style="0" bestFit="1" customWidth="1"/>
    <col min="16138" max="16138" width="14.7109375" style="0" customWidth="1"/>
    <col min="16139" max="16139" width="23.28125" style="0" customWidth="1"/>
  </cols>
  <sheetData>
    <row r="1" spans="1:12" ht="15">
      <c r="A1" t="s">
        <v>912</v>
      </c>
      <c r="B1" t="s">
        <v>913</v>
      </c>
      <c r="C1" t="s">
        <v>914</v>
      </c>
      <c r="D1" t="s">
        <v>915</v>
      </c>
      <c r="E1" t="s">
        <v>916</v>
      </c>
      <c r="F1" t="s">
        <v>917</v>
      </c>
      <c r="G1" t="s">
        <v>918</v>
      </c>
      <c r="H1" t="s">
        <v>919</v>
      </c>
      <c r="I1" t="s">
        <v>916</v>
      </c>
      <c r="J1" t="s">
        <v>920</v>
      </c>
      <c r="K1" t="s">
        <v>921</v>
      </c>
      <c r="L1" t="s">
        <v>461</v>
      </c>
    </row>
    <row r="2" spans="1:12" ht="15">
      <c r="A2" s="88" t="s">
        <v>922</v>
      </c>
      <c r="B2" s="105" t="s">
        <v>923</v>
      </c>
      <c r="C2" s="88" t="s">
        <v>924</v>
      </c>
      <c r="D2" s="88" t="s">
        <v>925</v>
      </c>
      <c r="E2" s="106">
        <v>1000000000</v>
      </c>
      <c r="F2" s="86"/>
      <c r="G2" s="86">
        <v>0</v>
      </c>
      <c r="H2" s="86">
        <v>0</v>
      </c>
      <c r="I2" s="86">
        <v>0</v>
      </c>
      <c r="J2" s="86">
        <f>+E2+F2+G2+H2+I2</f>
        <v>1000000000</v>
      </c>
      <c r="K2" s="83" t="s">
        <v>926</v>
      </c>
      <c r="L2" s="83" t="s">
        <v>927</v>
      </c>
    </row>
    <row r="3" spans="1:12" ht="15">
      <c r="A3" s="88" t="s">
        <v>922</v>
      </c>
      <c r="B3" s="105" t="s">
        <v>928</v>
      </c>
      <c r="C3" s="88" t="s">
        <v>924</v>
      </c>
      <c r="D3" s="88" t="s">
        <v>925</v>
      </c>
      <c r="E3" s="86"/>
      <c r="F3" s="86">
        <v>262938174</v>
      </c>
      <c r="G3" s="86">
        <v>0</v>
      </c>
      <c r="H3" s="86">
        <v>0</v>
      </c>
      <c r="I3" s="86">
        <v>0</v>
      </c>
      <c r="J3" s="86">
        <f aca="true" t="shared" si="0" ref="J3:J28">+E3+F3+G3+H3+I3</f>
        <v>262938174</v>
      </c>
      <c r="K3" s="83" t="s">
        <v>926</v>
      </c>
      <c r="L3" s="83" t="s">
        <v>927</v>
      </c>
    </row>
    <row r="4" spans="1:12" ht="15">
      <c r="A4" s="88" t="s">
        <v>922</v>
      </c>
      <c r="B4" s="105" t="s">
        <v>929</v>
      </c>
      <c r="C4" s="88" t="s">
        <v>924</v>
      </c>
      <c r="D4" s="88" t="s">
        <v>925</v>
      </c>
      <c r="E4" s="86">
        <v>279005797</v>
      </c>
      <c r="F4" s="86"/>
      <c r="G4" s="86">
        <v>0</v>
      </c>
      <c r="H4" s="86">
        <v>0</v>
      </c>
      <c r="I4" s="86">
        <v>0</v>
      </c>
      <c r="J4" s="86">
        <f t="shared" si="0"/>
        <v>279005797</v>
      </c>
      <c r="K4" s="83" t="s">
        <v>926</v>
      </c>
      <c r="L4" s="83" t="s">
        <v>927</v>
      </c>
    </row>
    <row r="5" spans="1:12" ht="14.25" customHeight="1">
      <c r="A5" s="88" t="s">
        <v>922</v>
      </c>
      <c r="B5" s="105" t="s">
        <v>930</v>
      </c>
      <c r="C5" s="88" t="s">
        <v>924</v>
      </c>
      <c r="D5" s="88" t="s">
        <v>925</v>
      </c>
      <c r="E5" s="86">
        <v>0</v>
      </c>
      <c r="F5" s="86">
        <v>0</v>
      </c>
      <c r="G5" s="86">
        <v>0</v>
      </c>
      <c r="H5" s="86">
        <v>0</v>
      </c>
      <c r="I5" s="86">
        <v>0</v>
      </c>
      <c r="J5" s="86">
        <f t="shared" si="0"/>
        <v>0</v>
      </c>
      <c r="K5" s="83" t="s">
        <v>926</v>
      </c>
      <c r="L5" s="83" t="s">
        <v>927</v>
      </c>
    </row>
    <row r="6" spans="1:12" ht="14.25" customHeight="1">
      <c r="A6" s="88" t="s">
        <v>931</v>
      </c>
      <c r="B6" s="105" t="s">
        <v>932</v>
      </c>
      <c r="C6" s="88" t="s">
        <v>924</v>
      </c>
      <c r="D6" s="88" t="s">
        <v>933</v>
      </c>
      <c r="E6" s="86">
        <v>0</v>
      </c>
      <c r="F6" s="86">
        <v>0</v>
      </c>
      <c r="G6" s="86">
        <v>0</v>
      </c>
      <c r="H6" s="86">
        <v>0</v>
      </c>
      <c r="I6" s="86">
        <v>0</v>
      </c>
      <c r="J6" s="86">
        <f t="shared" si="0"/>
        <v>0</v>
      </c>
      <c r="K6" s="83" t="s">
        <v>926</v>
      </c>
      <c r="L6" s="83" t="s">
        <v>927</v>
      </c>
    </row>
    <row r="7" spans="1:12" ht="14.25" customHeight="1">
      <c r="A7" s="88" t="s">
        <v>931</v>
      </c>
      <c r="B7" s="105" t="s">
        <v>934</v>
      </c>
      <c r="C7" s="88" t="s">
        <v>924</v>
      </c>
      <c r="D7" s="88" t="s">
        <v>933</v>
      </c>
      <c r="E7" s="86">
        <v>0</v>
      </c>
      <c r="F7" s="86">
        <v>180941196</v>
      </c>
      <c r="G7" s="86">
        <v>0</v>
      </c>
      <c r="H7" s="86">
        <v>0</v>
      </c>
      <c r="I7" s="86">
        <v>0</v>
      </c>
      <c r="J7" s="86">
        <f t="shared" si="0"/>
        <v>180941196</v>
      </c>
      <c r="K7" s="83" t="s">
        <v>926</v>
      </c>
      <c r="L7" s="83" t="s">
        <v>927</v>
      </c>
    </row>
    <row r="8" spans="1:12" ht="15">
      <c r="A8" s="88" t="s">
        <v>931</v>
      </c>
      <c r="B8" s="105" t="s">
        <v>935</v>
      </c>
      <c r="C8" s="88" t="s">
        <v>924</v>
      </c>
      <c r="D8" s="88" t="s">
        <v>933</v>
      </c>
      <c r="E8" s="86">
        <v>0</v>
      </c>
      <c r="F8" s="86">
        <v>939435214</v>
      </c>
      <c r="G8" s="86">
        <v>0</v>
      </c>
      <c r="H8" s="86">
        <v>0</v>
      </c>
      <c r="I8" s="86">
        <v>0</v>
      </c>
      <c r="J8" s="86">
        <f t="shared" si="0"/>
        <v>939435214</v>
      </c>
      <c r="K8" s="83" t="s">
        <v>926</v>
      </c>
      <c r="L8" s="83" t="s">
        <v>927</v>
      </c>
    </row>
    <row r="9" spans="1:12" ht="15">
      <c r="A9" s="88" t="s">
        <v>936</v>
      </c>
      <c r="B9" s="105" t="s">
        <v>937</v>
      </c>
      <c r="C9" s="88" t="s">
        <v>924</v>
      </c>
      <c r="D9" s="88" t="s">
        <v>938</v>
      </c>
      <c r="E9" s="86">
        <v>0</v>
      </c>
      <c r="F9" s="86">
        <v>0</v>
      </c>
      <c r="G9" s="86">
        <v>0</v>
      </c>
      <c r="H9" s="86">
        <v>0</v>
      </c>
      <c r="I9" s="86">
        <v>0</v>
      </c>
      <c r="J9" s="86">
        <f t="shared" si="0"/>
        <v>0</v>
      </c>
      <c r="K9" s="83" t="s">
        <v>926</v>
      </c>
      <c r="L9" s="83" t="s">
        <v>927</v>
      </c>
    </row>
    <row r="10" spans="1:12" ht="15">
      <c r="A10" s="88" t="s">
        <v>936</v>
      </c>
      <c r="B10" s="105" t="s">
        <v>939</v>
      </c>
      <c r="C10" s="88" t="s">
        <v>924</v>
      </c>
      <c r="D10" s="88" t="s">
        <v>938</v>
      </c>
      <c r="E10" s="86"/>
      <c r="F10" s="86">
        <v>65732712</v>
      </c>
      <c r="G10" s="86">
        <v>0</v>
      </c>
      <c r="H10" s="86">
        <v>0</v>
      </c>
      <c r="I10" s="86">
        <v>0</v>
      </c>
      <c r="J10" s="86">
        <f t="shared" si="0"/>
        <v>65732712</v>
      </c>
      <c r="K10" s="83" t="s">
        <v>926</v>
      </c>
      <c r="L10" s="83" t="s">
        <v>927</v>
      </c>
    </row>
    <row r="11" spans="1:12" ht="15">
      <c r="A11" s="88" t="s">
        <v>936</v>
      </c>
      <c r="B11" s="107" t="s">
        <v>940</v>
      </c>
      <c r="C11" s="88" t="s">
        <v>924</v>
      </c>
      <c r="D11" s="88" t="s">
        <v>938</v>
      </c>
      <c r="E11" s="86">
        <v>338538150</v>
      </c>
      <c r="F11" s="86">
        <v>0</v>
      </c>
      <c r="G11" s="86">
        <v>0</v>
      </c>
      <c r="H11" s="86">
        <v>0</v>
      </c>
      <c r="I11" s="86">
        <v>0</v>
      </c>
      <c r="J11" s="86">
        <f t="shared" si="0"/>
        <v>338538150</v>
      </c>
      <c r="K11" s="83" t="s">
        <v>926</v>
      </c>
      <c r="L11" s="83" t="s">
        <v>927</v>
      </c>
    </row>
    <row r="12" spans="1:12" ht="15">
      <c r="A12" s="88" t="s">
        <v>941</v>
      </c>
      <c r="B12" s="105" t="s">
        <v>942</v>
      </c>
      <c r="C12" s="88" t="s">
        <v>943</v>
      </c>
      <c r="D12" s="88" t="s">
        <v>944</v>
      </c>
      <c r="E12" s="86">
        <v>0</v>
      </c>
      <c r="F12" s="86">
        <v>600000000</v>
      </c>
      <c r="G12" s="86">
        <v>0</v>
      </c>
      <c r="H12" s="86">
        <v>0</v>
      </c>
      <c r="I12" s="86">
        <v>0</v>
      </c>
      <c r="J12" s="86">
        <f t="shared" si="0"/>
        <v>600000000</v>
      </c>
      <c r="K12" s="83" t="s">
        <v>926</v>
      </c>
      <c r="L12" s="83" t="s">
        <v>927</v>
      </c>
    </row>
    <row r="13" spans="1:12" ht="15">
      <c r="A13" s="88" t="s">
        <v>941</v>
      </c>
      <c r="B13" s="105" t="s">
        <v>945</v>
      </c>
      <c r="C13" s="88" t="s">
        <v>943</v>
      </c>
      <c r="D13" s="88" t="s">
        <v>944</v>
      </c>
      <c r="E13" s="86">
        <v>0</v>
      </c>
      <c r="F13" s="86">
        <v>2034992629.47</v>
      </c>
      <c r="G13" s="86">
        <v>0</v>
      </c>
      <c r="H13" s="86">
        <v>0</v>
      </c>
      <c r="I13" s="86">
        <v>0</v>
      </c>
      <c r="J13" s="86">
        <f t="shared" si="0"/>
        <v>2034992629.47</v>
      </c>
      <c r="K13" s="83" t="s">
        <v>926</v>
      </c>
      <c r="L13" s="83" t="s">
        <v>927</v>
      </c>
    </row>
    <row r="14" spans="1:12" ht="15">
      <c r="A14" s="88" t="s">
        <v>931</v>
      </c>
      <c r="B14" s="105" t="s">
        <v>946</v>
      </c>
      <c r="C14" s="88" t="s">
        <v>924</v>
      </c>
      <c r="D14" s="88" t="s">
        <v>944</v>
      </c>
      <c r="E14" s="86">
        <v>0</v>
      </c>
      <c r="F14" s="86">
        <v>99710161</v>
      </c>
      <c r="G14" s="86">
        <v>0</v>
      </c>
      <c r="H14" s="86">
        <v>0</v>
      </c>
      <c r="I14" s="86">
        <v>0</v>
      </c>
      <c r="J14" s="86">
        <f t="shared" si="0"/>
        <v>99710161</v>
      </c>
      <c r="K14" s="83" t="s">
        <v>926</v>
      </c>
      <c r="L14" s="83" t="s">
        <v>927</v>
      </c>
    </row>
    <row r="15" spans="1:12" ht="15">
      <c r="A15" s="88" t="s">
        <v>947</v>
      </c>
      <c r="B15" s="105" t="s">
        <v>948</v>
      </c>
      <c r="C15" s="88" t="s">
        <v>924</v>
      </c>
      <c r="D15" s="88" t="s">
        <v>944</v>
      </c>
      <c r="E15" s="86">
        <v>0</v>
      </c>
      <c r="F15" s="86">
        <v>0</v>
      </c>
      <c r="G15" s="86">
        <v>0</v>
      </c>
      <c r="H15" s="86">
        <v>0</v>
      </c>
      <c r="I15" s="86">
        <v>0</v>
      </c>
      <c r="J15" s="86">
        <f t="shared" si="0"/>
        <v>0</v>
      </c>
      <c r="K15" s="83" t="s">
        <v>926</v>
      </c>
      <c r="L15" s="83" t="s">
        <v>927</v>
      </c>
    </row>
    <row r="16" spans="1:12" ht="15">
      <c r="A16" s="88" t="s">
        <v>947</v>
      </c>
      <c r="B16" s="105" t="s">
        <v>949</v>
      </c>
      <c r="C16" s="88" t="s">
        <v>924</v>
      </c>
      <c r="D16" s="88" t="s">
        <v>944</v>
      </c>
      <c r="E16" s="86">
        <v>0</v>
      </c>
      <c r="F16" s="86">
        <v>426215838</v>
      </c>
      <c r="G16" s="86">
        <v>0</v>
      </c>
      <c r="H16" s="86">
        <v>0</v>
      </c>
      <c r="I16" s="86">
        <v>0</v>
      </c>
      <c r="J16" s="86">
        <f t="shared" si="0"/>
        <v>426215838</v>
      </c>
      <c r="K16" s="83" t="s">
        <v>926</v>
      </c>
      <c r="L16" s="83" t="s">
        <v>927</v>
      </c>
    </row>
    <row r="17" spans="1:12" ht="15">
      <c r="A17" s="88" t="s">
        <v>947</v>
      </c>
      <c r="B17" s="105" t="s">
        <v>950</v>
      </c>
      <c r="C17" s="88" t="s">
        <v>924</v>
      </c>
      <c r="D17" s="88" t="s">
        <v>944</v>
      </c>
      <c r="E17" s="86">
        <v>0</v>
      </c>
      <c r="F17" s="86">
        <v>0</v>
      </c>
      <c r="G17" s="86">
        <v>0</v>
      </c>
      <c r="H17" s="86">
        <v>0</v>
      </c>
      <c r="I17" s="86">
        <v>0</v>
      </c>
      <c r="J17" s="86">
        <f t="shared" si="0"/>
        <v>0</v>
      </c>
      <c r="K17" s="83" t="s">
        <v>926</v>
      </c>
      <c r="L17" s="83" t="s">
        <v>927</v>
      </c>
    </row>
    <row r="18" spans="1:12" ht="30">
      <c r="A18" s="88" t="s">
        <v>931</v>
      </c>
      <c r="B18" s="105" t="s">
        <v>951</v>
      </c>
      <c r="C18" s="88" t="s">
        <v>924</v>
      </c>
      <c r="D18" s="85" t="s">
        <v>952</v>
      </c>
      <c r="E18" s="86">
        <v>88262901</v>
      </c>
      <c r="F18" s="86">
        <v>0</v>
      </c>
      <c r="G18" s="86">
        <v>0</v>
      </c>
      <c r="H18" s="86">
        <v>0</v>
      </c>
      <c r="I18" s="86">
        <v>0</v>
      </c>
      <c r="J18" s="86">
        <f t="shared" si="0"/>
        <v>88262901</v>
      </c>
      <c r="K18" s="83" t="s">
        <v>926</v>
      </c>
      <c r="L18" s="83" t="s">
        <v>927</v>
      </c>
    </row>
    <row r="19" spans="1:12" ht="15">
      <c r="A19" s="88" t="s">
        <v>941</v>
      </c>
      <c r="B19" s="105" t="s">
        <v>953</v>
      </c>
      <c r="C19" s="88" t="s">
        <v>954</v>
      </c>
      <c r="D19" s="88" t="s">
        <v>944</v>
      </c>
      <c r="E19" s="86">
        <v>0</v>
      </c>
      <c r="F19" s="86">
        <v>1312000</v>
      </c>
      <c r="G19" s="86">
        <v>0</v>
      </c>
      <c r="H19" s="86">
        <v>0</v>
      </c>
      <c r="I19" s="86">
        <v>0</v>
      </c>
      <c r="J19" s="86">
        <f t="shared" si="0"/>
        <v>1312000</v>
      </c>
      <c r="K19" s="83" t="s">
        <v>926</v>
      </c>
      <c r="L19" s="83" t="s">
        <v>927</v>
      </c>
    </row>
    <row r="20" spans="1:12" ht="15">
      <c r="A20" s="88" t="s">
        <v>941</v>
      </c>
      <c r="B20" s="105" t="s">
        <v>955</v>
      </c>
      <c r="C20" s="88" t="s">
        <v>954</v>
      </c>
      <c r="D20" s="88" t="s">
        <v>944</v>
      </c>
      <c r="E20" s="86">
        <v>0</v>
      </c>
      <c r="F20" s="86">
        <v>2993686</v>
      </c>
      <c r="G20" s="86">
        <v>0</v>
      </c>
      <c r="H20" s="86">
        <v>0</v>
      </c>
      <c r="I20" s="86">
        <v>0</v>
      </c>
      <c r="J20" s="86">
        <f t="shared" si="0"/>
        <v>2993686</v>
      </c>
      <c r="K20" s="83" t="s">
        <v>926</v>
      </c>
      <c r="L20" s="83" t="s">
        <v>927</v>
      </c>
    </row>
    <row r="21" spans="1:12" ht="15">
      <c r="A21" s="88" t="s">
        <v>941</v>
      </c>
      <c r="B21" s="105" t="s">
        <v>956</v>
      </c>
      <c r="C21" s="88" t="s">
        <v>954</v>
      </c>
      <c r="D21" s="88" t="s">
        <v>944</v>
      </c>
      <c r="E21" s="86"/>
      <c r="F21" s="86">
        <v>454578</v>
      </c>
      <c r="G21" s="86">
        <v>0</v>
      </c>
      <c r="H21" s="86">
        <v>0</v>
      </c>
      <c r="I21" s="86">
        <v>0</v>
      </c>
      <c r="J21" s="86">
        <f t="shared" si="0"/>
        <v>454578</v>
      </c>
      <c r="K21" s="83" t="s">
        <v>926</v>
      </c>
      <c r="L21" s="83" t="s">
        <v>927</v>
      </c>
    </row>
    <row r="22" spans="1:12" ht="15">
      <c r="A22" s="88" t="s">
        <v>941</v>
      </c>
      <c r="B22" s="105" t="s">
        <v>957</v>
      </c>
      <c r="C22" s="88" t="s">
        <v>954</v>
      </c>
      <c r="D22" s="88" t="s">
        <v>944</v>
      </c>
      <c r="E22" s="86">
        <v>0</v>
      </c>
      <c r="F22" s="86">
        <v>0</v>
      </c>
      <c r="G22" s="86">
        <v>0</v>
      </c>
      <c r="H22" s="86">
        <v>0</v>
      </c>
      <c r="I22" s="86">
        <v>0</v>
      </c>
      <c r="J22" s="86">
        <f t="shared" si="0"/>
        <v>0</v>
      </c>
      <c r="K22" s="83" t="s">
        <v>926</v>
      </c>
      <c r="L22" s="83" t="s">
        <v>927</v>
      </c>
    </row>
    <row r="23" spans="1:12" ht="15">
      <c r="A23" s="88" t="s">
        <v>941</v>
      </c>
      <c r="B23" s="105" t="s">
        <v>958</v>
      </c>
      <c r="C23" s="88" t="s">
        <v>954</v>
      </c>
      <c r="D23" s="88" t="s">
        <v>944</v>
      </c>
      <c r="E23" s="86">
        <v>0</v>
      </c>
      <c r="F23" s="86">
        <v>30766817</v>
      </c>
      <c r="G23" s="86">
        <v>0</v>
      </c>
      <c r="H23" s="86">
        <v>0</v>
      </c>
      <c r="I23" s="86">
        <v>0</v>
      </c>
      <c r="J23" s="86">
        <f t="shared" si="0"/>
        <v>30766817</v>
      </c>
      <c r="K23" s="83" t="s">
        <v>926</v>
      </c>
      <c r="L23" s="83" t="s">
        <v>927</v>
      </c>
    </row>
    <row r="24" spans="1:12" ht="15">
      <c r="A24" s="88" t="s">
        <v>941</v>
      </c>
      <c r="B24" s="105" t="s">
        <v>959</v>
      </c>
      <c r="C24" s="88" t="s">
        <v>954</v>
      </c>
      <c r="D24" s="88" t="s">
        <v>944</v>
      </c>
      <c r="E24" s="86">
        <v>0</v>
      </c>
      <c r="F24" s="86">
        <v>1379111946</v>
      </c>
      <c r="G24" s="86">
        <v>0</v>
      </c>
      <c r="H24" s="86">
        <v>0</v>
      </c>
      <c r="I24" s="86">
        <v>0</v>
      </c>
      <c r="J24" s="86">
        <f t="shared" si="0"/>
        <v>1379111946</v>
      </c>
      <c r="K24" s="83" t="s">
        <v>926</v>
      </c>
      <c r="L24" s="83" t="s">
        <v>927</v>
      </c>
    </row>
    <row r="25" spans="1:12" ht="15">
      <c r="A25" s="88" t="s">
        <v>941</v>
      </c>
      <c r="B25" s="105" t="s">
        <v>960</v>
      </c>
      <c r="C25" s="88" t="s">
        <v>954</v>
      </c>
      <c r="D25" s="88" t="s">
        <v>944</v>
      </c>
      <c r="E25" s="86">
        <v>16691339</v>
      </c>
      <c r="F25" s="86">
        <v>0</v>
      </c>
      <c r="G25" s="86">
        <v>0</v>
      </c>
      <c r="H25" s="86">
        <v>0</v>
      </c>
      <c r="I25" s="86">
        <v>0</v>
      </c>
      <c r="J25" s="86">
        <f t="shared" si="0"/>
        <v>16691339</v>
      </c>
      <c r="K25" s="83" t="s">
        <v>926</v>
      </c>
      <c r="L25" s="83" t="s">
        <v>927</v>
      </c>
    </row>
    <row r="26" spans="1:12" ht="15">
      <c r="A26" s="88" t="s">
        <v>723</v>
      </c>
      <c r="B26" s="105" t="s">
        <v>961</v>
      </c>
      <c r="C26" s="88" t="s">
        <v>924</v>
      </c>
      <c r="D26" s="88" t="s">
        <v>962</v>
      </c>
      <c r="E26" s="86">
        <v>0</v>
      </c>
      <c r="F26" s="86">
        <v>0</v>
      </c>
      <c r="G26" s="86">
        <v>0</v>
      </c>
      <c r="H26" s="86">
        <v>0</v>
      </c>
      <c r="I26" s="86">
        <v>0</v>
      </c>
      <c r="J26" s="86">
        <f t="shared" si="0"/>
        <v>0</v>
      </c>
      <c r="K26" s="83" t="s">
        <v>926</v>
      </c>
      <c r="L26" s="83" t="s">
        <v>927</v>
      </c>
    </row>
    <row r="27" spans="1:12" ht="15">
      <c r="A27" s="88" t="s">
        <v>723</v>
      </c>
      <c r="B27" s="105" t="s">
        <v>963</v>
      </c>
      <c r="C27" s="88" t="s">
        <v>924</v>
      </c>
      <c r="D27" s="88" t="s">
        <v>962</v>
      </c>
      <c r="E27" s="86">
        <v>0</v>
      </c>
      <c r="F27" s="86">
        <v>3000000</v>
      </c>
      <c r="G27" s="86">
        <v>0</v>
      </c>
      <c r="H27" s="86">
        <v>0</v>
      </c>
      <c r="I27" s="86">
        <v>0</v>
      </c>
      <c r="J27" s="86">
        <f t="shared" si="0"/>
        <v>3000000</v>
      </c>
      <c r="K27" s="83" t="s">
        <v>926</v>
      </c>
      <c r="L27" s="83" t="s">
        <v>927</v>
      </c>
    </row>
    <row r="28" spans="1:12" ht="15">
      <c r="A28" s="88" t="s">
        <v>723</v>
      </c>
      <c r="B28" s="105" t="s">
        <v>964</v>
      </c>
      <c r="C28" s="88" t="s">
        <v>924</v>
      </c>
      <c r="D28" s="88" t="s">
        <v>962</v>
      </c>
      <c r="E28" s="86">
        <v>0</v>
      </c>
      <c r="F28" s="86">
        <v>232823418</v>
      </c>
      <c r="G28" s="86">
        <v>0</v>
      </c>
      <c r="H28" s="86">
        <v>0</v>
      </c>
      <c r="I28" s="86">
        <v>0</v>
      </c>
      <c r="J28" s="86">
        <f t="shared" si="0"/>
        <v>232823418</v>
      </c>
      <c r="K28" s="83" t="s">
        <v>926</v>
      </c>
      <c r="L28" s="83" t="s">
        <v>927</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96D9E-D168-4B75-960E-9F523C0B7D1E}">
  <dimension ref="A1:L2"/>
  <sheetViews>
    <sheetView workbookViewId="0" topLeftCell="A1">
      <selection activeCell="B7" sqref="B7"/>
    </sheetView>
  </sheetViews>
  <sheetFormatPr defaultColWidth="11.421875" defaultRowHeight="15"/>
  <sheetData>
    <row r="1" spans="1:12" ht="15">
      <c r="A1" t="s">
        <v>912</v>
      </c>
      <c r="B1" t="s">
        <v>965</v>
      </c>
      <c r="C1" t="s">
        <v>966</v>
      </c>
      <c r="D1" t="s">
        <v>967</v>
      </c>
      <c r="E1" t="s">
        <v>916</v>
      </c>
      <c r="F1" t="s">
        <v>917</v>
      </c>
      <c r="G1" t="s">
        <v>918</v>
      </c>
      <c r="H1" t="s">
        <v>919</v>
      </c>
      <c r="I1" t="s">
        <v>968</v>
      </c>
      <c r="J1" t="s">
        <v>920</v>
      </c>
      <c r="K1" t="s">
        <v>921</v>
      </c>
      <c r="L1" t="s">
        <v>461</v>
      </c>
    </row>
    <row r="2" spans="1:12" ht="180">
      <c r="A2" s="108" t="s">
        <v>969</v>
      </c>
      <c r="B2" s="108" t="s">
        <v>970</v>
      </c>
      <c r="C2" s="108" t="s">
        <v>971</v>
      </c>
      <c r="D2" s="108" t="s">
        <v>972</v>
      </c>
      <c r="E2" s="108">
        <v>0</v>
      </c>
      <c r="F2" s="108">
        <v>0</v>
      </c>
      <c r="G2" s="108">
        <v>0</v>
      </c>
      <c r="H2" s="108">
        <v>0</v>
      </c>
      <c r="I2" s="108">
        <v>0</v>
      </c>
      <c r="J2" s="108">
        <v>0</v>
      </c>
      <c r="K2" s="108" t="s">
        <v>973</v>
      </c>
      <c r="L2" s="109" t="s">
        <v>974</v>
      </c>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3CF2C-56CE-491D-BBB9-3D52B2FE2D02}">
  <dimension ref="A1:G18"/>
  <sheetViews>
    <sheetView workbookViewId="0" topLeftCell="A1">
      <selection activeCell="A1" sqref="A1:XFD1048576"/>
    </sheetView>
  </sheetViews>
  <sheetFormatPr defaultColWidth="40.00390625" defaultRowHeight="15"/>
  <cols>
    <col min="1" max="1" width="94.57421875" style="0" customWidth="1"/>
    <col min="4" max="4" width="61.7109375" style="0" customWidth="1"/>
    <col min="5" max="5" width="21.57421875" style="0" customWidth="1"/>
    <col min="6" max="6" width="21.7109375" style="0" customWidth="1"/>
    <col min="7" max="7" width="20.140625" style="0" customWidth="1"/>
    <col min="257" max="257" width="94.57421875" style="0" customWidth="1"/>
    <col min="260" max="260" width="61.7109375" style="0" customWidth="1"/>
    <col min="261" max="261" width="21.57421875" style="0" customWidth="1"/>
    <col min="262" max="262" width="21.7109375" style="0" customWidth="1"/>
    <col min="263" max="263" width="20.140625" style="0" customWidth="1"/>
    <col min="513" max="513" width="94.57421875" style="0" customWidth="1"/>
    <col min="516" max="516" width="61.7109375" style="0" customWidth="1"/>
    <col min="517" max="517" width="21.57421875" style="0" customWidth="1"/>
    <col min="518" max="518" width="21.7109375" style="0" customWidth="1"/>
    <col min="519" max="519" width="20.140625" style="0" customWidth="1"/>
    <col min="769" max="769" width="94.57421875" style="0" customWidth="1"/>
    <col min="772" max="772" width="61.7109375" style="0" customWidth="1"/>
    <col min="773" max="773" width="21.57421875" style="0" customWidth="1"/>
    <col min="774" max="774" width="21.7109375" style="0" customWidth="1"/>
    <col min="775" max="775" width="20.140625" style="0" customWidth="1"/>
    <col min="1025" max="1025" width="94.57421875" style="0" customWidth="1"/>
    <col min="1028" max="1028" width="61.7109375" style="0" customWidth="1"/>
    <col min="1029" max="1029" width="21.57421875" style="0" customWidth="1"/>
    <col min="1030" max="1030" width="21.7109375" style="0" customWidth="1"/>
    <col min="1031" max="1031" width="20.140625" style="0" customWidth="1"/>
    <col min="1281" max="1281" width="94.57421875" style="0" customWidth="1"/>
    <col min="1284" max="1284" width="61.7109375" style="0" customWidth="1"/>
    <col min="1285" max="1285" width="21.57421875" style="0" customWidth="1"/>
    <col min="1286" max="1286" width="21.7109375" style="0" customWidth="1"/>
    <col min="1287" max="1287" width="20.140625" style="0" customWidth="1"/>
    <col min="1537" max="1537" width="94.57421875" style="0" customWidth="1"/>
    <col min="1540" max="1540" width="61.7109375" style="0" customWidth="1"/>
    <col min="1541" max="1541" width="21.57421875" style="0" customWidth="1"/>
    <col min="1542" max="1542" width="21.7109375" style="0" customWidth="1"/>
    <col min="1543" max="1543" width="20.140625" style="0" customWidth="1"/>
    <col min="1793" max="1793" width="94.57421875" style="0" customWidth="1"/>
    <col min="1796" max="1796" width="61.7109375" style="0" customWidth="1"/>
    <col min="1797" max="1797" width="21.57421875" style="0" customWidth="1"/>
    <col min="1798" max="1798" width="21.7109375" style="0" customWidth="1"/>
    <col min="1799" max="1799" width="20.140625" style="0" customWidth="1"/>
    <col min="2049" max="2049" width="94.57421875" style="0" customWidth="1"/>
    <col min="2052" max="2052" width="61.7109375" style="0" customWidth="1"/>
    <col min="2053" max="2053" width="21.57421875" style="0" customWidth="1"/>
    <col min="2054" max="2054" width="21.7109375" style="0" customWidth="1"/>
    <col min="2055" max="2055" width="20.140625" style="0" customWidth="1"/>
    <col min="2305" max="2305" width="94.57421875" style="0" customWidth="1"/>
    <col min="2308" max="2308" width="61.7109375" style="0" customWidth="1"/>
    <col min="2309" max="2309" width="21.57421875" style="0" customWidth="1"/>
    <col min="2310" max="2310" width="21.7109375" style="0" customWidth="1"/>
    <col min="2311" max="2311" width="20.140625" style="0" customWidth="1"/>
    <col min="2561" max="2561" width="94.57421875" style="0" customWidth="1"/>
    <col min="2564" max="2564" width="61.7109375" style="0" customWidth="1"/>
    <col min="2565" max="2565" width="21.57421875" style="0" customWidth="1"/>
    <col min="2566" max="2566" width="21.7109375" style="0" customWidth="1"/>
    <col min="2567" max="2567" width="20.140625" style="0" customWidth="1"/>
    <col min="2817" max="2817" width="94.57421875" style="0" customWidth="1"/>
    <col min="2820" max="2820" width="61.7109375" style="0" customWidth="1"/>
    <col min="2821" max="2821" width="21.57421875" style="0" customWidth="1"/>
    <col min="2822" max="2822" width="21.7109375" style="0" customWidth="1"/>
    <col min="2823" max="2823" width="20.140625" style="0" customWidth="1"/>
    <col min="3073" max="3073" width="94.57421875" style="0" customWidth="1"/>
    <col min="3076" max="3076" width="61.7109375" style="0" customWidth="1"/>
    <col min="3077" max="3077" width="21.57421875" style="0" customWidth="1"/>
    <col min="3078" max="3078" width="21.7109375" style="0" customWidth="1"/>
    <col min="3079" max="3079" width="20.140625" style="0" customWidth="1"/>
    <col min="3329" max="3329" width="94.57421875" style="0" customWidth="1"/>
    <col min="3332" max="3332" width="61.7109375" style="0" customWidth="1"/>
    <col min="3333" max="3333" width="21.57421875" style="0" customWidth="1"/>
    <col min="3334" max="3334" width="21.7109375" style="0" customWidth="1"/>
    <col min="3335" max="3335" width="20.140625" style="0" customWidth="1"/>
    <col min="3585" max="3585" width="94.57421875" style="0" customWidth="1"/>
    <col min="3588" max="3588" width="61.7109375" style="0" customWidth="1"/>
    <col min="3589" max="3589" width="21.57421875" style="0" customWidth="1"/>
    <col min="3590" max="3590" width="21.7109375" style="0" customWidth="1"/>
    <col min="3591" max="3591" width="20.140625" style="0" customWidth="1"/>
    <col min="3841" max="3841" width="94.57421875" style="0" customWidth="1"/>
    <col min="3844" max="3844" width="61.7109375" style="0" customWidth="1"/>
    <col min="3845" max="3845" width="21.57421875" style="0" customWidth="1"/>
    <col min="3846" max="3846" width="21.7109375" style="0" customWidth="1"/>
    <col min="3847" max="3847" width="20.140625" style="0" customWidth="1"/>
    <col min="4097" max="4097" width="94.57421875" style="0" customWidth="1"/>
    <col min="4100" max="4100" width="61.7109375" style="0" customWidth="1"/>
    <col min="4101" max="4101" width="21.57421875" style="0" customWidth="1"/>
    <col min="4102" max="4102" width="21.7109375" style="0" customWidth="1"/>
    <col min="4103" max="4103" width="20.140625" style="0" customWidth="1"/>
    <col min="4353" max="4353" width="94.57421875" style="0" customWidth="1"/>
    <col min="4356" max="4356" width="61.7109375" style="0" customWidth="1"/>
    <col min="4357" max="4357" width="21.57421875" style="0" customWidth="1"/>
    <col min="4358" max="4358" width="21.7109375" style="0" customWidth="1"/>
    <col min="4359" max="4359" width="20.140625" style="0" customWidth="1"/>
    <col min="4609" max="4609" width="94.57421875" style="0" customWidth="1"/>
    <col min="4612" max="4612" width="61.7109375" style="0" customWidth="1"/>
    <col min="4613" max="4613" width="21.57421875" style="0" customWidth="1"/>
    <col min="4614" max="4614" width="21.7109375" style="0" customWidth="1"/>
    <col min="4615" max="4615" width="20.140625" style="0" customWidth="1"/>
    <col min="4865" max="4865" width="94.57421875" style="0" customWidth="1"/>
    <col min="4868" max="4868" width="61.7109375" style="0" customWidth="1"/>
    <col min="4869" max="4869" width="21.57421875" style="0" customWidth="1"/>
    <col min="4870" max="4870" width="21.7109375" style="0" customWidth="1"/>
    <col min="4871" max="4871" width="20.140625" style="0" customWidth="1"/>
    <col min="5121" max="5121" width="94.57421875" style="0" customWidth="1"/>
    <col min="5124" max="5124" width="61.7109375" style="0" customWidth="1"/>
    <col min="5125" max="5125" width="21.57421875" style="0" customWidth="1"/>
    <col min="5126" max="5126" width="21.7109375" style="0" customWidth="1"/>
    <col min="5127" max="5127" width="20.140625" style="0" customWidth="1"/>
    <col min="5377" max="5377" width="94.57421875" style="0" customWidth="1"/>
    <col min="5380" max="5380" width="61.7109375" style="0" customWidth="1"/>
    <col min="5381" max="5381" width="21.57421875" style="0" customWidth="1"/>
    <col min="5382" max="5382" width="21.7109375" style="0" customWidth="1"/>
    <col min="5383" max="5383" width="20.140625" style="0" customWidth="1"/>
    <col min="5633" max="5633" width="94.57421875" style="0" customWidth="1"/>
    <col min="5636" max="5636" width="61.7109375" style="0" customWidth="1"/>
    <col min="5637" max="5637" width="21.57421875" style="0" customWidth="1"/>
    <col min="5638" max="5638" width="21.7109375" style="0" customWidth="1"/>
    <col min="5639" max="5639" width="20.140625" style="0" customWidth="1"/>
    <col min="5889" max="5889" width="94.57421875" style="0" customWidth="1"/>
    <col min="5892" max="5892" width="61.7109375" style="0" customWidth="1"/>
    <col min="5893" max="5893" width="21.57421875" style="0" customWidth="1"/>
    <col min="5894" max="5894" width="21.7109375" style="0" customWidth="1"/>
    <col min="5895" max="5895" width="20.140625" style="0" customWidth="1"/>
    <col min="6145" max="6145" width="94.57421875" style="0" customWidth="1"/>
    <col min="6148" max="6148" width="61.7109375" style="0" customWidth="1"/>
    <col min="6149" max="6149" width="21.57421875" style="0" customWidth="1"/>
    <col min="6150" max="6150" width="21.7109375" style="0" customWidth="1"/>
    <col min="6151" max="6151" width="20.140625" style="0" customWidth="1"/>
    <col min="6401" max="6401" width="94.57421875" style="0" customWidth="1"/>
    <col min="6404" max="6404" width="61.7109375" style="0" customWidth="1"/>
    <col min="6405" max="6405" width="21.57421875" style="0" customWidth="1"/>
    <col min="6406" max="6406" width="21.7109375" style="0" customWidth="1"/>
    <col min="6407" max="6407" width="20.140625" style="0" customWidth="1"/>
    <col min="6657" max="6657" width="94.57421875" style="0" customWidth="1"/>
    <col min="6660" max="6660" width="61.7109375" style="0" customWidth="1"/>
    <col min="6661" max="6661" width="21.57421875" style="0" customWidth="1"/>
    <col min="6662" max="6662" width="21.7109375" style="0" customWidth="1"/>
    <col min="6663" max="6663" width="20.140625" style="0" customWidth="1"/>
    <col min="6913" max="6913" width="94.57421875" style="0" customWidth="1"/>
    <col min="6916" max="6916" width="61.7109375" style="0" customWidth="1"/>
    <col min="6917" max="6917" width="21.57421875" style="0" customWidth="1"/>
    <col min="6918" max="6918" width="21.7109375" style="0" customWidth="1"/>
    <col min="6919" max="6919" width="20.140625" style="0" customWidth="1"/>
    <col min="7169" max="7169" width="94.57421875" style="0" customWidth="1"/>
    <col min="7172" max="7172" width="61.7109375" style="0" customWidth="1"/>
    <col min="7173" max="7173" width="21.57421875" style="0" customWidth="1"/>
    <col min="7174" max="7174" width="21.7109375" style="0" customWidth="1"/>
    <col min="7175" max="7175" width="20.140625" style="0" customWidth="1"/>
    <col min="7425" max="7425" width="94.57421875" style="0" customWidth="1"/>
    <col min="7428" max="7428" width="61.7109375" style="0" customWidth="1"/>
    <col min="7429" max="7429" width="21.57421875" style="0" customWidth="1"/>
    <col min="7430" max="7430" width="21.7109375" style="0" customWidth="1"/>
    <col min="7431" max="7431" width="20.140625" style="0" customWidth="1"/>
    <col min="7681" max="7681" width="94.57421875" style="0" customWidth="1"/>
    <col min="7684" max="7684" width="61.7109375" style="0" customWidth="1"/>
    <col min="7685" max="7685" width="21.57421875" style="0" customWidth="1"/>
    <col min="7686" max="7686" width="21.7109375" style="0" customWidth="1"/>
    <col min="7687" max="7687" width="20.140625" style="0" customWidth="1"/>
    <col min="7937" max="7937" width="94.57421875" style="0" customWidth="1"/>
    <col min="7940" max="7940" width="61.7109375" style="0" customWidth="1"/>
    <col min="7941" max="7941" width="21.57421875" style="0" customWidth="1"/>
    <col min="7942" max="7942" width="21.7109375" style="0" customWidth="1"/>
    <col min="7943" max="7943" width="20.140625" style="0" customWidth="1"/>
    <col min="8193" max="8193" width="94.57421875" style="0" customWidth="1"/>
    <col min="8196" max="8196" width="61.7109375" style="0" customWidth="1"/>
    <col min="8197" max="8197" width="21.57421875" style="0" customWidth="1"/>
    <col min="8198" max="8198" width="21.7109375" style="0" customWidth="1"/>
    <col min="8199" max="8199" width="20.140625" style="0" customWidth="1"/>
    <col min="8449" max="8449" width="94.57421875" style="0" customWidth="1"/>
    <col min="8452" max="8452" width="61.7109375" style="0" customWidth="1"/>
    <col min="8453" max="8453" width="21.57421875" style="0" customWidth="1"/>
    <col min="8454" max="8454" width="21.7109375" style="0" customWidth="1"/>
    <col min="8455" max="8455" width="20.140625" style="0" customWidth="1"/>
    <col min="8705" max="8705" width="94.57421875" style="0" customWidth="1"/>
    <col min="8708" max="8708" width="61.7109375" style="0" customWidth="1"/>
    <col min="8709" max="8709" width="21.57421875" style="0" customWidth="1"/>
    <col min="8710" max="8710" width="21.7109375" style="0" customWidth="1"/>
    <col min="8711" max="8711" width="20.140625" style="0" customWidth="1"/>
    <col min="8961" max="8961" width="94.57421875" style="0" customWidth="1"/>
    <col min="8964" max="8964" width="61.7109375" style="0" customWidth="1"/>
    <col min="8965" max="8965" width="21.57421875" style="0" customWidth="1"/>
    <col min="8966" max="8966" width="21.7109375" style="0" customWidth="1"/>
    <col min="8967" max="8967" width="20.140625" style="0" customWidth="1"/>
    <col min="9217" max="9217" width="94.57421875" style="0" customWidth="1"/>
    <col min="9220" max="9220" width="61.7109375" style="0" customWidth="1"/>
    <col min="9221" max="9221" width="21.57421875" style="0" customWidth="1"/>
    <col min="9222" max="9222" width="21.7109375" style="0" customWidth="1"/>
    <col min="9223" max="9223" width="20.140625" style="0" customWidth="1"/>
    <col min="9473" max="9473" width="94.57421875" style="0" customWidth="1"/>
    <col min="9476" max="9476" width="61.7109375" style="0" customWidth="1"/>
    <col min="9477" max="9477" width="21.57421875" style="0" customWidth="1"/>
    <col min="9478" max="9478" width="21.7109375" style="0" customWidth="1"/>
    <col min="9479" max="9479" width="20.140625" style="0" customWidth="1"/>
    <col min="9729" max="9729" width="94.57421875" style="0" customWidth="1"/>
    <col min="9732" max="9732" width="61.7109375" style="0" customWidth="1"/>
    <col min="9733" max="9733" width="21.57421875" style="0" customWidth="1"/>
    <col min="9734" max="9734" width="21.7109375" style="0" customWidth="1"/>
    <col min="9735" max="9735" width="20.140625" style="0" customWidth="1"/>
    <col min="9985" max="9985" width="94.57421875" style="0" customWidth="1"/>
    <col min="9988" max="9988" width="61.7109375" style="0" customWidth="1"/>
    <col min="9989" max="9989" width="21.57421875" style="0" customWidth="1"/>
    <col min="9990" max="9990" width="21.7109375" style="0" customWidth="1"/>
    <col min="9991" max="9991" width="20.140625" style="0" customWidth="1"/>
    <col min="10241" max="10241" width="94.57421875" style="0" customWidth="1"/>
    <col min="10244" max="10244" width="61.7109375" style="0" customWidth="1"/>
    <col min="10245" max="10245" width="21.57421875" style="0" customWidth="1"/>
    <col min="10246" max="10246" width="21.7109375" style="0" customWidth="1"/>
    <col min="10247" max="10247" width="20.140625" style="0" customWidth="1"/>
    <col min="10497" max="10497" width="94.57421875" style="0" customWidth="1"/>
    <col min="10500" max="10500" width="61.7109375" style="0" customWidth="1"/>
    <col min="10501" max="10501" width="21.57421875" style="0" customWidth="1"/>
    <col min="10502" max="10502" width="21.7109375" style="0" customWidth="1"/>
    <col min="10503" max="10503" width="20.140625" style="0" customWidth="1"/>
    <col min="10753" max="10753" width="94.57421875" style="0" customWidth="1"/>
    <col min="10756" max="10756" width="61.7109375" style="0" customWidth="1"/>
    <col min="10757" max="10757" width="21.57421875" style="0" customWidth="1"/>
    <col min="10758" max="10758" width="21.7109375" style="0" customWidth="1"/>
    <col min="10759" max="10759" width="20.140625" style="0" customWidth="1"/>
    <col min="11009" max="11009" width="94.57421875" style="0" customWidth="1"/>
    <col min="11012" max="11012" width="61.7109375" style="0" customWidth="1"/>
    <col min="11013" max="11013" width="21.57421875" style="0" customWidth="1"/>
    <col min="11014" max="11014" width="21.7109375" style="0" customWidth="1"/>
    <col min="11015" max="11015" width="20.140625" style="0" customWidth="1"/>
    <col min="11265" max="11265" width="94.57421875" style="0" customWidth="1"/>
    <col min="11268" max="11268" width="61.7109375" style="0" customWidth="1"/>
    <col min="11269" max="11269" width="21.57421875" style="0" customWidth="1"/>
    <col min="11270" max="11270" width="21.7109375" style="0" customWidth="1"/>
    <col min="11271" max="11271" width="20.140625" style="0" customWidth="1"/>
    <col min="11521" max="11521" width="94.57421875" style="0" customWidth="1"/>
    <col min="11524" max="11524" width="61.7109375" style="0" customWidth="1"/>
    <col min="11525" max="11525" width="21.57421875" style="0" customWidth="1"/>
    <col min="11526" max="11526" width="21.7109375" style="0" customWidth="1"/>
    <col min="11527" max="11527" width="20.140625" style="0" customWidth="1"/>
    <col min="11777" max="11777" width="94.57421875" style="0" customWidth="1"/>
    <col min="11780" max="11780" width="61.7109375" style="0" customWidth="1"/>
    <col min="11781" max="11781" width="21.57421875" style="0" customWidth="1"/>
    <col min="11782" max="11782" width="21.7109375" style="0" customWidth="1"/>
    <col min="11783" max="11783" width="20.140625" style="0" customWidth="1"/>
    <col min="12033" max="12033" width="94.57421875" style="0" customWidth="1"/>
    <col min="12036" max="12036" width="61.7109375" style="0" customWidth="1"/>
    <col min="12037" max="12037" width="21.57421875" style="0" customWidth="1"/>
    <col min="12038" max="12038" width="21.7109375" style="0" customWidth="1"/>
    <col min="12039" max="12039" width="20.140625" style="0" customWidth="1"/>
    <col min="12289" max="12289" width="94.57421875" style="0" customWidth="1"/>
    <col min="12292" max="12292" width="61.7109375" style="0" customWidth="1"/>
    <col min="12293" max="12293" width="21.57421875" style="0" customWidth="1"/>
    <col min="12294" max="12294" width="21.7109375" style="0" customWidth="1"/>
    <col min="12295" max="12295" width="20.140625" style="0" customWidth="1"/>
    <col min="12545" max="12545" width="94.57421875" style="0" customWidth="1"/>
    <col min="12548" max="12548" width="61.7109375" style="0" customWidth="1"/>
    <col min="12549" max="12549" width="21.57421875" style="0" customWidth="1"/>
    <col min="12550" max="12550" width="21.7109375" style="0" customWidth="1"/>
    <col min="12551" max="12551" width="20.140625" style="0" customWidth="1"/>
    <col min="12801" max="12801" width="94.57421875" style="0" customWidth="1"/>
    <col min="12804" max="12804" width="61.7109375" style="0" customWidth="1"/>
    <col min="12805" max="12805" width="21.57421875" style="0" customWidth="1"/>
    <col min="12806" max="12806" width="21.7109375" style="0" customWidth="1"/>
    <col min="12807" max="12807" width="20.140625" style="0" customWidth="1"/>
    <col min="13057" max="13057" width="94.57421875" style="0" customWidth="1"/>
    <col min="13060" max="13060" width="61.7109375" style="0" customWidth="1"/>
    <col min="13061" max="13061" width="21.57421875" style="0" customWidth="1"/>
    <col min="13062" max="13062" width="21.7109375" style="0" customWidth="1"/>
    <col min="13063" max="13063" width="20.140625" style="0" customWidth="1"/>
    <col min="13313" max="13313" width="94.57421875" style="0" customWidth="1"/>
    <col min="13316" max="13316" width="61.7109375" style="0" customWidth="1"/>
    <col min="13317" max="13317" width="21.57421875" style="0" customWidth="1"/>
    <col min="13318" max="13318" width="21.7109375" style="0" customWidth="1"/>
    <col min="13319" max="13319" width="20.140625" style="0" customWidth="1"/>
    <col min="13569" max="13569" width="94.57421875" style="0" customWidth="1"/>
    <col min="13572" max="13572" width="61.7109375" style="0" customWidth="1"/>
    <col min="13573" max="13573" width="21.57421875" style="0" customWidth="1"/>
    <col min="13574" max="13574" width="21.7109375" style="0" customWidth="1"/>
    <col min="13575" max="13575" width="20.140625" style="0" customWidth="1"/>
    <col min="13825" max="13825" width="94.57421875" style="0" customWidth="1"/>
    <col min="13828" max="13828" width="61.7109375" style="0" customWidth="1"/>
    <col min="13829" max="13829" width="21.57421875" style="0" customWidth="1"/>
    <col min="13830" max="13830" width="21.7109375" style="0" customWidth="1"/>
    <col min="13831" max="13831" width="20.140625" style="0" customWidth="1"/>
    <col min="14081" max="14081" width="94.57421875" style="0" customWidth="1"/>
    <col min="14084" max="14084" width="61.7109375" style="0" customWidth="1"/>
    <col min="14085" max="14085" width="21.57421875" style="0" customWidth="1"/>
    <col min="14086" max="14086" width="21.7109375" style="0" customWidth="1"/>
    <col min="14087" max="14087" width="20.140625" style="0" customWidth="1"/>
    <col min="14337" max="14337" width="94.57421875" style="0" customWidth="1"/>
    <col min="14340" max="14340" width="61.7109375" style="0" customWidth="1"/>
    <col min="14341" max="14341" width="21.57421875" style="0" customWidth="1"/>
    <col min="14342" max="14342" width="21.7109375" style="0" customWidth="1"/>
    <col min="14343" max="14343" width="20.140625" style="0" customWidth="1"/>
    <col min="14593" max="14593" width="94.57421875" style="0" customWidth="1"/>
    <col min="14596" max="14596" width="61.7109375" style="0" customWidth="1"/>
    <col min="14597" max="14597" width="21.57421875" style="0" customWidth="1"/>
    <col min="14598" max="14598" width="21.7109375" style="0" customWidth="1"/>
    <col min="14599" max="14599" width="20.140625" style="0" customWidth="1"/>
    <col min="14849" max="14849" width="94.57421875" style="0" customWidth="1"/>
    <col min="14852" max="14852" width="61.7109375" style="0" customWidth="1"/>
    <col min="14853" max="14853" width="21.57421875" style="0" customWidth="1"/>
    <col min="14854" max="14854" width="21.7109375" style="0" customWidth="1"/>
    <col min="14855" max="14855" width="20.140625" style="0" customWidth="1"/>
    <col min="15105" max="15105" width="94.57421875" style="0" customWidth="1"/>
    <col min="15108" max="15108" width="61.7109375" style="0" customWidth="1"/>
    <col min="15109" max="15109" width="21.57421875" style="0" customWidth="1"/>
    <col min="15110" max="15110" width="21.7109375" style="0" customWidth="1"/>
    <col min="15111" max="15111" width="20.140625" style="0" customWidth="1"/>
    <col min="15361" max="15361" width="94.57421875" style="0" customWidth="1"/>
    <col min="15364" max="15364" width="61.7109375" style="0" customWidth="1"/>
    <col min="15365" max="15365" width="21.57421875" style="0" customWidth="1"/>
    <col min="15366" max="15366" width="21.7109375" style="0" customWidth="1"/>
    <col min="15367" max="15367" width="20.140625" style="0" customWidth="1"/>
    <col min="15617" max="15617" width="94.57421875" style="0" customWidth="1"/>
    <col min="15620" max="15620" width="61.7109375" style="0" customWidth="1"/>
    <col min="15621" max="15621" width="21.57421875" style="0" customWidth="1"/>
    <col min="15622" max="15622" width="21.7109375" style="0" customWidth="1"/>
    <col min="15623" max="15623" width="20.140625" style="0" customWidth="1"/>
    <col min="15873" max="15873" width="94.57421875" style="0" customWidth="1"/>
    <col min="15876" max="15876" width="61.7109375" style="0" customWidth="1"/>
    <col min="15877" max="15877" width="21.57421875" style="0" customWidth="1"/>
    <col min="15878" max="15878" width="21.7109375" style="0" customWidth="1"/>
    <col min="15879" max="15879" width="20.140625" style="0" customWidth="1"/>
    <col min="16129" max="16129" width="94.57421875" style="0" customWidth="1"/>
    <col min="16132" max="16132" width="61.7109375" style="0" customWidth="1"/>
    <col min="16133" max="16133" width="21.57421875" style="0" customWidth="1"/>
    <col min="16134" max="16134" width="21.7109375" style="0" customWidth="1"/>
    <col min="16135" max="16135" width="20.140625" style="0" customWidth="1"/>
  </cols>
  <sheetData>
    <row r="1" spans="1:7" ht="15">
      <c r="A1" t="s">
        <v>975</v>
      </c>
      <c r="B1" t="s">
        <v>976</v>
      </c>
      <c r="C1" t="s">
        <v>977</v>
      </c>
      <c r="D1" t="s">
        <v>978</v>
      </c>
      <c r="E1" t="s">
        <v>977</v>
      </c>
      <c r="F1" t="s">
        <v>978</v>
      </c>
      <c r="G1" t="s">
        <v>461</v>
      </c>
    </row>
    <row r="2" spans="1:7" ht="15">
      <c r="A2" s="85" t="s">
        <v>979</v>
      </c>
      <c r="B2" t="s">
        <v>980</v>
      </c>
      <c r="C2" s="110" t="s">
        <v>981</v>
      </c>
      <c r="D2" s="111" t="s">
        <v>982</v>
      </c>
      <c r="E2" t="s">
        <v>983</v>
      </c>
      <c r="F2" s="112">
        <v>1</v>
      </c>
      <c r="G2" t="s">
        <v>463</v>
      </c>
    </row>
    <row r="3" spans="1:7" ht="15">
      <c r="A3" s="113" t="s">
        <v>984</v>
      </c>
      <c r="B3" t="s">
        <v>985</v>
      </c>
      <c r="C3" s="110" t="s">
        <v>986</v>
      </c>
      <c r="D3" s="111" t="s">
        <v>987</v>
      </c>
      <c r="E3" t="s">
        <v>983</v>
      </c>
      <c r="F3" s="112">
        <v>1</v>
      </c>
      <c r="G3" t="s">
        <v>463</v>
      </c>
    </row>
    <row r="4" spans="1:7" ht="30">
      <c r="A4" s="113" t="s">
        <v>988</v>
      </c>
      <c r="B4" t="s">
        <v>980</v>
      </c>
      <c r="C4" s="110" t="s">
        <v>981</v>
      </c>
      <c r="D4" s="111" t="s">
        <v>989</v>
      </c>
      <c r="E4" t="s">
        <v>983</v>
      </c>
      <c r="F4" s="112">
        <v>1</v>
      </c>
      <c r="G4" t="s">
        <v>463</v>
      </c>
    </row>
    <row r="5" spans="1:7" ht="15">
      <c r="A5" s="113" t="s">
        <v>990</v>
      </c>
      <c r="B5" t="s">
        <v>980</v>
      </c>
      <c r="C5" s="110" t="s">
        <v>991</v>
      </c>
      <c r="D5" s="110" t="s">
        <v>992</v>
      </c>
      <c r="E5" t="s">
        <v>983</v>
      </c>
      <c r="F5" s="112">
        <v>1</v>
      </c>
      <c r="G5" t="s">
        <v>463</v>
      </c>
    </row>
    <row r="6" spans="1:7" ht="15">
      <c r="A6" s="113" t="s">
        <v>993</v>
      </c>
      <c r="B6" t="s">
        <v>980</v>
      </c>
      <c r="C6" s="110" t="s">
        <v>994</v>
      </c>
      <c r="D6" s="110" t="s">
        <v>995</v>
      </c>
      <c r="E6" t="s">
        <v>983</v>
      </c>
      <c r="F6" s="112">
        <v>1</v>
      </c>
      <c r="G6" t="s">
        <v>463</v>
      </c>
    </row>
    <row r="7" spans="1:7" ht="15">
      <c r="A7" s="113" t="s">
        <v>996</v>
      </c>
      <c r="B7" t="s">
        <v>980</v>
      </c>
      <c r="C7" s="110" t="s">
        <v>997</v>
      </c>
      <c r="D7" s="110" t="s">
        <v>998</v>
      </c>
      <c r="E7" t="s">
        <v>983</v>
      </c>
      <c r="F7" s="112">
        <v>1</v>
      </c>
      <c r="G7" t="s">
        <v>463</v>
      </c>
    </row>
    <row r="8" spans="1:7" ht="30">
      <c r="A8" s="85" t="s">
        <v>999</v>
      </c>
      <c r="B8" t="s">
        <v>985</v>
      </c>
      <c r="C8" s="111" t="s">
        <v>1000</v>
      </c>
      <c r="D8" s="110" t="s">
        <v>1001</v>
      </c>
      <c r="E8" t="s">
        <v>983</v>
      </c>
      <c r="F8" s="112">
        <v>1</v>
      </c>
      <c r="G8" t="s">
        <v>463</v>
      </c>
    </row>
    <row r="9" spans="1:7" ht="30">
      <c r="A9" s="85" t="s">
        <v>1002</v>
      </c>
      <c r="B9" t="s">
        <v>985</v>
      </c>
      <c r="C9" s="111" t="s">
        <v>1003</v>
      </c>
      <c r="D9" s="111" t="s">
        <v>1004</v>
      </c>
      <c r="E9" t="s">
        <v>983</v>
      </c>
      <c r="F9" s="112">
        <v>1</v>
      </c>
      <c r="G9" t="s">
        <v>463</v>
      </c>
    </row>
    <row r="10" spans="1:7" ht="30">
      <c r="A10" s="85" t="s">
        <v>1005</v>
      </c>
      <c r="B10" t="s">
        <v>985</v>
      </c>
      <c r="C10" s="111" t="s">
        <v>1006</v>
      </c>
      <c r="D10" s="111" t="s">
        <v>1007</v>
      </c>
      <c r="E10" t="s">
        <v>983</v>
      </c>
      <c r="F10" s="112">
        <v>1</v>
      </c>
      <c r="G10" t="s">
        <v>463</v>
      </c>
    </row>
    <row r="11" spans="1:7" ht="30">
      <c r="A11" s="114" t="s">
        <v>1008</v>
      </c>
      <c r="B11" t="s">
        <v>985</v>
      </c>
      <c r="C11" s="111" t="s">
        <v>1009</v>
      </c>
      <c r="D11" s="111" t="s">
        <v>1010</v>
      </c>
      <c r="E11" t="s">
        <v>983</v>
      </c>
      <c r="F11" s="112">
        <v>1</v>
      </c>
      <c r="G11" t="s">
        <v>463</v>
      </c>
    </row>
    <row r="12" spans="1:7" ht="30">
      <c r="A12" s="114" t="s">
        <v>1011</v>
      </c>
      <c r="B12" t="s">
        <v>980</v>
      </c>
      <c r="C12" s="111" t="s">
        <v>1009</v>
      </c>
      <c r="D12" s="111" t="s">
        <v>1012</v>
      </c>
      <c r="E12" t="s">
        <v>983</v>
      </c>
      <c r="F12" s="112">
        <v>1</v>
      </c>
      <c r="G12" t="s">
        <v>463</v>
      </c>
    </row>
    <row r="13" spans="1:7" ht="30">
      <c r="A13" s="111" t="s">
        <v>1013</v>
      </c>
      <c r="B13" t="s">
        <v>980</v>
      </c>
      <c r="C13" s="111" t="s">
        <v>1009</v>
      </c>
      <c r="D13" s="111" t="s">
        <v>1014</v>
      </c>
      <c r="E13" t="s">
        <v>983</v>
      </c>
      <c r="F13" s="112">
        <v>1</v>
      </c>
      <c r="G13" t="s">
        <v>463</v>
      </c>
    </row>
    <row r="14" spans="1:7" ht="30">
      <c r="A14" s="114" t="s">
        <v>1015</v>
      </c>
      <c r="B14" t="s">
        <v>980</v>
      </c>
      <c r="C14" s="111" t="s">
        <v>1009</v>
      </c>
      <c r="D14" s="111" t="s">
        <v>1016</v>
      </c>
      <c r="E14" t="s">
        <v>983</v>
      </c>
      <c r="F14" s="112">
        <v>1</v>
      </c>
      <c r="G14" t="s">
        <v>463</v>
      </c>
    </row>
    <row r="15" spans="1:7" ht="30">
      <c r="A15" s="114" t="s">
        <v>1017</v>
      </c>
      <c r="B15" t="s">
        <v>980</v>
      </c>
      <c r="C15" s="111" t="s">
        <v>1018</v>
      </c>
      <c r="D15" s="111" t="s">
        <v>1019</v>
      </c>
      <c r="E15" t="s">
        <v>983</v>
      </c>
      <c r="F15" s="112">
        <v>1</v>
      </c>
      <c r="G15" t="s">
        <v>463</v>
      </c>
    </row>
    <row r="16" spans="1:7" ht="30">
      <c r="A16" s="114" t="s">
        <v>1020</v>
      </c>
      <c r="B16" t="s">
        <v>980</v>
      </c>
      <c r="C16" s="111" t="s">
        <v>1021</v>
      </c>
      <c r="D16" s="111" t="s">
        <v>1022</v>
      </c>
      <c r="E16" t="s">
        <v>983</v>
      </c>
      <c r="F16" s="112">
        <v>1</v>
      </c>
      <c r="G16" t="s">
        <v>463</v>
      </c>
    </row>
    <row r="17" spans="1:7" ht="30">
      <c r="A17" s="114" t="s">
        <v>1023</v>
      </c>
      <c r="B17" t="s">
        <v>985</v>
      </c>
      <c r="C17" s="111" t="s">
        <v>1024</v>
      </c>
      <c r="D17" s="111" t="s">
        <v>1025</v>
      </c>
      <c r="E17" t="s">
        <v>983</v>
      </c>
      <c r="F17" s="112">
        <v>1</v>
      </c>
      <c r="G17" t="s">
        <v>463</v>
      </c>
    </row>
    <row r="18" spans="1:7" ht="30">
      <c r="A18" s="114" t="s">
        <v>1026</v>
      </c>
      <c r="B18" t="s">
        <v>980</v>
      </c>
      <c r="C18" s="114" t="s">
        <v>1027</v>
      </c>
      <c r="D18" s="114" t="s">
        <v>1028</v>
      </c>
      <c r="E18" t="s">
        <v>983</v>
      </c>
      <c r="F18" s="112">
        <v>1</v>
      </c>
      <c r="G18" t="s">
        <v>463</v>
      </c>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0A0C7-050F-4CA6-918B-52074B7FFCA7}">
  <dimension ref="A1:I52"/>
  <sheetViews>
    <sheetView workbookViewId="0" topLeftCell="A1">
      <selection activeCell="B13" sqref="B13"/>
    </sheetView>
  </sheetViews>
  <sheetFormatPr defaultColWidth="11.421875" defaultRowHeight="15"/>
  <cols>
    <col min="1" max="1" width="68.57421875" style="0" bestFit="1" customWidth="1"/>
    <col min="2" max="2" width="40.8515625" style="0" bestFit="1" customWidth="1"/>
    <col min="3" max="3" width="62.421875" style="0" customWidth="1"/>
    <col min="4" max="4" width="30.421875" style="0" customWidth="1"/>
    <col min="5" max="5" width="25.00390625" style="76" bestFit="1" customWidth="1"/>
    <col min="6" max="6" width="21.8515625" style="0" bestFit="1" customWidth="1"/>
    <col min="7" max="7" width="15.421875" style="0" bestFit="1" customWidth="1"/>
    <col min="8" max="8" width="11.7109375" style="0" bestFit="1" customWidth="1"/>
    <col min="9" max="9" width="25.00390625" style="0" bestFit="1" customWidth="1"/>
    <col min="257" max="257" width="68.57421875" style="0" bestFit="1" customWidth="1"/>
    <col min="258" max="258" width="40.8515625" style="0" bestFit="1" customWidth="1"/>
    <col min="259" max="259" width="62.421875" style="0" customWidth="1"/>
    <col min="260" max="260" width="30.421875" style="0" customWidth="1"/>
    <col min="261" max="261" width="25.00390625" style="0" bestFit="1" customWidth="1"/>
    <col min="262" max="262" width="21.8515625" style="0" bestFit="1" customWidth="1"/>
    <col min="263" max="263" width="15.421875" style="0" bestFit="1" customWidth="1"/>
    <col min="264" max="264" width="11.7109375" style="0" bestFit="1" customWidth="1"/>
    <col min="265" max="265" width="25.00390625" style="0" bestFit="1" customWidth="1"/>
    <col min="513" max="513" width="68.57421875" style="0" bestFit="1" customWidth="1"/>
    <col min="514" max="514" width="40.8515625" style="0" bestFit="1" customWidth="1"/>
    <col min="515" max="515" width="62.421875" style="0" customWidth="1"/>
    <col min="516" max="516" width="30.421875" style="0" customWidth="1"/>
    <col min="517" max="517" width="25.00390625" style="0" bestFit="1" customWidth="1"/>
    <col min="518" max="518" width="21.8515625" style="0" bestFit="1" customWidth="1"/>
    <col min="519" max="519" width="15.421875" style="0" bestFit="1" customWidth="1"/>
    <col min="520" max="520" width="11.7109375" style="0" bestFit="1" customWidth="1"/>
    <col min="521" max="521" width="25.00390625" style="0" bestFit="1" customWidth="1"/>
    <col min="769" max="769" width="68.57421875" style="0" bestFit="1" customWidth="1"/>
    <col min="770" max="770" width="40.8515625" style="0" bestFit="1" customWidth="1"/>
    <col min="771" max="771" width="62.421875" style="0" customWidth="1"/>
    <col min="772" max="772" width="30.421875" style="0" customWidth="1"/>
    <col min="773" max="773" width="25.00390625" style="0" bestFit="1" customWidth="1"/>
    <col min="774" max="774" width="21.8515625" style="0" bestFit="1" customWidth="1"/>
    <col min="775" max="775" width="15.421875" style="0" bestFit="1" customWidth="1"/>
    <col min="776" max="776" width="11.7109375" style="0" bestFit="1" customWidth="1"/>
    <col min="777" max="777" width="25.00390625" style="0" bestFit="1" customWidth="1"/>
    <col min="1025" max="1025" width="68.57421875" style="0" bestFit="1" customWidth="1"/>
    <col min="1026" max="1026" width="40.8515625" style="0" bestFit="1" customWidth="1"/>
    <col min="1027" max="1027" width="62.421875" style="0" customWidth="1"/>
    <col min="1028" max="1028" width="30.421875" style="0" customWidth="1"/>
    <col min="1029" max="1029" width="25.00390625" style="0" bestFit="1" customWidth="1"/>
    <col min="1030" max="1030" width="21.8515625" style="0" bestFit="1" customWidth="1"/>
    <col min="1031" max="1031" width="15.421875" style="0" bestFit="1" customWidth="1"/>
    <col min="1032" max="1032" width="11.7109375" style="0" bestFit="1" customWidth="1"/>
    <col min="1033" max="1033" width="25.00390625" style="0" bestFit="1" customWidth="1"/>
    <col min="1281" max="1281" width="68.57421875" style="0" bestFit="1" customWidth="1"/>
    <col min="1282" max="1282" width="40.8515625" style="0" bestFit="1" customWidth="1"/>
    <col min="1283" max="1283" width="62.421875" style="0" customWidth="1"/>
    <col min="1284" max="1284" width="30.421875" style="0" customWidth="1"/>
    <col min="1285" max="1285" width="25.00390625" style="0" bestFit="1" customWidth="1"/>
    <col min="1286" max="1286" width="21.8515625" style="0" bestFit="1" customWidth="1"/>
    <col min="1287" max="1287" width="15.421875" style="0" bestFit="1" customWidth="1"/>
    <col min="1288" max="1288" width="11.7109375" style="0" bestFit="1" customWidth="1"/>
    <col min="1289" max="1289" width="25.00390625" style="0" bestFit="1" customWidth="1"/>
    <col min="1537" max="1537" width="68.57421875" style="0" bestFit="1" customWidth="1"/>
    <col min="1538" max="1538" width="40.8515625" style="0" bestFit="1" customWidth="1"/>
    <col min="1539" max="1539" width="62.421875" style="0" customWidth="1"/>
    <col min="1540" max="1540" width="30.421875" style="0" customWidth="1"/>
    <col min="1541" max="1541" width="25.00390625" style="0" bestFit="1" customWidth="1"/>
    <col min="1542" max="1542" width="21.8515625" style="0" bestFit="1" customWidth="1"/>
    <col min="1543" max="1543" width="15.421875" style="0" bestFit="1" customWidth="1"/>
    <col min="1544" max="1544" width="11.7109375" style="0" bestFit="1" customWidth="1"/>
    <col min="1545" max="1545" width="25.00390625" style="0" bestFit="1" customWidth="1"/>
    <col min="1793" max="1793" width="68.57421875" style="0" bestFit="1" customWidth="1"/>
    <col min="1794" max="1794" width="40.8515625" style="0" bestFit="1" customWidth="1"/>
    <col min="1795" max="1795" width="62.421875" style="0" customWidth="1"/>
    <col min="1796" max="1796" width="30.421875" style="0" customWidth="1"/>
    <col min="1797" max="1797" width="25.00390625" style="0" bestFit="1" customWidth="1"/>
    <col min="1798" max="1798" width="21.8515625" style="0" bestFit="1" customWidth="1"/>
    <col min="1799" max="1799" width="15.421875" style="0" bestFit="1" customWidth="1"/>
    <col min="1800" max="1800" width="11.7109375" style="0" bestFit="1" customWidth="1"/>
    <col min="1801" max="1801" width="25.00390625" style="0" bestFit="1" customWidth="1"/>
    <col min="2049" max="2049" width="68.57421875" style="0" bestFit="1" customWidth="1"/>
    <col min="2050" max="2050" width="40.8515625" style="0" bestFit="1" customWidth="1"/>
    <col min="2051" max="2051" width="62.421875" style="0" customWidth="1"/>
    <col min="2052" max="2052" width="30.421875" style="0" customWidth="1"/>
    <col min="2053" max="2053" width="25.00390625" style="0" bestFit="1" customWidth="1"/>
    <col min="2054" max="2054" width="21.8515625" style="0" bestFit="1" customWidth="1"/>
    <col min="2055" max="2055" width="15.421875" style="0" bestFit="1" customWidth="1"/>
    <col min="2056" max="2056" width="11.7109375" style="0" bestFit="1" customWidth="1"/>
    <col min="2057" max="2057" width="25.00390625" style="0" bestFit="1" customWidth="1"/>
    <col min="2305" max="2305" width="68.57421875" style="0" bestFit="1" customWidth="1"/>
    <col min="2306" max="2306" width="40.8515625" style="0" bestFit="1" customWidth="1"/>
    <col min="2307" max="2307" width="62.421875" style="0" customWidth="1"/>
    <col min="2308" max="2308" width="30.421875" style="0" customWidth="1"/>
    <col min="2309" max="2309" width="25.00390625" style="0" bestFit="1" customWidth="1"/>
    <col min="2310" max="2310" width="21.8515625" style="0" bestFit="1" customWidth="1"/>
    <col min="2311" max="2311" width="15.421875" style="0" bestFit="1" customWidth="1"/>
    <col min="2312" max="2312" width="11.7109375" style="0" bestFit="1" customWidth="1"/>
    <col min="2313" max="2313" width="25.00390625" style="0" bestFit="1" customWidth="1"/>
    <col min="2561" max="2561" width="68.57421875" style="0" bestFit="1" customWidth="1"/>
    <col min="2562" max="2562" width="40.8515625" style="0" bestFit="1" customWidth="1"/>
    <col min="2563" max="2563" width="62.421875" style="0" customWidth="1"/>
    <col min="2564" max="2564" width="30.421875" style="0" customWidth="1"/>
    <col min="2565" max="2565" width="25.00390625" style="0" bestFit="1" customWidth="1"/>
    <col min="2566" max="2566" width="21.8515625" style="0" bestFit="1" customWidth="1"/>
    <col min="2567" max="2567" width="15.421875" style="0" bestFit="1" customWidth="1"/>
    <col min="2568" max="2568" width="11.7109375" style="0" bestFit="1" customWidth="1"/>
    <col min="2569" max="2569" width="25.00390625" style="0" bestFit="1" customWidth="1"/>
    <col min="2817" max="2817" width="68.57421875" style="0" bestFit="1" customWidth="1"/>
    <col min="2818" max="2818" width="40.8515625" style="0" bestFit="1" customWidth="1"/>
    <col min="2819" max="2819" width="62.421875" style="0" customWidth="1"/>
    <col min="2820" max="2820" width="30.421875" style="0" customWidth="1"/>
    <col min="2821" max="2821" width="25.00390625" style="0" bestFit="1" customWidth="1"/>
    <col min="2822" max="2822" width="21.8515625" style="0" bestFit="1" customWidth="1"/>
    <col min="2823" max="2823" width="15.421875" style="0" bestFit="1" customWidth="1"/>
    <col min="2824" max="2824" width="11.7109375" style="0" bestFit="1" customWidth="1"/>
    <col min="2825" max="2825" width="25.00390625" style="0" bestFit="1" customWidth="1"/>
    <col min="3073" max="3073" width="68.57421875" style="0" bestFit="1" customWidth="1"/>
    <col min="3074" max="3074" width="40.8515625" style="0" bestFit="1" customWidth="1"/>
    <col min="3075" max="3075" width="62.421875" style="0" customWidth="1"/>
    <col min="3076" max="3076" width="30.421875" style="0" customWidth="1"/>
    <col min="3077" max="3077" width="25.00390625" style="0" bestFit="1" customWidth="1"/>
    <col min="3078" max="3078" width="21.8515625" style="0" bestFit="1" customWidth="1"/>
    <col min="3079" max="3079" width="15.421875" style="0" bestFit="1" customWidth="1"/>
    <col min="3080" max="3080" width="11.7109375" style="0" bestFit="1" customWidth="1"/>
    <col min="3081" max="3081" width="25.00390625" style="0" bestFit="1" customWidth="1"/>
    <col min="3329" max="3329" width="68.57421875" style="0" bestFit="1" customWidth="1"/>
    <col min="3330" max="3330" width="40.8515625" style="0" bestFit="1" customWidth="1"/>
    <col min="3331" max="3331" width="62.421875" style="0" customWidth="1"/>
    <col min="3332" max="3332" width="30.421875" style="0" customWidth="1"/>
    <col min="3333" max="3333" width="25.00390625" style="0" bestFit="1" customWidth="1"/>
    <col min="3334" max="3334" width="21.8515625" style="0" bestFit="1" customWidth="1"/>
    <col min="3335" max="3335" width="15.421875" style="0" bestFit="1" customWidth="1"/>
    <col min="3336" max="3336" width="11.7109375" style="0" bestFit="1" customWidth="1"/>
    <col min="3337" max="3337" width="25.00390625" style="0" bestFit="1" customWidth="1"/>
    <col min="3585" max="3585" width="68.57421875" style="0" bestFit="1" customWidth="1"/>
    <col min="3586" max="3586" width="40.8515625" style="0" bestFit="1" customWidth="1"/>
    <col min="3587" max="3587" width="62.421875" style="0" customWidth="1"/>
    <col min="3588" max="3588" width="30.421875" style="0" customWidth="1"/>
    <col min="3589" max="3589" width="25.00390625" style="0" bestFit="1" customWidth="1"/>
    <col min="3590" max="3590" width="21.8515625" style="0" bestFit="1" customWidth="1"/>
    <col min="3591" max="3591" width="15.421875" style="0" bestFit="1" customWidth="1"/>
    <col min="3592" max="3592" width="11.7109375" style="0" bestFit="1" customWidth="1"/>
    <col min="3593" max="3593" width="25.00390625" style="0" bestFit="1" customWidth="1"/>
    <col min="3841" max="3841" width="68.57421875" style="0" bestFit="1" customWidth="1"/>
    <col min="3842" max="3842" width="40.8515625" style="0" bestFit="1" customWidth="1"/>
    <col min="3843" max="3843" width="62.421875" style="0" customWidth="1"/>
    <col min="3844" max="3844" width="30.421875" style="0" customWidth="1"/>
    <col min="3845" max="3845" width="25.00390625" style="0" bestFit="1" customWidth="1"/>
    <col min="3846" max="3846" width="21.8515625" style="0" bestFit="1" customWidth="1"/>
    <col min="3847" max="3847" width="15.421875" style="0" bestFit="1" customWidth="1"/>
    <col min="3848" max="3848" width="11.7109375" style="0" bestFit="1" customWidth="1"/>
    <col min="3849" max="3849" width="25.00390625" style="0" bestFit="1" customWidth="1"/>
    <col min="4097" max="4097" width="68.57421875" style="0" bestFit="1" customWidth="1"/>
    <col min="4098" max="4098" width="40.8515625" style="0" bestFit="1" customWidth="1"/>
    <col min="4099" max="4099" width="62.421875" style="0" customWidth="1"/>
    <col min="4100" max="4100" width="30.421875" style="0" customWidth="1"/>
    <col min="4101" max="4101" width="25.00390625" style="0" bestFit="1" customWidth="1"/>
    <col min="4102" max="4102" width="21.8515625" style="0" bestFit="1" customWidth="1"/>
    <col min="4103" max="4103" width="15.421875" style="0" bestFit="1" customWidth="1"/>
    <col min="4104" max="4104" width="11.7109375" style="0" bestFit="1" customWidth="1"/>
    <col min="4105" max="4105" width="25.00390625" style="0" bestFit="1" customWidth="1"/>
    <col min="4353" max="4353" width="68.57421875" style="0" bestFit="1" customWidth="1"/>
    <col min="4354" max="4354" width="40.8515625" style="0" bestFit="1" customWidth="1"/>
    <col min="4355" max="4355" width="62.421875" style="0" customWidth="1"/>
    <col min="4356" max="4356" width="30.421875" style="0" customWidth="1"/>
    <col min="4357" max="4357" width="25.00390625" style="0" bestFit="1" customWidth="1"/>
    <col min="4358" max="4358" width="21.8515625" style="0" bestFit="1" customWidth="1"/>
    <col min="4359" max="4359" width="15.421875" style="0" bestFit="1" customWidth="1"/>
    <col min="4360" max="4360" width="11.7109375" style="0" bestFit="1" customWidth="1"/>
    <col min="4361" max="4361" width="25.00390625" style="0" bestFit="1" customWidth="1"/>
    <col min="4609" max="4609" width="68.57421875" style="0" bestFit="1" customWidth="1"/>
    <col min="4610" max="4610" width="40.8515625" style="0" bestFit="1" customWidth="1"/>
    <col min="4611" max="4611" width="62.421875" style="0" customWidth="1"/>
    <col min="4612" max="4612" width="30.421875" style="0" customWidth="1"/>
    <col min="4613" max="4613" width="25.00390625" style="0" bestFit="1" customWidth="1"/>
    <col min="4614" max="4614" width="21.8515625" style="0" bestFit="1" customWidth="1"/>
    <col min="4615" max="4615" width="15.421875" style="0" bestFit="1" customWidth="1"/>
    <col min="4616" max="4616" width="11.7109375" style="0" bestFit="1" customWidth="1"/>
    <col min="4617" max="4617" width="25.00390625" style="0" bestFit="1" customWidth="1"/>
    <col min="4865" max="4865" width="68.57421875" style="0" bestFit="1" customWidth="1"/>
    <col min="4866" max="4866" width="40.8515625" style="0" bestFit="1" customWidth="1"/>
    <col min="4867" max="4867" width="62.421875" style="0" customWidth="1"/>
    <col min="4868" max="4868" width="30.421875" style="0" customWidth="1"/>
    <col min="4869" max="4869" width="25.00390625" style="0" bestFit="1" customWidth="1"/>
    <col min="4870" max="4870" width="21.8515625" style="0" bestFit="1" customWidth="1"/>
    <col min="4871" max="4871" width="15.421875" style="0" bestFit="1" customWidth="1"/>
    <col min="4872" max="4872" width="11.7109375" style="0" bestFit="1" customWidth="1"/>
    <col min="4873" max="4873" width="25.00390625" style="0" bestFit="1" customWidth="1"/>
    <col min="5121" max="5121" width="68.57421875" style="0" bestFit="1" customWidth="1"/>
    <col min="5122" max="5122" width="40.8515625" style="0" bestFit="1" customWidth="1"/>
    <col min="5123" max="5123" width="62.421875" style="0" customWidth="1"/>
    <col min="5124" max="5124" width="30.421875" style="0" customWidth="1"/>
    <col min="5125" max="5125" width="25.00390625" style="0" bestFit="1" customWidth="1"/>
    <col min="5126" max="5126" width="21.8515625" style="0" bestFit="1" customWidth="1"/>
    <col min="5127" max="5127" width="15.421875" style="0" bestFit="1" customWidth="1"/>
    <col min="5128" max="5128" width="11.7109375" style="0" bestFit="1" customWidth="1"/>
    <col min="5129" max="5129" width="25.00390625" style="0" bestFit="1" customWidth="1"/>
    <col min="5377" max="5377" width="68.57421875" style="0" bestFit="1" customWidth="1"/>
    <col min="5378" max="5378" width="40.8515625" style="0" bestFit="1" customWidth="1"/>
    <col min="5379" max="5379" width="62.421875" style="0" customWidth="1"/>
    <col min="5380" max="5380" width="30.421875" style="0" customWidth="1"/>
    <col min="5381" max="5381" width="25.00390625" style="0" bestFit="1" customWidth="1"/>
    <col min="5382" max="5382" width="21.8515625" style="0" bestFit="1" customWidth="1"/>
    <col min="5383" max="5383" width="15.421875" style="0" bestFit="1" customWidth="1"/>
    <col min="5384" max="5384" width="11.7109375" style="0" bestFit="1" customWidth="1"/>
    <col min="5385" max="5385" width="25.00390625" style="0" bestFit="1" customWidth="1"/>
    <col min="5633" max="5633" width="68.57421875" style="0" bestFit="1" customWidth="1"/>
    <col min="5634" max="5634" width="40.8515625" style="0" bestFit="1" customWidth="1"/>
    <col min="5635" max="5635" width="62.421875" style="0" customWidth="1"/>
    <col min="5636" max="5636" width="30.421875" style="0" customWidth="1"/>
    <col min="5637" max="5637" width="25.00390625" style="0" bestFit="1" customWidth="1"/>
    <col min="5638" max="5638" width="21.8515625" style="0" bestFit="1" customWidth="1"/>
    <col min="5639" max="5639" width="15.421875" style="0" bestFit="1" customWidth="1"/>
    <col min="5640" max="5640" width="11.7109375" style="0" bestFit="1" customWidth="1"/>
    <col min="5641" max="5641" width="25.00390625" style="0" bestFit="1" customWidth="1"/>
    <col min="5889" max="5889" width="68.57421875" style="0" bestFit="1" customWidth="1"/>
    <col min="5890" max="5890" width="40.8515625" style="0" bestFit="1" customWidth="1"/>
    <col min="5891" max="5891" width="62.421875" style="0" customWidth="1"/>
    <col min="5892" max="5892" width="30.421875" style="0" customWidth="1"/>
    <col min="5893" max="5893" width="25.00390625" style="0" bestFit="1" customWidth="1"/>
    <col min="5894" max="5894" width="21.8515625" style="0" bestFit="1" customWidth="1"/>
    <col min="5895" max="5895" width="15.421875" style="0" bestFit="1" customWidth="1"/>
    <col min="5896" max="5896" width="11.7109375" style="0" bestFit="1" customWidth="1"/>
    <col min="5897" max="5897" width="25.00390625" style="0" bestFit="1" customWidth="1"/>
    <col min="6145" max="6145" width="68.57421875" style="0" bestFit="1" customWidth="1"/>
    <col min="6146" max="6146" width="40.8515625" style="0" bestFit="1" customWidth="1"/>
    <col min="6147" max="6147" width="62.421875" style="0" customWidth="1"/>
    <col min="6148" max="6148" width="30.421875" style="0" customWidth="1"/>
    <col min="6149" max="6149" width="25.00390625" style="0" bestFit="1" customWidth="1"/>
    <col min="6150" max="6150" width="21.8515625" style="0" bestFit="1" customWidth="1"/>
    <col min="6151" max="6151" width="15.421875" style="0" bestFit="1" customWidth="1"/>
    <col min="6152" max="6152" width="11.7109375" style="0" bestFit="1" customWidth="1"/>
    <col min="6153" max="6153" width="25.00390625" style="0" bestFit="1" customWidth="1"/>
    <col min="6401" max="6401" width="68.57421875" style="0" bestFit="1" customWidth="1"/>
    <col min="6402" max="6402" width="40.8515625" style="0" bestFit="1" customWidth="1"/>
    <col min="6403" max="6403" width="62.421875" style="0" customWidth="1"/>
    <col min="6404" max="6404" width="30.421875" style="0" customWidth="1"/>
    <col min="6405" max="6405" width="25.00390625" style="0" bestFit="1" customWidth="1"/>
    <col min="6406" max="6406" width="21.8515625" style="0" bestFit="1" customWidth="1"/>
    <col min="6407" max="6407" width="15.421875" style="0" bestFit="1" customWidth="1"/>
    <col min="6408" max="6408" width="11.7109375" style="0" bestFit="1" customWidth="1"/>
    <col min="6409" max="6409" width="25.00390625" style="0" bestFit="1" customWidth="1"/>
    <col min="6657" max="6657" width="68.57421875" style="0" bestFit="1" customWidth="1"/>
    <col min="6658" max="6658" width="40.8515625" style="0" bestFit="1" customWidth="1"/>
    <col min="6659" max="6659" width="62.421875" style="0" customWidth="1"/>
    <col min="6660" max="6660" width="30.421875" style="0" customWidth="1"/>
    <col min="6661" max="6661" width="25.00390625" style="0" bestFit="1" customWidth="1"/>
    <col min="6662" max="6662" width="21.8515625" style="0" bestFit="1" customWidth="1"/>
    <col min="6663" max="6663" width="15.421875" style="0" bestFit="1" customWidth="1"/>
    <col min="6664" max="6664" width="11.7109375" style="0" bestFit="1" customWidth="1"/>
    <col min="6665" max="6665" width="25.00390625" style="0" bestFit="1" customWidth="1"/>
    <col min="6913" max="6913" width="68.57421875" style="0" bestFit="1" customWidth="1"/>
    <col min="6914" max="6914" width="40.8515625" style="0" bestFit="1" customWidth="1"/>
    <col min="6915" max="6915" width="62.421875" style="0" customWidth="1"/>
    <col min="6916" max="6916" width="30.421875" style="0" customWidth="1"/>
    <col min="6917" max="6917" width="25.00390625" style="0" bestFit="1" customWidth="1"/>
    <col min="6918" max="6918" width="21.8515625" style="0" bestFit="1" customWidth="1"/>
    <col min="6919" max="6919" width="15.421875" style="0" bestFit="1" customWidth="1"/>
    <col min="6920" max="6920" width="11.7109375" style="0" bestFit="1" customWidth="1"/>
    <col min="6921" max="6921" width="25.00390625" style="0" bestFit="1" customWidth="1"/>
    <col min="7169" max="7169" width="68.57421875" style="0" bestFit="1" customWidth="1"/>
    <col min="7170" max="7170" width="40.8515625" style="0" bestFit="1" customWidth="1"/>
    <col min="7171" max="7171" width="62.421875" style="0" customWidth="1"/>
    <col min="7172" max="7172" width="30.421875" style="0" customWidth="1"/>
    <col min="7173" max="7173" width="25.00390625" style="0" bestFit="1" customWidth="1"/>
    <col min="7174" max="7174" width="21.8515625" style="0" bestFit="1" customWidth="1"/>
    <col min="7175" max="7175" width="15.421875" style="0" bestFit="1" customWidth="1"/>
    <col min="7176" max="7176" width="11.7109375" style="0" bestFit="1" customWidth="1"/>
    <col min="7177" max="7177" width="25.00390625" style="0" bestFit="1" customWidth="1"/>
    <col min="7425" max="7425" width="68.57421875" style="0" bestFit="1" customWidth="1"/>
    <col min="7426" max="7426" width="40.8515625" style="0" bestFit="1" customWidth="1"/>
    <col min="7427" max="7427" width="62.421875" style="0" customWidth="1"/>
    <col min="7428" max="7428" width="30.421875" style="0" customWidth="1"/>
    <col min="7429" max="7429" width="25.00390625" style="0" bestFit="1" customWidth="1"/>
    <col min="7430" max="7430" width="21.8515625" style="0" bestFit="1" customWidth="1"/>
    <col min="7431" max="7431" width="15.421875" style="0" bestFit="1" customWidth="1"/>
    <col min="7432" max="7432" width="11.7109375" style="0" bestFit="1" customWidth="1"/>
    <col min="7433" max="7433" width="25.00390625" style="0" bestFit="1" customWidth="1"/>
    <col min="7681" max="7681" width="68.57421875" style="0" bestFit="1" customWidth="1"/>
    <col min="7682" max="7682" width="40.8515625" style="0" bestFit="1" customWidth="1"/>
    <col min="7683" max="7683" width="62.421875" style="0" customWidth="1"/>
    <col min="7684" max="7684" width="30.421875" style="0" customWidth="1"/>
    <col min="7685" max="7685" width="25.00390625" style="0" bestFit="1" customWidth="1"/>
    <col min="7686" max="7686" width="21.8515625" style="0" bestFit="1" customWidth="1"/>
    <col min="7687" max="7687" width="15.421875" style="0" bestFit="1" customWidth="1"/>
    <col min="7688" max="7688" width="11.7109375" style="0" bestFit="1" customWidth="1"/>
    <col min="7689" max="7689" width="25.00390625" style="0" bestFit="1" customWidth="1"/>
    <col min="7937" max="7937" width="68.57421875" style="0" bestFit="1" customWidth="1"/>
    <col min="7938" max="7938" width="40.8515625" style="0" bestFit="1" customWidth="1"/>
    <col min="7939" max="7939" width="62.421875" style="0" customWidth="1"/>
    <col min="7940" max="7940" width="30.421875" style="0" customWidth="1"/>
    <col min="7941" max="7941" width="25.00390625" style="0" bestFit="1" customWidth="1"/>
    <col min="7942" max="7942" width="21.8515625" style="0" bestFit="1" customWidth="1"/>
    <col min="7943" max="7943" width="15.421875" style="0" bestFit="1" customWidth="1"/>
    <col min="7944" max="7944" width="11.7109375" style="0" bestFit="1" customWidth="1"/>
    <col min="7945" max="7945" width="25.00390625" style="0" bestFit="1" customWidth="1"/>
    <col min="8193" max="8193" width="68.57421875" style="0" bestFit="1" customWidth="1"/>
    <col min="8194" max="8194" width="40.8515625" style="0" bestFit="1" customWidth="1"/>
    <col min="8195" max="8195" width="62.421875" style="0" customWidth="1"/>
    <col min="8196" max="8196" width="30.421875" style="0" customWidth="1"/>
    <col min="8197" max="8197" width="25.00390625" style="0" bestFit="1" customWidth="1"/>
    <col min="8198" max="8198" width="21.8515625" style="0" bestFit="1" customWidth="1"/>
    <col min="8199" max="8199" width="15.421875" style="0" bestFit="1" customWidth="1"/>
    <col min="8200" max="8200" width="11.7109375" style="0" bestFit="1" customWidth="1"/>
    <col min="8201" max="8201" width="25.00390625" style="0" bestFit="1" customWidth="1"/>
    <col min="8449" max="8449" width="68.57421875" style="0" bestFit="1" customWidth="1"/>
    <col min="8450" max="8450" width="40.8515625" style="0" bestFit="1" customWidth="1"/>
    <col min="8451" max="8451" width="62.421875" style="0" customWidth="1"/>
    <col min="8452" max="8452" width="30.421875" style="0" customWidth="1"/>
    <col min="8453" max="8453" width="25.00390625" style="0" bestFit="1" customWidth="1"/>
    <col min="8454" max="8454" width="21.8515625" style="0" bestFit="1" customWidth="1"/>
    <col min="8455" max="8455" width="15.421875" style="0" bestFit="1" customWidth="1"/>
    <col min="8456" max="8456" width="11.7109375" style="0" bestFit="1" customWidth="1"/>
    <col min="8457" max="8457" width="25.00390625" style="0" bestFit="1" customWidth="1"/>
    <col min="8705" max="8705" width="68.57421875" style="0" bestFit="1" customWidth="1"/>
    <col min="8706" max="8706" width="40.8515625" style="0" bestFit="1" customWidth="1"/>
    <col min="8707" max="8707" width="62.421875" style="0" customWidth="1"/>
    <col min="8708" max="8708" width="30.421875" style="0" customWidth="1"/>
    <col min="8709" max="8709" width="25.00390625" style="0" bestFit="1" customWidth="1"/>
    <col min="8710" max="8710" width="21.8515625" style="0" bestFit="1" customWidth="1"/>
    <col min="8711" max="8711" width="15.421875" style="0" bestFit="1" customWidth="1"/>
    <col min="8712" max="8712" width="11.7109375" style="0" bestFit="1" customWidth="1"/>
    <col min="8713" max="8713" width="25.00390625" style="0" bestFit="1" customWidth="1"/>
    <col min="8961" max="8961" width="68.57421875" style="0" bestFit="1" customWidth="1"/>
    <col min="8962" max="8962" width="40.8515625" style="0" bestFit="1" customWidth="1"/>
    <col min="8963" max="8963" width="62.421875" style="0" customWidth="1"/>
    <col min="8964" max="8964" width="30.421875" style="0" customWidth="1"/>
    <col min="8965" max="8965" width="25.00390625" style="0" bestFit="1" customWidth="1"/>
    <col min="8966" max="8966" width="21.8515625" style="0" bestFit="1" customWidth="1"/>
    <col min="8967" max="8967" width="15.421875" style="0" bestFit="1" customWidth="1"/>
    <col min="8968" max="8968" width="11.7109375" style="0" bestFit="1" customWidth="1"/>
    <col min="8969" max="8969" width="25.00390625" style="0" bestFit="1" customWidth="1"/>
    <col min="9217" max="9217" width="68.57421875" style="0" bestFit="1" customWidth="1"/>
    <col min="9218" max="9218" width="40.8515625" style="0" bestFit="1" customWidth="1"/>
    <col min="9219" max="9219" width="62.421875" style="0" customWidth="1"/>
    <col min="9220" max="9220" width="30.421875" style="0" customWidth="1"/>
    <col min="9221" max="9221" width="25.00390625" style="0" bestFit="1" customWidth="1"/>
    <col min="9222" max="9222" width="21.8515625" style="0" bestFit="1" customWidth="1"/>
    <col min="9223" max="9223" width="15.421875" style="0" bestFit="1" customWidth="1"/>
    <col min="9224" max="9224" width="11.7109375" style="0" bestFit="1" customWidth="1"/>
    <col min="9225" max="9225" width="25.00390625" style="0" bestFit="1" customWidth="1"/>
    <col min="9473" max="9473" width="68.57421875" style="0" bestFit="1" customWidth="1"/>
    <col min="9474" max="9474" width="40.8515625" style="0" bestFit="1" customWidth="1"/>
    <col min="9475" max="9475" width="62.421875" style="0" customWidth="1"/>
    <col min="9476" max="9476" width="30.421875" style="0" customWidth="1"/>
    <col min="9477" max="9477" width="25.00390625" style="0" bestFit="1" customWidth="1"/>
    <col min="9478" max="9478" width="21.8515625" style="0" bestFit="1" customWidth="1"/>
    <col min="9479" max="9479" width="15.421875" style="0" bestFit="1" customWidth="1"/>
    <col min="9480" max="9480" width="11.7109375" style="0" bestFit="1" customWidth="1"/>
    <col min="9481" max="9481" width="25.00390625" style="0" bestFit="1" customWidth="1"/>
    <col min="9729" max="9729" width="68.57421875" style="0" bestFit="1" customWidth="1"/>
    <col min="9730" max="9730" width="40.8515625" style="0" bestFit="1" customWidth="1"/>
    <col min="9731" max="9731" width="62.421875" style="0" customWidth="1"/>
    <col min="9732" max="9732" width="30.421875" style="0" customWidth="1"/>
    <col min="9733" max="9733" width="25.00390625" style="0" bestFit="1" customWidth="1"/>
    <col min="9734" max="9734" width="21.8515625" style="0" bestFit="1" customWidth="1"/>
    <col min="9735" max="9735" width="15.421875" style="0" bestFit="1" customWidth="1"/>
    <col min="9736" max="9736" width="11.7109375" style="0" bestFit="1" customWidth="1"/>
    <col min="9737" max="9737" width="25.00390625" style="0" bestFit="1" customWidth="1"/>
    <col min="9985" max="9985" width="68.57421875" style="0" bestFit="1" customWidth="1"/>
    <col min="9986" max="9986" width="40.8515625" style="0" bestFit="1" customWidth="1"/>
    <col min="9987" max="9987" width="62.421875" style="0" customWidth="1"/>
    <col min="9988" max="9988" width="30.421875" style="0" customWidth="1"/>
    <col min="9989" max="9989" width="25.00390625" style="0" bestFit="1" customWidth="1"/>
    <col min="9990" max="9990" width="21.8515625" style="0" bestFit="1" customWidth="1"/>
    <col min="9991" max="9991" width="15.421875" style="0" bestFit="1" customWidth="1"/>
    <col min="9992" max="9992" width="11.7109375" style="0" bestFit="1" customWidth="1"/>
    <col min="9993" max="9993" width="25.00390625" style="0" bestFit="1" customWidth="1"/>
    <col min="10241" max="10241" width="68.57421875" style="0" bestFit="1" customWidth="1"/>
    <col min="10242" max="10242" width="40.8515625" style="0" bestFit="1" customWidth="1"/>
    <col min="10243" max="10243" width="62.421875" style="0" customWidth="1"/>
    <col min="10244" max="10244" width="30.421875" style="0" customWidth="1"/>
    <col min="10245" max="10245" width="25.00390625" style="0" bestFit="1" customWidth="1"/>
    <col min="10246" max="10246" width="21.8515625" style="0" bestFit="1" customWidth="1"/>
    <col min="10247" max="10247" width="15.421875" style="0" bestFit="1" customWidth="1"/>
    <col min="10248" max="10248" width="11.7109375" style="0" bestFit="1" customWidth="1"/>
    <col min="10249" max="10249" width="25.00390625" style="0" bestFit="1" customWidth="1"/>
    <col min="10497" max="10497" width="68.57421875" style="0" bestFit="1" customWidth="1"/>
    <col min="10498" max="10498" width="40.8515625" style="0" bestFit="1" customWidth="1"/>
    <col min="10499" max="10499" width="62.421875" style="0" customWidth="1"/>
    <col min="10500" max="10500" width="30.421875" style="0" customWidth="1"/>
    <col min="10501" max="10501" width="25.00390625" style="0" bestFit="1" customWidth="1"/>
    <col min="10502" max="10502" width="21.8515625" style="0" bestFit="1" customWidth="1"/>
    <col min="10503" max="10503" width="15.421875" style="0" bestFit="1" customWidth="1"/>
    <col min="10504" max="10504" width="11.7109375" style="0" bestFit="1" customWidth="1"/>
    <col min="10505" max="10505" width="25.00390625" style="0" bestFit="1" customWidth="1"/>
    <col min="10753" max="10753" width="68.57421875" style="0" bestFit="1" customWidth="1"/>
    <col min="10754" max="10754" width="40.8515625" style="0" bestFit="1" customWidth="1"/>
    <col min="10755" max="10755" width="62.421875" style="0" customWidth="1"/>
    <col min="10756" max="10756" width="30.421875" style="0" customWidth="1"/>
    <col min="10757" max="10757" width="25.00390625" style="0" bestFit="1" customWidth="1"/>
    <col min="10758" max="10758" width="21.8515625" style="0" bestFit="1" customWidth="1"/>
    <col min="10759" max="10759" width="15.421875" style="0" bestFit="1" customWidth="1"/>
    <col min="10760" max="10760" width="11.7109375" style="0" bestFit="1" customWidth="1"/>
    <col min="10761" max="10761" width="25.00390625" style="0" bestFit="1" customWidth="1"/>
    <col min="11009" max="11009" width="68.57421875" style="0" bestFit="1" customWidth="1"/>
    <col min="11010" max="11010" width="40.8515625" style="0" bestFit="1" customWidth="1"/>
    <col min="11011" max="11011" width="62.421875" style="0" customWidth="1"/>
    <col min="11012" max="11012" width="30.421875" style="0" customWidth="1"/>
    <col min="11013" max="11013" width="25.00390625" style="0" bestFit="1" customWidth="1"/>
    <col min="11014" max="11014" width="21.8515625" style="0" bestFit="1" customWidth="1"/>
    <col min="11015" max="11015" width="15.421875" style="0" bestFit="1" customWidth="1"/>
    <col min="11016" max="11016" width="11.7109375" style="0" bestFit="1" customWidth="1"/>
    <col min="11017" max="11017" width="25.00390625" style="0" bestFit="1" customWidth="1"/>
    <col min="11265" max="11265" width="68.57421875" style="0" bestFit="1" customWidth="1"/>
    <col min="11266" max="11266" width="40.8515625" style="0" bestFit="1" customWidth="1"/>
    <col min="11267" max="11267" width="62.421875" style="0" customWidth="1"/>
    <col min="11268" max="11268" width="30.421875" style="0" customWidth="1"/>
    <col min="11269" max="11269" width="25.00390625" style="0" bestFit="1" customWidth="1"/>
    <col min="11270" max="11270" width="21.8515625" style="0" bestFit="1" customWidth="1"/>
    <col min="11271" max="11271" width="15.421875" style="0" bestFit="1" customWidth="1"/>
    <col min="11272" max="11272" width="11.7109375" style="0" bestFit="1" customWidth="1"/>
    <col min="11273" max="11273" width="25.00390625" style="0" bestFit="1" customWidth="1"/>
    <col min="11521" max="11521" width="68.57421875" style="0" bestFit="1" customWidth="1"/>
    <col min="11522" max="11522" width="40.8515625" style="0" bestFit="1" customWidth="1"/>
    <col min="11523" max="11523" width="62.421875" style="0" customWidth="1"/>
    <col min="11524" max="11524" width="30.421875" style="0" customWidth="1"/>
    <col min="11525" max="11525" width="25.00390625" style="0" bestFit="1" customWidth="1"/>
    <col min="11526" max="11526" width="21.8515625" style="0" bestFit="1" customWidth="1"/>
    <col min="11527" max="11527" width="15.421875" style="0" bestFit="1" customWidth="1"/>
    <col min="11528" max="11528" width="11.7109375" style="0" bestFit="1" customWidth="1"/>
    <col min="11529" max="11529" width="25.00390625" style="0" bestFit="1" customWidth="1"/>
    <col min="11777" max="11777" width="68.57421875" style="0" bestFit="1" customWidth="1"/>
    <col min="11778" max="11778" width="40.8515625" style="0" bestFit="1" customWidth="1"/>
    <col min="11779" max="11779" width="62.421875" style="0" customWidth="1"/>
    <col min="11780" max="11780" width="30.421875" style="0" customWidth="1"/>
    <col min="11781" max="11781" width="25.00390625" style="0" bestFit="1" customWidth="1"/>
    <col min="11782" max="11782" width="21.8515625" style="0" bestFit="1" customWidth="1"/>
    <col min="11783" max="11783" width="15.421875" style="0" bestFit="1" customWidth="1"/>
    <col min="11784" max="11784" width="11.7109375" style="0" bestFit="1" customWidth="1"/>
    <col min="11785" max="11785" width="25.00390625" style="0" bestFit="1" customWidth="1"/>
    <col min="12033" max="12033" width="68.57421875" style="0" bestFit="1" customWidth="1"/>
    <col min="12034" max="12034" width="40.8515625" style="0" bestFit="1" customWidth="1"/>
    <col min="12035" max="12035" width="62.421875" style="0" customWidth="1"/>
    <col min="12036" max="12036" width="30.421875" style="0" customWidth="1"/>
    <col min="12037" max="12037" width="25.00390625" style="0" bestFit="1" customWidth="1"/>
    <col min="12038" max="12038" width="21.8515625" style="0" bestFit="1" customWidth="1"/>
    <col min="12039" max="12039" width="15.421875" style="0" bestFit="1" customWidth="1"/>
    <col min="12040" max="12040" width="11.7109375" style="0" bestFit="1" customWidth="1"/>
    <col min="12041" max="12041" width="25.00390625" style="0" bestFit="1" customWidth="1"/>
    <col min="12289" max="12289" width="68.57421875" style="0" bestFit="1" customWidth="1"/>
    <col min="12290" max="12290" width="40.8515625" style="0" bestFit="1" customWidth="1"/>
    <col min="12291" max="12291" width="62.421875" style="0" customWidth="1"/>
    <col min="12292" max="12292" width="30.421875" style="0" customWidth="1"/>
    <col min="12293" max="12293" width="25.00390625" style="0" bestFit="1" customWidth="1"/>
    <col min="12294" max="12294" width="21.8515625" style="0" bestFit="1" customWidth="1"/>
    <col min="12295" max="12295" width="15.421875" style="0" bestFit="1" customWidth="1"/>
    <col min="12296" max="12296" width="11.7109375" style="0" bestFit="1" customWidth="1"/>
    <col min="12297" max="12297" width="25.00390625" style="0" bestFit="1" customWidth="1"/>
    <col min="12545" max="12545" width="68.57421875" style="0" bestFit="1" customWidth="1"/>
    <col min="12546" max="12546" width="40.8515625" style="0" bestFit="1" customWidth="1"/>
    <col min="12547" max="12547" width="62.421875" style="0" customWidth="1"/>
    <col min="12548" max="12548" width="30.421875" style="0" customWidth="1"/>
    <col min="12549" max="12549" width="25.00390625" style="0" bestFit="1" customWidth="1"/>
    <col min="12550" max="12550" width="21.8515625" style="0" bestFit="1" customWidth="1"/>
    <col min="12551" max="12551" width="15.421875" style="0" bestFit="1" customWidth="1"/>
    <col min="12552" max="12552" width="11.7109375" style="0" bestFit="1" customWidth="1"/>
    <col min="12553" max="12553" width="25.00390625" style="0" bestFit="1" customWidth="1"/>
    <col min="12801" max="12801" width="68.57421875" style="0" bestFit="1" customWidth="1"/>
    <col min="12802" max="12802" width="40.8515625" style="0" bestFit="1" customWidth="1"/>
    <col min="12803" max="12803" width="62.421875" style="0" customWidth="1"/>
    <col min="12804" max="12804" width="30.421875" style="0" customWidth="1"/>
    <col min="12805" max="12805" width="25.00390625" style="0" bestFit="1" customWidth="1"/>
    <col min="12806" max="12806" width="21.8515625" style="0" bestFit="1" customWidth="1"/>
    <col min="12807" max="12807" width="15.421875" style="0" bestFit="1" customWidth="1"/>
    <col min="12808" max="12808" width="11.7109375" style="0" bestFit="1" customWidth="1"/>
    <col min="12809" max="12809" width="25.00390625" style="0" bestFit="1" customWidth="1"/>
    <col min="13057" max="13057" width="68.57421875" style="0" bestFit="1" customWidth="1"/>
    <col min="13058" max="13058" width="40.8515625" style="0" bestFit="1" customWidth="1"/>
    <col min="13059" max="13059" width="62.421875" style="0" customWidth="1"/>
    <col min="13060" max="13060" width="30.421875" style="0" customWidth="1"/>
    <col min="13061" max="13061" width="25.00390625" style="0" bestFit="1" customWidth="1"/>
    <col min="13062" max="13062" width="21.8515625" style="0" bestFit="1" customWidth="1"/>
    <col min="13063" max="13063" width="15.421875" style="0" bestFit="1" customWidth="1"/>
    <col min="13064" max="13064" width="11.7109375" style="0" bestFit="1" customWidth="1"/>
    <col min="13065" max="13065" width="25.00390625" style="0" bestFit="1" customWidth="1"/>
    <col min="13313" max="13313" width="68.57421875" style="0" bestFit="1" customWidth="1"/>
    <col min="13314" max="13314" width="40.8515625" style="0" bestFit="1" customWidth="1"/>
    <col min="13315" max="13315" width="62.421875" style="0" customWidth="1"/>
    <col min="13316" max="13316" width="30.421875" style="0" customWidth="1"/>
    <col min="13317" max="13317" width="25.00390625" style="0" bestFit="1" customWidth="1"/>
    <col min="13318" max="13318" width="21.8515625" style="0" bestFit="1" customWidth="1"/>
    <col min="13319" max="13319" width="15.421875" style="0" bestFit="1" customWidth="1"/>
    <col min="13320" max="13320" width="11.7109375" style="0" bestFit="1" customWidth="1"/>
    <col min="13321" max="13321" width="25.00390625" style="0" bestFit="1" customWidth="1"/>
    <col min="13569" max="13569" width="68.57421875" style="0" bestFit="1" customWidth="1"/>
    <col min="13570" max="13570" width="40.8515625" style="0" bestFit="1" customWidth="1"/>
    <col min="13571" max="13571" width="62.421875" style="0" customWidth="1"/>
    <col min="13572" max="13572" width="30.421875" style="0" customWidth="1"/>
    <col min="13573" max="13573" width="25.00390625" style="0" bestFit="1" customWidth="1"/>
    <col min="13574" max="13574" width="21.8515625" style="0" bestFit="1" customWidth="1"/>
    <col min="13575" max="13575" width="15.421875" style="0" bestFit="1" customWidth="1"/>
    <col min="13576" max="13576" width="11.7109375" style="0" bestFit="1" customWidth="1"/>
    <col min="13577" max="13577" width="25.00390625" style="0" bestFit="1" customWidth="1"/>
    <col min="13825" max="13825" width="68.57421875" style="0" bestFit="1" customWidth="1"/>
    <col min="13826" max="13826" width="40.8515625" style="0" bestFit="1" customWidth="1"/>
    <col min="13827" max="13827" width="62.421875" style="0" customWidth="1"/>
    <col min="13828" max="13828" width="30.421875" style="0" customWidth="1"/>
    <col min="13829" max="13829" width="25.00390625" style="0" bestFit="1" customWidth="1"/>
    <col min="13830" max="13830" width="21.8515625" style="0" bestFit="1" customWidth="1"/>
    <col min="13831" max="13831" width="15.421875" style="0" bestFit="1" customWidth="1"/>
    <col min="13832" max="13832" width="11.7109375" style="0" bestFit="1" customWidth="1"/>
    <col min="13833" max="13833" width="25.00390625" style="0" bestFit="1" customWidth="1"/>
    <col min="14081" max="14081" width="68.57421875" style="0" bestFit="1" customWidth="1"/>
    <col min="14082" max="14082" width="40.8515625" style="0" bestFit="1" customWidth="1"/>
    <col min="14083" max="14083" width="62.421875" style="0" customWidth="1"/>
    <col min="14084" max="14084" width="30.421875" style="0" customWidth="1"/>
    <col min="14085" max="14085" width="25.00390625" style="0" bestFit="1" customWidth="1"/>
    <col min="14086" max="14086" width="21.8515625" style="0" bestFit="1" customWidth="1"/>
    <col min="14087" max="14087" width="15.421875" style="0" bestFit="1" customWidth="1"/>
    <col min="14088" max="14088" width="11.7109375" style="0" bestFit="1" customWidth="1"/>
    <col min="14089" max="14089" width="25.00390625" style="0" bestFit="1" customWidth="1"/>
    <col min="14337" max="14337" width="68.57421875" style="0" bestFit="1" customWidth="1"/>
    <col min="14338" max="14338" width="40.8515625" style="0" bestFit="1" customWidth="1"/>
    <col min="14339" max="14339" width="62.421875" style="0" customWidth="1"/>
    <col min="14340" max="14340" width="30.421875" style="0" customWidth="1"/>
    <col min="14341" max="14341" width="25.00390625" style="0" bestFit="1" customWidth="1"/>
    <col min="14342" max="14342" width="21.8515625" style="0" bestFit="1" customWidth="1"/>
    <col min="14343" max="14343" width="15.421875" style="0" bestFit="1" customWidth="1"/>
    <col min="14344" max="14344" width="11.7109375" style="0" bestFit="1" customWidth="1"/>
    <col min="14345" max="14345" width="25.00390625" style="0" bestFit="1" customWidth="1"/>
    <col min="14593" max="14593" width="68.57421875" style="0" bestFit="1" customWidth="1"/>
    <col min="14594" max="14594" width="40.8515625" style="0" bestFit="1" customWidth="1"/>
    <col min="14595" max="14595" width="62.421875" style="0" customWidth="1"/>
    <col min="14596" max="14596" width="30.421875" style="0" customWidth="1"/>
    <col min="14597" max="14597" width="25.00390625" style="0" bestFit="1" customWidth="1"/>
    <col min="14598" max="14598" width="21.8515625" style="0" bestFit="1" customWidth="1"/>
    <col min="14599" max="14599" width="15.421875" style="0" bestFit="1" customWidth="1"/>
    <col min="14600" max="14600" width="11.7109375" style="0" bestFit="1" customWidth="1"/>
    <col min="14601" max="14601" width="25.00390625" style="0" bestFit="1" customWidth="1"/>
    <col min="14849" max="14849" width="68.57421875" style="0" bestFit="1" customWidth="1"/>
    <col min="14850" max="14850" width="40.8515625" style="0" bestFit="1" customWidth="1"/>
    <col min="14851" max="14851" width="62.421875" style="0" customWidth="1"/>
    <col min="14852" max="14852" width="30.421875" style="0" customWidth="1"/>
    <col min="14853" max="14853" width="25.00390625" style="0" bestFit="1" customWidth="1"/>
    <col min="14854" max="14854" width="21.8515625" style="0" bestFit="1" customWidth="1"/>
    <col min="14855" max="14855" width="15.421875" style="0" bestFit="1" customWidth="1"/>
    <col min="14856" max="14856" width="11.7109375" style="0" bestFit="1" customWidth="1"/>
    <col min="14857" max="14857" width="25.00390625" style="0" bestFit="1" customWidth="1"/>
    <col min="15105" max="15105" width="68.57421875" style="0" bestFit="1" customWidth="1"/>
    <col min="15106" max="15106" width="40.8515625" style="0" bestFit="1" customWidth="1"/>
    <col min="15107" max="15107" width="62.421875" style="0" customWidth="1"/>
    <col min="15108" max="15108" width="30.421875" style="0" customWidth="1"/>
    <col min="15109" max="15109" width="25.00390625" style="0" bestFit="1" customWidth="1"/>
    <col min="15110" max="15110" width="21.8515625" style="0" bestFit="1" customWidth="1"/>
    <col min="15111" max="15111" width="15.421875" style="0" bestFit="1" customWidth="1"/>
    <col min="15112" max="15112" width="11.7109375" style="0" bestFit="1" customWidth="1"/>
    <col min="15113" max="15113" width="25.00390625" style="0" bestFit="1" customWidth="1"/>
    <col min="15361" max="15361" width="68.57421875" style="0" bestFit="1" customWidth="1"/>
    <col min="15362" max="15362" width="40.8515625" style="0" bestFit="1" customWidth="1"/>
    <col min="15363" max="15363" width="62.421875" style="0" customWidth="1"/>
    <col min="15364" max="15364" width="30.421875" style="0" customWidth="1"/>
    <col min="15365" max="15365" width="25.00390625" style="0" bestFit="1" customWidth="1"/>
    <col min="15366" max="15366" width="21.8515625" style="0" bestFit="1" customWidth="1"/>
    <col min="15367" max="15367" width="15.421875" style="0" bestFit="1" customWidth="1"/>
    <col min="15368" max="15368" width="11.7109375" style="0" bestFit="1" customWidth="1"/>
    <col min="15369" max="15369" width="25.00390625" style="0" bestFit="1" customWidth="1"/>
    <col min="15617" max="15617" width="68.57421875" style="0" bestFit="1" customWidth="1"/>
    <col min="15618" max="15618" width="40.8515625" style="0" bestFit="1" customWidth="1"/>
    <col min="15619" max="15619" width="62.421875" style="0" customWidth="1"/>
    <col min="15620" max="15620" width="30.421875" style="0" customWidth="1"/>
    <col min="15621" max="15621" width="25.00390625" style="0" bestFit="1" customWidth="1"/>
    <col min="15622" max="15622" width="21.8515625" style="0" bestFit="1" customWidth="1"/>
    <col min="15623" max="15623" width="15.421875" style="0" bestFit="1" customWidth="1"/>
    <col min="15624" max="15624" width="11.7109375" style="0" bestFit="1" customWidth="1"/>
    <col min="15625" max="15625" width="25.00390625" style="0" bestFit="1" customWidth="1"/>
    <col min="15873" max="15873" width="68.57421875" style="0" bestFit="1" customWidth="1"/>
    <col min="15874" max="15874" width="40.8515625" style="0" bestFit="1" customWidth="1"/>
    <col min="15875" max="15875" width="62.421875" style="0" customWidth="1"/>
    <col min="15876" max="15876" width="30.421875" style="0" customWidth="1"/>
    <col min="15877" max="15877" width="25.00390625" style="0" bestFit="1" customWidth="1"/>
    <col min="15878" max="15878" width="21.8515625" style="0" bestFit="1" customWidth="1"/>
    <col min="15879" max="15879" width="15.421875" style="0" bestFit="1" customWidth="1"/>
    <col min="15880" max="15880" width="11.7109375" style="0" bestFit="1" customWidth="1"/>
    <col min="15881" max="15881" width="25.00390625" style="0" bestFit="1" customWidth="1"/>
    <col min="16129" max="16129" width="68.57421875" style="0" bestFit="1" customWidth="1"/>
    <col min="16130" max="16130" width="40.8515625" style="0" bestFit="1" customWidth="1"/>
    <col min="16131" max="16131" width="62.421875" style="0" customWidth="1"/>
    <col min="16132" max="16132" width="30.421875" style="0" customWidth="1"/>
    <col min="16133" max="16133" width="25.00390625" style="0" bestFit="1" customWidth="1"/>
    <col min="16134" max="16134" width="21.8515625" style="0" bestFit="1" customWidth="1"/>
    <col min="16135" max="16135" width="15.421875" style="0" bestFit="1" customWidth="1"/>
    <col min="16136" max="16136" width="11.7109375" style="0" bestFit="1" customWidth="1"/>
    <col min="16137" max="16137" width="25.00390625" style="0" bestFit="1" customWidth="1"/>
  </cols>
  <sheetData>
    <row r="1" spans="1:9" ht="15">
      <c r="A1" t="s">
        <v>967</v>
      </c>
      <c r="B1" t="s">
        <v>1029</v>
      </c>
      <c r="C1" t="s">
        <v>1030</v>
      </c>
      <c r="D1" s="115" t="s">
        <v>1031</v>
      </c>
      <c r="E1" s="76" t="s">
        <v>1032</v>
      </c>
      <c r="F1" t="s">
        <v>1029</v>
      </c>
      <c r="G1" t="s">
        <v>1030</v>
      </c>
      <c r="H1" t="s">
        <v>1033</v>
      </c>
      <c r="I1" t="s">
        <v>1032</v>
      </c>
    </row>
    <row r="2" spans="1:9" ht="15.75">
      <c r="A2" s="116" t="s">
        <v>1034</v>
      </c>
      <c r="B2" s="117" t="s">
        <v>1035</v>
      </c>
      <c r="C2" s="116" t="s">
        <v>1036</v>
      </c>
      <c r="D2" s="9">
        <v>0</v>
      </c>
      <c r="E2" s="118">
        <v>1</v>
      </c>
      <c r="F2" s="119" t="s">
        <v>1035</v>
      </c>
      <c r="G2" s="120" t="s">
        <v>1036</v>
      </c>
      <c r="H2">
        <v>0</v>
      </c>
      <c r="I2" s="118">
        <v>1</v>
      </c>
    </row>
    <row r="3" spans="1:9" ht="15.75">
      <c r="A3" s="116" t="s">
        <v>1037</v>
      </c>
      <c r="B3" s="117" t="s">
        <v>1038</v>
      </c>
      <c r="C3" s="116" t="s">
        <v>1039</v>
      </c>
      <c r="D3" s="9">
        <v>152362</v>
      </c>
      <c r="E3" s="118">
        <v>1</v>
      </c>
      <c r="F3" s="119" t="s">
        <v>1038</v>
      </c>
      <c r="G3" s="120" t="s">
        <v>1039</v>
      </c>
      <c r="H3" s="9">
        <v>152362</v>
      </c>
      <c r="I3" s="118">
        <v>1</v>
      </c>
    </row>
    <row r="4" spans="1:9" ht="15.75">
      <c r="A4" s="116" t="s">
        <v>1040</v>
      </c>
      <c r="B4" s="117" t="s">
        <v>1041</v>
      </c>
      <c r="C4" s="116" t="s">
        <v>1042</v>
      </c>
      <c r="D4" s="9">
        <v>3025866</v>
      </c>
      <c r="E4" s="118">
        <v>1</v>
      </c>
      <c r="F4" s="119" t="s">
        <v>1041</v>
      </c>
      <c r="G4" s="120" t="s">
        <v>1042</v>
      </c>
      <c r="H4" s="9">
        <v>3025866</v>
      </c>
      <c r="I4" s="118">
        <v>1</v>
      </c>
    </row>
    <row r="5" spans="1:9" ht="15.75">
      <c r="A5" s="116" t="s">
        <v>1043</v>
      </c>
      <c r="B5" s="117" t="s">
        <v>1044</v>
      </c>
      <c r="C5" s="116" t="s">
        <v>1045</v>
      </c>
      <c r="D5" s="9">
        <v>304744</v>
      </c>
      <c r="E5" s="118">
        <v>1</v>
      </c>
      <c r="F5" s="119" t="s">
        <v>1044</v>
      </c>
      <c r="G5" s="120" t="s">
        <v>1045</v>
      </c>
      <c r="H5" s="9">
        <v>304744</v>
      </c>
      <c r="I5" s="118">
        <v>1</v>
      </c>
    </row>
    <row r="6" spans="1:9" ht="15.75">
      <c r="A6" s="116" t="s">
        <v>1046</v>
      </c>
      <c r="B6" s="117" t="s">
        <v>1047</v>
      </c>
      <c r="C6" s="116" t="s">
        <v>1048</v>
      </c>
      <c r="D6" s="9">
        <v>304744</v>
      </c>
      <c r="E6" s="118">
        <v>1</v>
      </c>
      <c r="F6" s="119" t="s">
        <v>1047</v>
      </c>
      <c r="G6" s="120" t="s">
        <v>1048</v>
      </c>
      <c r="H6" s="9">
        <v>304744</v>
      </c>
      <c r="I6" s="118">
        <v>1</v>
      </c>
    </row>
    <row r="7" spans="1:9" ht="15.75">
      <c r="A7" s="116" t="s">
        <v>1049</v>
      </c>
      <c r="B7" s="117" t="s">
        <v>1050</v>
      </c>
      <c r="C7" s="116" t="s">
        <v>1051</v>
      </c>
      <c r="D7" s="9">
        <v>76186</v>
      </c>
      <c r="E7" s="118">
        <v>1</v>
      </c>
      <c r="F7" s="119" t="s">
        <v>1050</v>
      </c>
      <c r="G7" s="120" t="s">
        <v>1051</v>
      </c>
      <c r="H7" s="9">
        <v>76186</v>
      </c>
      <c r="I7" s="118">
        <v>1</v>
      </c>
    </row>
    <row r="8" spans="1:9" ht="15.75">
      <c r="A8" s="116" t="s">
        <v>1052</v>
      </c>
      <c r="B8" s="117" t="s">
        <v>1053</v>
      </c>
      <c r="C8" s="116" t="s">
        <v>1054</v>
      </c>
      <c r="D8" s="9">
        <v>76186</v>
      </c>
      <c r="E8" s="118">
        <v>1</v>
      </c>
      <c r="F8" s="119" t="s">
        <v>1053</v>
      </c>
      <c r="G8" s="120" t="s">
        <v>1054</v>
      </c>
      <c r="H8" s="9">
        <v>76186</v>
      </c>
      <c r="I8" s="118">
        <v>1</v>
      </c>
    </row>
    <row r="9" spans="1:9" ht="15.75">
      <c r="A9" s="116" t="s">
        <v>1055</v>
      </c>
      <c r="B9" s="117" t="s">
        <v>1056</v>
      </c>
      <c r="C9" s="116" t="s">
        <v>1057</v>
      </c>
      <c r="D9" s="9">
        <v>3993992</v>
      </c>
      <c r="E9" s="118">
        <v>1</v>
      </c>
      <c r="F9" s="119" t="s">
        <v>1056</v>
      </c>
      <c r="G9" s="120" t="s">
        <v>1057</v>
      </c>
      <c r="H9" s="9">
        <v>3993992</v>
      </c>
      <c r="I9" s="118">
        <v>1</v>
      </c>
    </row>
    <row r="10" spans="1:9" ht="31.5">
      <c r="A10" s="121" t="s">
        <v>1058</v>
      </c>
      <c r="B10" s="117" t="s">
        <v>1059</v>
      </c>
      <c r="C10" s="121" t="s">
        <v>1060</v>
      </c>
      <c r="D10" s="9">
        <f>80758*18</f>
        <v>1453644</v>
      </c>
      <c r="E10" s="118">
        <v>1</v>
      </c>
      <c r="F10" s="119" t="s">
        <v>1059</v>
      </c>
      <c r="G10" s="120" t="s">
        <v>1060</v>
      </c>
      <c r="H10" s="9">
        <f>80758*18</f>
        <v>1453644</v>
      </c>
      <c r="I10" s="118">
        <v>1</v>
      </c>
    </row>
    <row r="11" spans="1:9" ht="15.75">
      <c r="A11" s="116" t="s">
        <v>1061</v>
      </c>
      <c r="B11" s="117" t="s">
        <v>1062</v>
      </c>
      <c r="C11" s="116" t="s">
        <v>1063</v>
      </c>
      <c r="D11" s="9">
        <v>0</v>
      </c>
      <c r="E11" s="118">
        <v>1</v>
      </c>
      <c r="F11" s="119" t="s">
        <v>1062</v>
      </c>
      <c r="G11" s="120" t="s">
        <v>1063</v>
      </c>
      <c r="H11" s="9">
        <v>0</v>
      </c>
      <c r="I11" s="118">
        <v>1</v>
      </c>
    </row>
    <row r="12" spans="1:9" ht="15.75">
      <c r="A12" s="116" t="s">
        <v>1064</v>
      </c>
      <c r="B12" s="117" t="s">
        <v>1065</v>
      </c>
      <c r="C12" s="116" t="s">
        <v>1066</v>
      </c>
      <c r="D12" s="9">
        <v>5502708</v>
      </c>
      <c r="E12" s="118">
        <v>1</v>
      </c>
      <c r="F12" s="119" t="s">
        <v>1065</v>
      </c>
      <c r="G12" s="120" t="s">
        <v>1066</v>
      </c>
      <c r="H12" s="9">
        <v>5502708</v>
      </c>
      <c r="I12" s="118">
        <v>1</v>
      </c>
    </row>
    <row r="13" spans="1:9" ht="15.75">
      <c r="A13" s="122" t="s">
        <v>1067</v>
      </c>
      <c r="B13" s="123" t="s">
        <v>1068</v>
      </c>
      <c r="C13" s="122" t="s">
        <v>1069</v>
      </c>
      <c r="D13" s="9">
        <v>6999273</v>
      </c>
      <c r="E13" s="118">
        <v>1</v>
      </c>
      <c r="F13" s="124" t="s">
        <v>1068</v>
      </c>
      <c r="G13" s="125" t="s">
        <v>1069</v>
      </c>
      <c r="H13" s="9">
        <v>6999273</v>
      </c>
      <c r="I13" s="118">
        <v>1</v>
      </c>
    </row>
    <row r="14" spans="1:9" ht="15.75">
      <c r="A14" s="126" t="s">
        <v>1070</v>
      </c>
      <c r="B14" s="123" t="s">
        <v>1071</v>
      </c>
      <c r="C14" s="126" t="s">
        <v>1072</v>
      </c>
      <c r="D14" s="9">
        <v>0</v>
      </c>
      <c r="E14" s="118">
        <v>1</v>
      </c>
      <c r="F14" s="124" t="s">
        <v>1071</v>
      </c>
      <c r="G14" s="127" t="s">
        <v>1072</v>
      </c>
      <c r="H14" s="9">
        <v>0</v>
      </c>
      <c r="I14" s="118">
        <v>1</v>
      </c>
    </row>
    <row r="15" spans="1:9" ht="15.75">
      <c r="A15" s="128" t="s">
        <v>1073</v>
      </c>
      <c r="B15" s="123" t="s">
        <v>1074</v>
      </c>
      <c r="C15" s="116" t="s">
        <v>1075</v>
      </c>
      <c r="D15" s="9">
        <v>0</v>
      </c>
      <c r="E15" s="118">
        <v>1</v>
      </c>
      <c r="F15" s="124" t="s">
        <v>1074</v>
      </c>
      <c r="G15" s="120" t="s">
        <v>1075</v>
      </c>
      <c r="H15" s="9">
        <v>0</v>
      </c>
      <c r="I15" s="118">
        <v>1</v>
      </c>
    </row>
    <row r="16" spans="1:9" ht="15.75">
      <c r="A16" s="128" t="s">
        <v>1076</v>
      </c>
      <c r="B16" s="123" t="s">
        <v>1077</v>
      </c>
      <c r="C16" s="116" t="s">
        <v>1078</v>
      </c>
      <c r="D16" s="9">
        <v>0</v>
      </c>
      <c r="E16" s="118">
        <v>1</v>
      </c>
      <c r="F16" s="124" t="s">
        <v>1077</v>
      </c>
      <c r="G16" s="120" t="s">
        <v>1078</v>
      </c>
      <c r="H16" s="9">
        <v>0</v>
      </c>
      <c r="I16" s="118">
        <v>1</v>
      </c>
    </row>
    <row r="17" spans="1:9" ht="15.75">
      <c r="A17" s="116" t="s">
        <v>1079</v>
      </c>
      <c r="B17" s="123" t="s">
        <v>1080</v>
      </c>
      <c r="C17" s="116" t="s">
        <v>1078</v>
      </c>
      <c r="D17" s="9">
        <v>0</v>
      </c>
      <c r="E17" s="118">
        <v>1</v>
      </c>
      <c r="F17" s="124" t="s">
        <v>1080</v>
      </c>
      <c r="G17" s="120" t="s">
        <v>1078</v>
      </c>
      <c r="H17" s="9">
        <v>0</v>
      </c>
      <c r="I17" s="118">
        <v>1</v>
      </c>
    </row>
    <row r="18" spans="1:9" ht="15.75">
      <c r="A18" s="129" t="s">
        <v>1081</v>
      </c>
      <c r="B18" s="123" t="s">
        <v>1082</v>
      </c>
      <c r="C18" s="116" t="s">
        <v>1083</v>
      </c>
      <c r="D18" s="9">
        <v>0</v>
      </c>
      <c r="E18" s="118">
        <v>1</v>
      </c>
      <c r="F18" s="124" t="s">
        <v>1082</v>
      </c>
      <c r="G18" s="120" t="s">
        <v>1083</v>
      </c>
      <c r="H18" s="9">
        <v>0</v>
      </c>
      <c r="I18" s="118">
        <v>1</v>
      </c>
    </row>
    <row r="19" spans="1:9" ht="15.75">
      <c r="A19" s="130" t="s">
        <v>1084</v>
      </c>
      <c r="B19" s="123" t="s">
        <v>1085</v>
      </c>
      <c r="C19" s="116" t="s">
        <v>1054</v>
      </c>
      <c r="D19" s="9">
        <v>80758</v>
      </c>
      <c r="E19" s="118">
        <v>1</v>
      </c>
      <c r="F19" s="124" t="s">
        <v>1085</v>
      </c>
      <c r="G19" s="120" t="s">
        <v>1054</v>
      </c>
      <c r="H19" s="9">
        <v>80758</v>
      </c>
      <c r="I19" s="118">
        <v>1</v>
      </c>
    </row>
    <row r="20" spans="1:9" ht="15.75">
      <c r="A20" s="129" t="s">
        <v>1086</v>
      </c>
      <c r="B20" s="123" t="s">
        <v>1087</v>
      </c>
      <c r="C20" s="116" t="s">
        <v>1088</v>
      </c>
      <c r="D20" s="9">
        <v>0</v>
      </c>
      <c r="E20" s="118">
        <v>1</v>
      </c>
      <c r="F20" s="124" t="s">
        <v>1087</v>
      </c>
      <c r="G20" s="120" t="s">
        <v>1088</v>
      </c>
      <c r="H20" s="9">
        <v>0</v>
      </c>
      <c r="I20" s="118">
        <v>1</v>
      </c>
    </row>
    <row r="21" spans="1:9" ht="15.75">
      <c r="A21" s="131" t="s">
        <v>1089</v>
      </c>
      <c r="B21" s="123" t="s">
        <v>1090</v>
      </c>
      <c r="C21" s="122" t="s">
        <v>1091</v>
      </c>
      <c r="D21" s="9">
        <v>80758</v>
      </c>
      <c r="E21" s="118">
        <v>1</v>
      </c>
      <c r="F21" s="124" t="s">
        <v>1090</v>
      </c>
      <c r="G21" s="125" t="s">
        <v>1091</v>
      </c>
      <c r="H21" s="9">
        <v>80758</v>
      </c>
      <c r="I21" s="118">
        <v>1</v>
      </c>
    </row>
    <row r="22" spans="1:9" ht="15.75">
      <c r="A22" s="131" t="s">
        <v>1092</v>
      </c>
      <c r="B22" s="123" t="s">
        <v>1093</v>
      </c>
      <c r="C22" s="122" t="s">
        <v>1091</v>
      </c>
      <c r="D22" s="9">
        <v>0</v>
      </c>
      <c r="E22" s="118">
        <v>1</v>
      </c>
      <c r="F22" s="124" t="s">
        <v>1093</v>
      </c>
      <c r="G22" s="125" t="s">
        <v>1091</v>
      </c>
      <c r="H22" s="9">
        <v>0</v>
      </c>
      <c r="I22" s="118">
        <v>1</v>
      </c>
    </row>
    <row r="23" spans="1:9" ht="15.75">
      <c r="A23" s="131" t="s">
        <v>1094</v>
      </c>
      <c r="B23" s="123" t="s">
        <v>1095</v>
      </c>
      <c r="C23" s="122" t="s">
        <v>1078</v>
      </c>
      <c r="D23" s="9">
        <v>0</v>
      </c>
      <c r="E23" s="118">
        <v>1</v>
      </c>
      <c r="F23" s="124" t="s">
        <v>1095</v>
      </c>
      <c r="G23" s="125" t="s">
        <v>1078</v>
      </c>
      <c r="H23" s="9">
        <v>0</v>
      </c>
      <c r="I23" s="118">
        <v>1</v>
      </c>
    </row>
    <row r="24" spans="1:9" ht="15.75">
      <c r="A24" s="131" t="s">
        <v>1096</v>
      </c>
      <c r="B24" s="123" t="s">
        <v>1097</v>
      </c>
      <c r="C24" s="122" t="s">
        <v>1069</v>
      </c>
      <c r="D24" s="9">
        <v>5502708</v>
      </c>
      <c r="E24" s="118">
        <v>1</v>
      </c>
      <c r="F24" s="124" t="s">
        <v>1097</v>
      </c>
      <c r="G24" s="125" t="s">
        <v>1069</v>
      </c>
      <c r="H24" s="9">
        <v>5502708</v>
      </c>
      <c r="I24" s="118">
        <v>1</v>
      </c>
    </row>
    <row r="25" spans="1:9" ht="15.75">
      <c r="A25" s="131" t="s">
        <v>1098</v>
      </c>
      <c r="B25" s="123" t="s">
        <v>1099</v>
      </c>
      <c r="C25" s="122" t="s">
        <v>1091</v>
      </c>
      <c r="D25" s="9">
        <v>0</v>
      </c>
      <c r="E25" s="118">
        <v>1</v>
      </c>
      <c r="F25" s="124" t="s">
        <v>1099</v>
      </c>
      <c r="G25" s="125" t="s">
        <v>1091</v>
      </c>
      <c r="H25" s="9">
        <v>0</v>
      </c>
      <c r="I25" s="118">
        <v>1</v>
      </c>
    </row>
    <row r="26" spans="1:9" ht="31.5">
      <c r="A26" s="131" t="s">
        <v>1100</v>
      </c>
      <c r="B26" s="123" t="s">
        <v>1101</v>
      </c>
      <c r="C26" s="132" t="s">
        <v>1102</v>
      </c>
      <c r="D26" s="9">
        <v>0</v>
      </c>
      <c r="E26" s="118">
        <v>1</v>
      </c>
      <c r="F26" s="124" t="s">
        <v>1101</v>
      </c>
      <c r="G26" s="125" t="s">
        <v>1102</v>
      </c>
      <c r="H26" s="9">
        <v>0</v>
      </c>
      <c r="I26" s="118">
        <v>1</v>
      </c>
    </row>
    <row r="27" spans="1:9" ht="31.5">
      <c r="A27" s="116" t="s">
        <v>1103</v>
      </c>
      <c r="B27" s="123" t="s">
        <v>1104</v>
      </c>
      <c r="C27" s="132" t="s">
        <v>1102</v>
      </c>
      <c r="D27" s="9">
        <v>1130604</v>
      </c>
      <c r="E27" s="118">
        <v>1</v>
      </c>
      <c r="F27" s="124" t="s">
        <v>1104</v>
      </c>
      <c r="G27" s="125" t="s">
        <v>1102</v>
      </c>
      <c r="H27" s="9">
        <v>1130604</v>
      </c>
      <c r="I27" s="118">
        <v>1</v>
      </c>
    </row>
    <row r="28" spans="1:9" ht="15.75">
      <c r="A28" s="116" t="s">
        <v>1105</v>
      </c>
      <c r="B28" s="123" t="s">
        <v>1106</v>
      </c>
      <c r="C28" s="116" t="s">
        <v>1107</v>
      </c>
      <c r="D28" s="9">
        <v>0</v>
      </c>
      <c r="E28" s="118">
        <v>1</v>
      </c>
      <c r="F28" s="124" t="s">
        <v>1106</v>
      </c>
      <c r="G28" s="120" t="s">
        <v>1107</v>
      </c>
      <c r="H28" s="9">
        <v>0</v>
      </c>
      <c r="I28" s="118">
        <v>1</v>
      </c>
    </row>
    <row r="29" spans="1:9" ht="15.75">
      <c r="A29" s="116" t="s">
        <v>1108</v>
      </c>
      <c r="B29" s="123" t="s">
        <v>1109</v>
      </c>
      <c r="C29" s="122" t="s">
        <v>1078</v>
      </c>
      <c r="D29" s="9">
        <v>0</v>
      </c>
      <c r="E29" s="118">
        <v>1</v>
      </c>
      <c r="F29" s="124" t="s">
        <v>1109</v>
      </c>
      <c r="G29" s="125" t="s">
        <v>1078</v>
      </c>
      <c r="H29" s="9">
        <v>0</v>
      </c>
      <c r="I29" s="118">
        <v>1</v>
      </c>
    </row>
    <row r="30" spans="1:9" ht="15.75">
      <c r="A30" s="116" t="s">
        <v>1110</v>
      </c>
      <c r="B30" s="123" t="s">
        <v>1111</v>
      </c>
      <c r="C30" s="116" t="s">
        <v>1112</v>
      </c>
      <c r="D30" s="9">
        <v>6792184</v>
      </c>
      <c r="E30" s="118">
        <v>1</v>
      </c>
      <c r="F30" s="124" t="s">
        <v>1111</v>
      </c>
      <c r="G30" s="120" t="s">
        <v>1112</v>
      </c>
      <c r="H30" s="9">
        <v>6792184</v>
      </c>
      <c r="I30" s="118">
        <v>1</v>
      </c>
    </row>
    <row r="31" spans="1:9" ht="15.75">
      <c r="A31" s="116" t="s">
        <v>1108</v>
      </c>
      <c r="B31" s="123" t="s">
        <v>1113</v>
      </c>
      <c r="C31" s="122" t="s">
        <v>1078</v>
      </c>
      <c r="D31" s="9">
        <v>0</v>
      </c>
      <c r="E31" s="118">
        <v>1</v>
      </c>
      <c r="F31" s="124" t="s">
        <v>1113</v>
      </c>
      <c r="G31" s="125" t="s">
        <v>1078</v>
      </c>
      <c r="H31" s="9">
        <v>0</v>
      </c>
      <c r="I31" s="118">
        <v>1</v>
      </c>
    </row>
    <row r="32" spans="1:9" ht="15.75">
      <c r="A32" s="116" t="s">
        <v>1114</v>
      </c>
      <c r="B32" s="123" t="s">
        <v>1115</v>
      </c>
      <c r="C32" s="116" t="s">
        <v>1054</v>
      </c>
      <c r="D32" s="9">
        <v>0</v>
      </c>
      <c r="E32" s="118">
        <v>1</v>
      </c>
      <c r="F32" s="124" t="s">
        <v>1115</v>
      </c>
      <c r="G32" s="120" t="s">
        <v>1054</v>
      </c>
      <c r="H32" s="9">
        <v>0</v>
      </c>
      <c r="I32" s="118">
        <v>1</v>
      </c>
    </row>
    <row r="33" spans="1:9" ht="15.75">
      <c r="A33" s="116" t="s">
        <v>1116</v>
      </c>
      <c r="B33" s="117" t="s">
        <v>1117</v>
      </c>
      <c r="C33" s="116" t="s">
        <v>1118</v>
      </c>
      <c r="D33" s="9">
        <v>10596412</v>
      </c>
      <c r="E33" s="118">
        <v>1</v>
      </c>
      <c r="F33" s="119" t="s">
        <v>1117</v>
      </c>
      <c r="G33" s="120" t="s">
        <v>1118</v>
      </c>
      <c r="H33" s="9">
        <v>10596412</v>
      </c>
      <c r="I33" s="118">
        <v>1</v>
      </c>
    </row>
    <row r="34" spans="1:9" ht="15.75">
      <c r="A34" s="116" t="s">
        <v>1119</v>
      </c>
      <c r="B34" s="123" t="s">
        <v>1120</v>
      </c>
      <c r="C34" s="122" t="s">
        <v>1078</v>
      </c>
      <c r="D34" s="9">
        <v>0</v>
      </c>
      <c r="E34" s="118">
        <v>1</v>
      </c>
      <c r="F34" s="124" t="s">
        <v>1120</v>
      </c>
      <c r="G34" s="125" t="s">
        <v>1078</v>
      </c>
      <c r="H34" s="9">
        <v>0</v>
      </c>
      <c r="I34" s="118">
        <v>1</v>
      </c>
    </row>
    <row r="35" spans="1:9" ht="15.75">
      <c r="A35" s="116" t="s">
        <v>1121</v>
      </c>
      <c r="B35" s="123" t="s">
        <v>1122</v>
      </c>
      <c r="C35" s="116" t="s">
        <v>1123</v>
      </c>
      <c r="D35" s="9">
        <v>0</v>
      </c>
      <c r="E35" s="118">
        <v>1</v>
      </c>
      <c r="F35" s="124" t="s">
        <v>1122</v>
      </c>
      <c r="G35" s="120" t="s">
        <v>1123</v>
      </c>
      <c r="H35" s="9">
        <v>0</v>
      </c>
      <c r="I35" s="118">
        <v>1</v>
      </c>
    </row>
    <row r="36" spans="1:9" ht="15.75">
      <c r="A36" s="116" t="s">
        <v>1124</v>
      </c>
      <c r="B36" s="123" t="s">
        <v>1125</v>
      </c>
      <c r="C36" s="122" t="s">
        <v>1078</v>
      </c>
      <c r="D36" s="9">
        <v>80758</v>
      </c>
      <c r="E36" s="118">
        <v>1</v>
      </c>
      <c r="F36" s="124" t="s">
        <v>1125</v>
      </c>
      <c r="G36" s="125" t="s">
        <v>1078</v>
      </c>
      <c r="H36" s="9">
        <v>80758</v>
      </c>
      <c r="I36" s="118">
        <v>1</v>
      </c>
    </row>
    <row r="37" spans="1:9" ht="15.75">
      <c r="A37" s="116" t="s">
        <v>1126</v>
      </c>
      <c r="B37" s="117" t="s">
        <v>1127</v>
      </c>
      <c r="C37" s="116" t="s">
        <v>1128</v>
      </c>
      <c r="D37" s="9">
        <v>0</v>
      </c>
      <c r="E37" s="118">
        <v>1</v>
      </c>
      <c r="F37" s="119" t="s">
        <v>1127</v>
      </c>
      <c r="G37" s="120" t="s">
        <v>1128</v>
      </c>
      <c r="H37" s="9">
        <v>0</v>
      </c>
      <c r="I37" s="118">
        <v>1</v>
      </c>
    </row>
    <row r="38" spans="1:9" ht="15.75">
      <c r="A38" s="116" t="s">
        <v>1129</v>
      </c>
      <c r="B38" s="117" t="s">
        <v>1130</v>
      </c>
      <c r="C38" s="116" t="s">
        <v>1131</v>
      </c>
      <c r="D38" s="9">
        <v>0</v>
      </c>
      <c r="E38" s="118">
        <v>1</v>
      </c>
      <c r="F38" s="119" t="s">
        <v>1130</v>
      </c>
      <c r="G38" s="120" t="s">
        <v>1131</v>
      </c>
      <c r="H38" s="9">
        <v>0</v>
      </c>
      <c r="I38" s="118">
        <v>1</v>
      </c>
    </row>
    <row r="39" spans="1:9" ht="15.75">
      <c r="A39" s="116" t="s">
        <v>1132</v>
      </c>
      <c r="B39" s="117" t="s">
        <v>1133</v>
      </c>
      <c r="C39" s="116" t="s">
        <v>1134</v>
      </c>
      <c r="D39" s="9">
        <v>2163577</v>
      </c>
      <c r="E39" s="118">
        <v>1</v>
      </c>
      <c r="F39" s="119" t="s">
        <v>1133</v>
      </c>
      <c r="G39" s="120" t="s">
        <v>1134</v>
      </c>
      <c r="H39" s="9">
        <v>2163577</v>
      </c>
      <c r="I39" s="118">
        <v>1</v>
      </c>
    </row>
    <row r="40" spans="1:9" ht="15.75">
      <c r="A40" t="s">
        <v>1135</v>
      </c>
      <c r="B40" s="117" t="s">
        <v>1136</v>
      </c>
      <c r="C40" t="s">
        <v>1137</v>
      </c>
      <c r="D40" s="9">
        <v>0</v>
      </c>
      <c r="E40" s="118">
        <v>1</v>
      </c>
      <c r="F40" s="119" t="s">
        <v>1136</v>
      </c>
      <c r="G40" s="32" t="s">
        <v>1137</v>
      </c>
      <c r="H40" s="9">
        <v>0</v>
      </c>
      <c r="I40" s="118">
        <v>1</v>
      </c>
    </row>
    <row r="41" spans="1:9" ht="15.75">
      <c r="A41" t="s">
        <v>1138</v>
      </c>
      <c r="B41" s="117" t="s">
        <v>1139</v>
      </c>
      <c r="C41" t="s">
        <v>1140</v>
      </c>
      <c r="D41" s="9">
        <v>0</v>
      </c>
      <c r="E41" s="118">
        <v>1</v>
      </c>
      <c r="F41" s="119" t="s">
        <v>1139</v>
      </c>
      <c r="G41" s="32" t="s">
        <v>1140</v>
      </c>
      <c r="H41" s="9">
        <v>0</v>
      </c>
      <c r="I41" s="118">
        <v>1</v>
      </c>
    </row>
    <row r="42" spans="1:9" ht="15.75">
      <c r="A42" t="s">
        <v>1141</v>
      </c>
      <c r="B42" s="123" t="s">
        <v>1142</v>
      </c>
      <c r="C42" t="s">
        <v>1137</v>
      </c>
      <c r="D42" s="9">
        <v>0</v>
      </c>
      <c r="E42" s="118">
        <v>1</v>
      </c>
      <c r="F42" s="124" t="s">
        <v>1142</v>
      </c>
      <c r="G42" s="32" t="s">
        <v>1137</v>
      </c>
      <c r="H42" s="9">
        <v>0</v>
      </c>
      <c r="I42" s="118">
        <v>1</v>
      </c>
    </row>
    <row r="43" spans="1:9" ht="15.75">
      <c r="A43" t="s">
        <v>1143</v>
      </c>
      <c r="B43" s="117" t="s">
        <v>1144</v>
      </c>
      <c r="C43" t="s">
        <v>1140</v>
      </c>
      <c r="D43" s="9">
        <v>0</v>
      </c>
      <c r="E43" s="118">
        <v>1</v>
      </c>
      <c r="F43" s="119" t="s">
        <v>1144</v>
      </c>
      <c r="G43" s="32" t="s">
        <v>1140</v>
      </c>
      <c r="H43" s="9">
        <v>0</v>
      </c>
      <c r="I43" s="118">
        <v>1</v>
      </c>
    </row>
    <row r="44" spans="1:9" ht="15.75">
      <c r="A44" t="s">
        <v>1145</v>
      </c>
      <c r="B44" s="123" t="s">
        <v>1146</v>
      </c>
      <c r="C44" t="s">
        <v>1137</v>
      </c>
      <c r="D44" s="9">
        <v>80758</v>
      </c>
      <c r="E44" s="118">
        <v>1</v>
      </c>
      <c r="F44" s="124" t="s">
        <v>1146</v>
      </c>
      <c r="G44" s="32" t="s">
        <v>1137</v>
      </c>
      <c r="H44" s="9">
        <v>80758</v>
      </c>
      <c r="I44" s="118">
        <v>1</v>
      </c>
    </row>
    <row r="45" spans="1:9" ht="15.75">
      <c r="A45" t="s">
        <v>1147</v>
      </c>
      <c r="B45" s="133" t="s">
        <v>1148</v>
      </c>
      <c r="C45" t="s">
        <v>1140</v>
      </c>
      <c r="D45" s="9">
        <f>2*80758</f>
        <v>161516</v>
      </c>
      <c r="E45" s="118">
        <v>1</v>
      </c>
      <c r="F45" s="120" t="s">
        <v>1148</v>
      </c>
      <c r="G45" s="32" t="s">
        <v>1140</v>
      </c>
      <c r="H45" s="9">
        <f>2*80758</f>
        <v>161516</v>
      </c>
      <c r="I45" s="118">
        <v>1</v>
      </c>
    </row>
    <row r="46" spans="1:9" ht="15.75">
      <c r="A46" t="s">
        <v>1149</v>
      </c>
      <c r="B46" s="117" t="s">
        <v>1150</v>
      </c>
      <c r="C46" t="s">
        <v>1140</v>
      </c>
      <c r="D46" s="9">
        <v>80758</v>
      </c>
      <c r="E46" s="118">
        <v>1</v>
      </c>
      <c r="F46" s="119" t="s">
        <v>1150</v>
      </c>
      <c r="G46" s="32" t="s">
        <v>1140</v>
      </c>
      <c r="H46" s="9">
        <v>80758</v>
      </c>
      <c r="I46" s="118">
        <v>1</v>
      </c>
    </row>
    <row r="47" spans="1:9" ht="30">
      <c r="A47" s="134" t="s">
        <v>1151</v>
      </c>
      <c r="B47" s="117" t="s">
        <v>1152</v>
      </c>
      <c r="C47" t="s">
        <v>1140</v>
      </c>
      <c r="D47" s="9">
        <v>0</v>
      </c>
      <c r="E47" s="118">
        <v>1</v>
      </c>
      <c r="F47" s="119" t="s">
        <v>1152</v>
      </c>
      <c r="G47" s="32" t="s">
        <v>1140</v>
      </c>
      <c r="H47" s="9">
        <v>0</v>
      </c>
      <c r="I47" s="118">
        <v>1</v>
      </c>
    </row>
    <row r="48" spans="1:9" ht="15.75">
      <c r="A48" t="s">
        <v>1153</v>
      </c>
      <c r="B48" s="123" t="s">
        <v>1154</v>
      </c>
      <c r="C48" t="s">
        <v>1137</v>
      </c>
      <c r="D48" s="9">
        <v>80758</v>
      </c>
      <c r="E48" s="118">
        <v>1</v>
      </c>
      <c r="F48" s="124" t="s">
        <v>1154</v>
      </c>
      <c r="G48" s="32" t="s">
        <v>1137</v>
      </c>
      <c r="H48" s="9">
        <v>80758</v>
      </c>
      <c r="I48" s="118">
        <v>1</v>
      </c>
    </row>
    <row r="49" spans="1:9" ht="15.75">
      <c r="A49" t="s">
        <v>1155</v>
      </c>
      <c r="B49" s="117" t="s">
        <v>1156</v>
      </c>
      <c r="C49" t="s">
        <v>1140</v>
      </c>
      <c r="D49" s="9">
        <v>0</v>
      </c>
      <c r="E49" s="118">
        <v>1</v>
      </c>
      <c r="F49" s="119" t="s">
        <v>1156</v>
      </c>
      <c r="G49" s="32" t="s">
        <v>1140</v>
      </c>
      <c r="H49" s="9">
        <v>0</v>
      </c>
      <c r="I49" s="118">
        <v>1</v>
      </c>
    </row>
    <row r="50" spans="1:9" ht="15.75">
      <c r="A50" t="s">
        <v>1157</v>
      </c>
      <c r="B50" s="117" t="s">
        <v>1158</v>
      </c>
      <c r="C50" t="s">
        <v>1140</v>
      </c>
      <c r="D50" s="9">
        <v>0</v>
      </c>
      <c r="E50" s="118">
        <v>1</v>
      </c>
      <c r="F50" s="119" t="s">
        <v>1158</v>
      </c>
      <c r="G50" s="32" t="s">
        <v>1140</v>
      </c>
      <c r="H50" s="9">
        <v>0</v>
      </c>
      <c r="I50" s="118">
        <v>1</v>
      </c>
    </row>
    <row r="51" spans="1:9" ht="15.75">
      <c r="A51" s="135" t="s">
        <v>1159</v>
      </c>
      <c r="B51" s="123" t="s">
        <v>1160</v>
      </c>
      <c r="C51" s="135" t="s">
        <v>1161</v>
      </c>
      <c r="D51" s="9">
        <v>0</v>
      </c>
      <c r="E51" s="118">
        <v>1</v>
      </c>
      <c r="F51" s="124" t="s">
        <v>1160</v>
      </c>
      <c r="G51" s="136" t="s">
        <v>1161</v>
      </c>
      <c r="H51" s="9">
        <v>0</v>
      </c>
      <c r="I51" s="118">
        <v>1</v>
      </c>
    </row>
    <row r="52" spans="1:9" ht="15.75">
      <c r="A52" s="135" t="s">
        <v>1162</v>
      </c>
      <c r="B52" s="123" t="s">
        <v>1163</v>
      </c>
      <c r="C52" t="s">
        <v>1137</v>
      </c>
      <c r="D52" s="9">
        <v>0</v>
      </c>
      <c r="E52" s="118">
        <v>1</v>
      </c>
      <c r="F52" s="124" t="s">
        <v>1163</v>
      </c>
      <c r="G52" s="32" t="s">
        <v>1137</v>
      </c>
      <c r="H52" s="9">
        <v>0</v>
      </c>
      <c r="I52" s="118">
        <v>1</v>
      </c>
    </row>
  </sheetData>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D6DAF-67C9-4170-BC18-461350B25039}">
  <dimension ref="A1:D9"/>
  <sheetViews>
    <sheetView workbookViewId="0" topLeftCell="A1">
      <selection activeCell="C17" sqref="C17"/>
    </sheetView>
  </sheetViews>
  <sheetFormatPr defaultColWidth="23.00390625" defaultRowHeight="15"/>
  <sheetData>
    <row r="1" spans="1:4" ht="15">
      <c r="A1" t="s">
        <v>1164</v>
      </c>
      <c r="B1" t="s">
        <v>1165</v>
      </c>
      <c r="C1" t="s">
        <v>1166</v>
      </c>
      <c r="D1" t="s">
        <v>1167</v>
      </c>
    </row>
    <row r="2" spans="1:4" ht="15">
      <c r="A2" s="79" t="s">
        <v>1168</v>
      </c>
      <c r="B2" s="137" t="s">
        <v>1169</v>
      </c>
      <c r="C2" s="104">
        <v>1329005797</v>
      </c>
      <c r="D2" s="79">
        <v>55089010</v>
      </c>
    </row>
    <row r="3" spans="1:4" ht="15">
      <c r="A3" s="79" t="s">
        <v>1168</v>
      </c>
      <c r="B3" s="137" t="s">
        <v>702</v>
      </c>
      <c r="C3" s="104">
        <v>1120376410.37</v>
      </c>
      <c r="D3" s="79">
        <v>55089001</v>
      </c>
    </row>
    <row r="4" spans="1:4" ht="15">
      <c r="A4" s="79" t="s">
        <v>1168</v>
      </c>
      <c r="B4" s="137" t="s">
        <v>704</v>
      </c>
      <c r="C4" s="104">
        <v>569700854.21</v>
      </c>
      <c r="D4" s="79">
        <v>55080501</v>
      </c>
    </row>
    <row r="5" spans="1:4" ht="15">
      <c r="A5" s="79" t="s">
        <v>1168</v>
      </c>
      <c r="B5" s="137" t="s">
        <v>881</v>
      </c>
      <c r="C5" s="104">
        <v>2634992629.47</v>
      </c>
      <c r="D5" s="79">
        <v>55080303</v>
      </c>
    </row>
    <row r="6" spans="1:4" ht="15">
      <c r="A6" s="79" t="s">
        <v>1168</v>
      </c>
      <c r="B6" s="137" t="s">
        <v>711</v>
      </c>
      <c r="C6" s="104">
        <v>99710161.36</v>
      </c>
      <c r="D6" s="79">
        <v>55089013</v>
      </c>
    </row>
    <row r="7" spans="1:4" ht="15">
      <c r="A7" s="79" t="s">
        <v>1168</v>
      </c>
      <c r="B7" s="137" t="s">
        <v>884</v>
      </c>
      <c r="C7" s="104">
        <v>474149925.04</v>
      </c>
      <c r="D7" s="79">
        <v>55089013</v>
      </c>
    </row>
    <row r="8" spans="1:4" ht="15">
      <c r="A8" s="79" t="s">
        <v>1168</v>
      </c>
      <c r="B8" s="137" t="s">
        <v>886</v>
      </c>
      <c r="C8" s="104">
        <v>88262900.77</v>
      </c>
      <c r="D8" s="79">
        <v>55089014</v>
      </c>
    </row>
    <row r="9" spans="1:4" ht="15">
      <c r="A9" s="79" t="s">
        <v>1168</v>
      </c>
      <c r="B9" s="137" t="s">
        <v>1170</v>
      </c>
      <c r="C9" s="104">
        <v>1616693324.31</v>
      </c>
      <c r="D9" s="79">
        <v>55080202</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1F370-CAA6-445E-8CD6-267A4B8284F0}">
  <dimension ref="A1:E2"/>
  <sheetViews>
    <sheetView workbookViewId="0" topLeftCell="A1">
      <selection activeCell="D20" sqref="D20"/>
    </sheetView>
  </sheetViews>
  <sheetFormatPr defaultColWidth="11.421875" defaultRowHeight="15"/>
  <cols>
    <col min="1" max="5" width="19.140625" style="0" customWidth="1"/>
    <col min="6" max="6" width="13.140625" style="0" bestFit="1" customWidth="1"/>
    <col min="257" max="261" width="19.140625" style="0" customWidth="1"/>
    <col min="262" max="262" width="13.140625" style="0" bestFit="1" customWidth="1"/>
    <col min="513" max="517" width="19.140625" style="0" customWidth="1"/>
    <col min="518" max="518" width="13.140625" style="0" bestFit="1" customWidth="1"/>
    <col min="769" max="773" width="19.140625" style="0" customWidth="1"/>
    <col min="774" max="774" width="13.140625" style="0" bestFit="1" customWidth="1"/>
    <col min="1025" max="1029" width="19.140625" style="0" customWidth="1"/>
    <col min="1030" max="1030" width="13.140625" style="0" bestFit="1" customWidth="1"/>
    <col min="1281" max="1285" width="19.140625" style="0" customWidth="1"/>
    <col min="1286" max="1286" width="13.140625" style="0" bestFit="1" customWidth="1"/>
    <col min="1537" max="1541" width="19.140625" style="0" customWidth="1"/>
    <col min="1542" max="1542" width="13.140625" style="0" bestFit="1" customWidth="1"/>
    <col min="1793" max="1797" width="19.140625" style="0" customWidth="1"/>
    <col min="1798" max="1798" width="13.140625" style="0" bestFit="1" customWidth="1"/>
    <col min="2049" max="2053" width="19.140625" style="0" customWidth="1"/>
    <col min="2054" max="2054" width="13.140625" style="0" bestFit="1" customWidth="1"/>
    <col min="2305" max="2309" width="19.140625" style="0" customWidth="1"/>
    <col min="2310" max="2310" width="13.140625" style="0" bestFit="1" customWidth="1"/>
    <col min="2561" max="2565" width="19.140625" style="0" customWidth="1"/>
    <col min="2566" max="2566" width="13.140625" style="0" bestFit="1" customWidth="1"/>
    <col min="2817" max="2821" width="19.140625" style="0" customWidth="1"/>
    <col min="2822" max="2822" width="13.140625" style="0" bestFit="1" customWidth="1"/>
    <col min="3073" max="3077" width="19.140625" style="0" customWidth="1"/>
    <col min="3078" max="3078" width="13.140625" style="0" bestFit="1" customWidth="1"/>
    <col min="3329" max="3333" width="19.140625" style="0" customWidth="1"/>
    <col min="3334" max="3334" width="13.140625" style="0" bestFit="1" customWidth="1"/>
    <col min="3585" max="3589" width="19.140625" style="0" customWidth="1"/>
    <col min="3590" max="3590" width="13.140625" style="0" bestFit="1" customWidth="1"/>
    <col min="3841" max="3845" width="19.140625" style="0" customWidth="1"/>
    <col min="3846" max="3846" width="13.140625" style="0" bestFit="1" customWidth="1"/>
    <col min="4097" max="4101" width="19.140625" style="0" customWidth="1"/>
    <col min="4102" max="4102" width="13.140625" style="0" bestFit="1" customWidth="1"/>
    <col min="4353" max="4357" width="19.140625" style="0" customWidth="1"/>
    <col min="4358" max="4358" width="13.140625" style="0" bestFit="1" customWidth="1"/>
    <col min="4609" max="4613" width="19.140625" style="0" customWidth="1"/>
    <col min="4614" max="4614" width="13.140625" style="0" bestFit="1" customWidth="1"/>
    <col min="4865" max="4869" width="19.140625" style="0" customWidth="1"/>
    <col min="4870" max="4870" width="13.140625" style="0" bestFit="1" customWidth="1"/>
    <col min="5121" max="5125" width="19.140625" style="0" customWidth="1"/>
    <col min="5126" max="5126" width="13.140625" style="0" bestFit="1" customWidth="1"/>
    <col min="5377" max="5381" width="19.140625" style="0" customWidth="1"/>
    <col min="5382" max="5382" width="13.140625" style="0" bestFit="1" customWidth="1"/>
    <col min="5633" max="5637" width="19.140625" style="0" customWidth="1"/>
    <col min="5638" max="5638" width="13.140625" style="0" bestFit="1" customWidth="1"/>
    <col min="5889" max="5893" width="19.140625" style="0" customWidth="1"/>
    <col min="5894" max="5894" width="13.140625" style="0" bestFit="1" customWidth="1"/>
    <col min="6145" max="6149" width="19.140625" style="0" customWidth="1"/>
    <col min="6150" max="6150" width="13.140625" style="0" bestFit="1" customWidth="1"/>
    <col min="6401" max="6405" width="19.140625" style="0" customWidth="1"/>
    <col min="6406" max="6406" width="13.140625" style="0" bestFit="1" customWidth="1"/>
    <col min="6657" max="6661" width="19.140625" style="0" customWidth="1"/>
    <col min="6662" max="6662" width="13.140625" style="0" bestFit="1" customWidth="1"/>
    <col min="6913" max="6917" width="19.140625" style="0" customWidth="1"/>
    <col min="6918" max="6918" width="13.140625" style="0" bestFit="1" customWidth="1"/>
    <col min="7169" max="7173" width="19.140625" style="0" customWidth="1"/>
    <col min="7174" max="7174" width="13.140625" style="0" bestFit="1" customWidth="1"/>
    <col min="7425" max="7429" width="19.140625" style="0" customWidth="1"/>
    <col min="7430" max="7430" width="13.140625" style="0" bestFit="1" customWidth="1"/>
    <col min="7681" max="7685" width="19.140625" style="0" customWidth="1"/>
    <col min="7686" max="7686" width="13.140625" style="0" bestFit="1" customWidth="1"/>
    <col min="7937" max="7941" width="19.140625" style="0" customWidth="1"/>
    <col min="7942" max="7942" width="13.140625" style="0" bestFit="1" customWidth="1"/>
    <col min="8193" max="8197" width="19.140625" style="0" customWidth="1"/>
    <col min="8198" max="8198" width="13.140625" style="0" bestFit="1" customWidth="1"/>
    <col min="8449" max="8453" width="19.140625" style="0" customWidth="1"/>
    <col min="8454" max="8454" width="13.140625" style="0" bestFit="1" customWidth="1"/>
    <col min="8705" max="8709" width="19.140625" style="0" customWidth="1"/>
    <col min="8710" max="8710" width="13.140625" style="0" bestFit="1" customWidth="1"/>
    <col min="8961" max="8965" width="19.140625" style="0" customWidth="1"/>
    <col min="8966" max="8966" width="13.140625" style="0" bestFit="1" customWidth="1"/>
    <col min="9217" max="9221" width="19.140625" style="0" customWidth="1"/>
    <col min="9222" max="9222" width="13.140625" style="0" bestFit="1" customWidth="1"/>
    <col min="9473" max="9477" width="19.140625" style="0" customWidth="1"/>
    <col min="9478" max="9478" width="13.140625" style="0" bestFit="1" customWidth="1"/>
    <col min="9729" max="9733" width="19.140625" style="0" customWidth="1"/>
    <col min="9734" max="9734" width="13.140625" style="0" bestFit="1" customWidth="1"/>
    <col min="9985" max="9989" width="19.140625" style="0" customWidth="1"/>
    <col min="9990" max="9990" width="13.140625" style="0" bestFit="1" customWidth="1"/>
    <col min="10241" max="10245" width="19.140625" style="0" customWidth="1"/>
    <col min="10246" max="10246" width="13.140625" style="0" bestFit="1" customWidth="1"/>
    <col min="10497" max="10501" width="19.140625" style="0" customWidth="1"/>
    <col min="10502" max="10502" width="13.140625" style="0" bestFit="1" customWidth="1"/>
    <col min="10753" max="10757" width="19.140625" style="0" customWidth="1"/>
    <col min="10758" max="10758" width="13.140625" style="0" bestFit="1" customWidth="1"/>
    <col min="11009" max="11013" width="19.140625" style="0" customWidth="1"/>
    <col min="11014" max="11014" width="13.140625" style="0" bestFit="1" customWidth="1"/>
    <col min="11265" max="11269" width="19.140625" style="0" customWidth="1"/>
    <col min="11270" max="11270" width="13.140625" style="0" bestFit="1" customWidth="1"/>
    <col min="11521" max="11525" width="19.140625" style="0" customWidth="1"/>
    <col min="11526" max="11526" width="13.140625" style="0" bestFit="1" customWidth="1"/>
    <col min="11777" max="11781" width="19.140625" style="0" customWidth="1"/>
    <col min="11782" max="11782" width="13.140625" style="0" bestFit="1" customWidth="1"/>
    <col min="12033" max="12037" width="19.140625" style="0" customWidth="1"/>
    <col min="12038" max="12038" width="13.140625" style="0" bestFit="1" customWidth="1"/>
    <col min="12289" max="12293" width="19.140625" style="0" customWidth="1"/>
    <col min="12294" max="12294" width="13.140625" style="0" bestFit="1" customWidth="1"/>
    <col min="12545" max="12549" width="19.140625" style="0" customWidth="1"/>
    <col min="12550" max="12550" width="13.140625" style="0" bestFit="1" customWidth="1"/>
    <col min="12801" max="12805" width="19.140625" style="0" customWidth="1"/>
    <col min="12806" max="12806" width="13.140625" style="0" bestFit="1" customWidth="1"/>
    <col min="13057" max="13061" width="19.140625" style="0" customWidth="1"/>
    <col min="13062" max="13062" width="13.140625" style="0" bestFit="1" customWidth="1"/>
    <col min="13313" max="13317" width="19.140625" style="0" customWidth="1"/>
    <col min="13318" max="13318" width="13.140625" style="0" bestFit="1" customWidth="1"/>
    <col min="13569" max="13573" width="19.140625" style="0" customWidth="1"/>
    <col min="13574" max="13574" width="13.140625" style="0" bestFit="1" customWidth="1"/>
    <col min="13825" max="13829" width="19.140625" style="0" customWidth="1"/>
    <col min="13830" max="13830" width="13.140625" style="0" bestFit="1" customWidth="1"/>
    <col min="14081" max="14085" width="19.140625" style="0" customWidth="1"/>
    <col min="14086" max="14086" width="13.140625" style="0" bestFit="1" customWidth="1"/>
    <col min="14337" max="14341" width="19.140625" style="0" customWidth="1"/>
    <col min="14342" max="14342" width="13.140625" style="0" bestFit="1" customWidth="1"/>
    <col min="14593" max="14597" width="19.140625" style="0" customWidth="1"/>
    <col min="14598" max="14598" width="13.140625" style="0" bestFit="1" customWidth="1"/>
    <col min="14849" max="14853" width="19.140625" style="0" customWidth="1"/>
    <col min="14854" max="14854" width="13.140625" style="0" bestFit="1" customWidth="1"/>
    <col min="15105" max="15109" width="19.140625" style="0" customWidth="1"/>
    <col min="15110" max="15110" width="13.140625" style="0" bestFit="1" customWidth="1"/>
    <col min="15361" max="15365" width="19.140625" style="0" customWidth="1"/>
    <col min="15366" max="15366" width="13.140625" style="0" bestFit="1" customWidth="1"/>
    <col min="15617" max="15621" width="19.140625" style="0" customWidth="1"/>
    <col min="15622" max="15622" width="13.140625" style="0" bestFit="1" customWidth="1"/>
    <col min="15873" max="15877" width="19.140625" style="0" customWidth="1"/>
    <col min="15878" max="15878" width="13.140625" style="0" bestFit="1" customWidth="1"/>
    <col min="16129" max="16133" width="19.140625" style="0" customWidth="1"/>
    <col min="16134" max="16134" width="13.140625" style="0" bestFit="1" customWidth="1"/>
  </cols>
  <sheetData>
    <row r="1" spans="1:5" ht="15">
      <c r="A1" t="s">
        <v>451</v>
      </c>
      <c r="B1" t="s">
        <v>452</v>
      </c>
      <c r="C1" t="s">
        <v>453</v>
      </c>
      <c r="D1" t="s">
        <v>454</v>
      </c>
      <c r="E1" t="s">
        <v>455</v>
      </c>
    </row>
    <row r="2" spans="1:5" ht="15">
      <c r="A2" s="7" t="s">
        <v>456</v>
      </c>
      <c r="B2">
        <f>3000000+2160320</f>
        <v>5160320</v>
      </c>
      <c r="C2" s="8">
        <f>2160320+1565050</f>
        <v>3725370</v>
      </c>
      <c r="D2" s="9">
        <f>B2-C2</f>
        <v>1434950</v>
      </c>
      <c r="E2" s="9">
        <f>B2-C2</f>
        <v>1434950</v>
      </c>
    </row>
  </sheetData>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158B1-77AE-4269-9E1B-98488451A3D8}">
  <dimension ref="A1:E10"/>
  <sheetViews>
    <sheetView workbookViewId="0" topLeftCell="A1">
      <selection activeCell="E15" sqref="E15"/>
    </sheetView>
  </sheetViews>
  <sheetFormatPr defaultColWidth="11.421875" defaultRowHeight="15"/>
  <cols>
    <col min="1" max="1" width="42.8515625" style="0" customWidth="1"/>
    <col min="2" max="4" width="15.421875" style="0" customWidth="1"/>
    <col min="5" max="6" width="42.8515625" style="0" customWidth="1"/>
    <col min="257" max="257" width="42.8515625" style="0" customWidth="1"/>
    <col min="258" max="260" width="15.421875" style="0" customWidth="1"/>
    <col min="261" max="262" width="42.8515625" style="0" customWidth="1"/>
    <col min="513" max="513" width="42.8515625" style="0" customWidth="1"/>
    <col min="514" max="516" width="15.421875" style="0" customWidth="1"/>
    <col min="517" max="518" width="42.8515625" style="0" customWidth="1"/>
    <col min="769" max="769" width="42.8515625" style="0" customWidth="1"/>
    <col min="770" max="772" width="15.421875" style="0" customWidth="1"/>
    <col min="773" max="774" width="42.8515625" style="0" customWidth="1"/>
    <col min="1025" max="1025" width="42.8515625" style="0" customWidth="1"/>
    <col min="1026" max="1028" width="15.421875" style="0" customWidth="1"/>
    <col min="1029" max="1030" width="42.8515625" style="0" customWidth="1"/>
    <col min="1281" max="1281" width="42.8515625" style="0" customWidth="1"/>
    <col min="1282" max="1284" width="15.421875" style="0" customWidth="1"/>
    <col min="1285" max="1286" width="42.8515625" style="0" customWidth="1"/>
    <col min="1537" max="1537" width="42.8515625" style="0" customWidth="1"/>
    <col min="1538" max="1540" width="15.421875" style="0" customWidth="1"/>
    <col min="1541" max="1542" width="42.8515625" style="0" customWidth="1"/>
    <col min="1793" max="1793" width="42.8515625" style="0" customWidth="1"/>
    <col min="1794" max="1796" width="15.421875" style="0" customWidth="1"/>
    <col min="1797" max="1798" width="42.8515625" style="0" customWidth="1"/>
    <col min="2049" max="2049" width="42.8515625" style="0" customWidth="1"/>
    <col min="2050" max="2052" width="15.421875" style="0" customWidth="1"/>
    <col min="2053" max="2054" width="42.8515625" style="0" customWidth="1"/>
    <col min="2305" max="2305" width="42.8515625" style="0" customWidth="1"/>
    <col min="2306" max="2308" width="15.421875" style="0" customWidth="1"/>
    <col min="2309" max="2310" width="42.8515625" style="0" customWidth="1"/>
    <col min="2561" max="2561" width="42.8515625" style="0" customWidth="1"/>
    <col min="2562" max="2564" width="15.421875" style="0" customWidth="1"/>
    <col min="2565" max="2566" width="42.8515625" style="0" customWidth="1"/>
    <col min="2817" max="2817" width="42.8515625" style="0" customWidth="1"/>
    <col min="2818" max="2820" width="15.421875" style="0" customWidth="1"/>
    <col min="2821" max="2822" width="42.8515625" style="0" customWidth="1"/>
    <col min="3073" max="3073" width="42.8515625" style="0" customWidth="1"/>
    <col min="3074" max="3076" width="15.421875" style="0" customWidth="1"/>
    <col min="3077" max="3078" width="42.8515625" style="0" customWidth="1"/>
    <col min="3329" max="3329" width="42.8515625" style="0" customWidth="1"/>
    <col min="3330" max="3332" width="15.421875" style="0" customWidth="1"/>
    <col min="3333" max="3334" width="42.8515625" style="0" customWidth="1"/>
    <col min="3585" max="3585" width="42.8515625" style="0" customWidth="1"/>
    <col min="3586" max="3588" width="15.421875" style="0" customWidth="1"/>
    <col min="3589" max="3590" width="42.8515625" style="0" customWidth="1"/>
    <col min="3841" max="3841" width="42.8515625" style="0" customWidth="1"/>
    <col min="3842" max="3844" width="15.421875" style="0" customWidth="1"/>
    <col min="3845" max="3846" width="42.8515625" style="0" customWidth="1"/>
    <col min="4097" max="4097" width="42.8515625" style="0" customWidth="1"/>
    <col min="4098" max="4100" width="15.421875" style="0" customWidth="1"/>
    <col min="4101" max="4102" width="42.8515625" style="0" customWidth="1"/>
    <col min="4353" max="4353" width="42.8515625" style="0" customWidth="1"/>
    <col min="4354" max="4356" width="15.421875" style="0" customWidth="1"/>
    <col min="4357" max="4358" width="42.8515625" style="0" customWidth="1"/>
    <col min="4609" max="4609" width="42.8515625" style="0" customWidth="1"/>
    <col min="4610" max="4612" width="15.421875" style="0" customWidth="1"/>
    <col min="4613" max="4614" width="42.8515625" style="0" customWidth="1"/>
    <col min="4865" max="4865" width="42.8515625" style="0" customWidth="1"/>
    <col min="4866" max="4868" width="15.421875" style="0" customWidth="1"/>
    <col min="4869" max="4870" width="42.8515625" style="0" customWidth="1"/>
    <col min="5121" max="5121" width="42.8515625" style="0" customWidth="1"/>
    <col min="5122" max="5124" width="15.421875" style="0" customWidth="1"/>
    <col min="5125" max="5126" width="42.8515625" style="0" customWidth="1"/>
    <col min="5377" max="5377" width="42.8515625" style="0" customWidth="1"/>
    <col min="5378" max="5380" width="15.421875" style="0" customWidth="1"/>
    <col min="5381" max="5382" width="42.8515625" style="0" customWidth="1"/>
    <col min="5633" max="5633" width="42.8515625" style="0" customWidth="1"/>
    <col min="5634" max="5636" width="15.421875" style="0" customWidth="1"/>
    <col min="5637" max="5638" width="42.8515625" style="0" customWidth="1"/>
    <col min="5889" max="5889" width="42.8515625" style="0" customWidth="1"/>
    <col min="5890" max="5892" width="15.421875" style="0" customWidth="1"/>
    <col min="5893" max="5894" width="42.8515625" style="0" customWidth="1"/>
    <col min="6145" max="6145" width="42.8515625" style="0" customWidth="1"/>
    <col min="6146" max="6148" width="15.421875" style="0" customWidth="1"/>
    <col min="6149" max="6150" width="42.8515625" style="0" customWidth="1"/>
    <col min="6401" max="6401" width="42.8515625" style="0" customWidth="1"/>
    <col min="6402" max="6404" width="15.421875" style="0" customWidth="1"/>
    <col min="6405" max="6406" width="42.8515625" style="0" customWidth="1"/>
    <col min="6657" max="6657" width="42.8515625" style="0" customWidth="1"/>
    <col min="6658" max="6660" width="15.421875" style="0" customWidth="1"/>
    <col min="6661" max="6662" width="42.8515625" style="0" customWidth="1"/>
    <col min="6913" max="6913" width="42.8515625" style="0" customWidth="1"/>
    <col min="6914" max="6916" width="15.421875" style="0" customWidth="1"/>
    <col min="6917" max="6918" width="42.8515625" style="0" customWidth="1"/>
    <col min="7169" max="7169" width="42.8515625" style="0" customWidth="1"/>
    <col min="7170" max="7172" width="15.421875" style="0" customWidth="1"/>
    <col min="7173" max="7174" width="42.8515625" style="0" customWidth="1"/>
    <col min="7425" max="7425" width="42.8515625" style="0" customWidth="1"/>
    <col min="7426" max="7428" width="15.421875" style="0" customWidth="1"/>
    <col min="7429" max="7430" width="42.8515625" style="0" customWidth="1"/>
    <col min="7681" max="7681" width="42.8515625" style="0" customWidth="1"/>
    <col min="7682" max="7684" width="15.421875" style="0" customWidth="1"/>
    <col min="7685" max="7686" width="42.8515625" style="0" customWidth="1"/>
    <col min="7937" max="7937" width="42.8515625" style="0" customWidth="1"/>
    <col min="7938" max="7940" width="15.421875" style="0" customWidth="1"/>
    <col min="7941" max="7942" width="42.8515625" style="0" customWidth="1"/>
    <col min="8193" max="8193" width="42.8515625" style="0" customWidth="1"/>
    <col min="8194" max="8196" width="15.421875" style="0" customWidth="1"/>
    <col min="8197" max="8198" width="42.8515625" style="0" customWidth="1"/>
    <col min="8449" max="8449" width="42.8515625" style="0" customWidth="1"/>
    <col min="8450" max="8452" width="15.421875" style="0" customWidth="1"/>
    <col min="8453" max="8454" width="42.8515625" style="0" customWidth="1"/>
    <col min="8705" max="8705" width="42.8515625" style="0" customWidth="1"/>
    <col min="8706" max="8708" width="15.421875" style="0" customWidth="1"/>
    <col min="8709" max="8710" width="42.8515625" style="0" customWidth="1"/>
    <col min="8961" max="8961" width="42.8515625" style="0" customWidth="1"/>
    <col min="8962" max="8964" width="15.421875" style="0" customWidth="1"/>
    <col min="8965" max="8966" width="42.8515625" style="0" customWidth="1"/>
    <col min="9217" max="9217" width="42.8515625" style="0" customWidth="1"/>
    <col min="9218" max="9220" width="15.421875" style="0" customWidth="1"/>
    <col min="9221" max="9222" width="42.8515625" style="0" customWidth="1"/>
    <col min="9473" max="9473" width="42.8515625" style="0" customWidth="1"/>
    <col min="9474" max="9476" width="15.421875" style="0" customWidth="1"/>
    <col min="9477" max="9478" width="42.8515625" style="0" customWidth="1"/>
    <col min="9729" max="9729" width="42.8515625" style="0" customWidth="1"/>
    <col min="9730" max="9732" width="15.421875" style="0" customWidth="1"/>
    <col min="9733" max="9734" width="42.8515625" style="0" customWidth="1"/>
    <col min="9985" max="9985" width="42.8515625" style="0" customWidth="1"/>
    <col min="9986" max="9988" width="15.421875" style="0" customWidth="1"/>
    <col min="9989" max="9990" width="42.8515625" style="0" customWidth="1"/>
    <col min="10241" max="10241" width="42.8515625" style="0" customWidth="1"/>
    <col min="10242" max="10244" width="15.421875" style="0" customWidth="1"/>
    <col min="10245" max="10246" width="42.8515625" style="0" customWidth="1"/>
    <col min="10497" max="10497" width="42.8515625" style="0" customWidth="1"/>
    <col min="10498" max="10500" width="15.421875" style="0" customWidth="1"/>
    <col min="10501" max="10502" width="42.8515625" style="0" customWidth="1"/>
    <col min="10753" max="10753" width="42.8515625" style="0" customWidth="1"/>
    <col min="10754" max="10756" width="15.421875" style="0" customWidth="1"/>
    <col min="10757" max="10758" width="42.8515625" style="0" customWidth="1"/>
    <col min="11009" max="11009" width="42.8515625" style="0" customWidth="1"/>
    <col min="11010" max="11012" width="15.421875" style="0" customWidth="1"/>
    <col min="11013" max="11014" width="42.8515625" style="0" customWidth="1"/>
    <col min="11265" max="11265" width="42.8515625" style="0" customWidth="1"/>
    <col min="11266" max="11268" width="15.421875" style="0" customWidth="1"/>
    <col min="11269" max="11270" width="42.8515625" style="0" customWidth="1"/>
    <col min="11521" max="11521" width="42.8515625" style="0" customWidth="1"/>
    <col min="11522" max="11524" width="15.421875" style="0" customWidth="1"/>
    <col min="11525" max="11526" width="42.8515625" style="0" customWidth="1"/>
    <col min="11777" max="11777" width="42.8515625" style="0" customWidth="1"/>
    <col min="11778" max="11780" width="15.421875" style="0" customWidth="1"/>
    <col min="11781" max="11782" width="42.8515625" style="0" customWidth="1"/>
    <col min="12033" max="12033" width="42.8515625" style="0" customWidth="1"/>
    <col min="12034" max="12036" width="15.421875" style="0" customWidth="1"/>
    <col min="12037" max="12038" width="42.8515625" style="0" customWidth="1"/>
    <col min="12289" max="12289" width="42.8515625" style="0" customWidth="1"/>
    <col min="12290" max="12292" width="15.421875" style="0" customWidth="1"/>
    <col min="12293" max="12294" width="42.8515625" style="0" customWidth="1"/>
    <col min="12545" max="12545" width="42.8515625" style="0" customWidth="1"/>
    <col min="12546" max="12548" width="15.421875" style="0" customWidth="1"/>
    <col min="12549" max="12550" width="42.8515625" style="0" customWidth="1"/>
    <col min="12801" max="12801" width="42.8515625" style="0" customWidth="1"/>
    <col min="12802" max="12804" width="15.421875" style="0" customWidth="1"/>
    <col min="12805" max="12806" width="42.8515625" style="0" customWidth="1"/>
    <col min="13057" max="13057" width="42.8515625" style="0" customWidth="1"/>
    <col min="13058" max="13060" width="15.421875" style="0" customWidth="1"/>
    <col min="13061" max="13062" width="42.8515625" style="0" customWidth="1"/>
    <col min="13313" max="13313" width="42.8515625" style="0" customWidth="1"/>
    <col min="13314" max="13316" width="15.421875" style="0" customWidth="1"/>
    <col min="13317" max="13318" width="42.8515625" style="0" customWidth="1"/>
    <col min="13569" max="13569" width="42.8515625" style="0" customWidth="1"/>
    <col min="13570" max="13572" width="15.421875" style="0" customWidth="1"/>
    <col min="13573" max="13574" width="42.8515625" style="0" customWidth="1"/>
    <col min="13825" max="13825" width="42.8515625" style="0" customWidth="1"/>
    <col min="13826" max="13828" width="15.421875" style="0" customWidth="1"/>
    <col min="13829" max="13830" width="42.8515625" style="0" customWidth="1"/>
    <col min="14081" max="14081" width="42.8515625" style="0" customWidth="1"/>
    <col min="14082" max="14084" width="15.421875" style="0" customWidth="1"/>
    <col min="14085" max="14086" width="42.8515625" style="0" customWidth="1"/>
    <col min="14337" max="14337" width="42.8515625" style="0" customWidth="1"/>
    <col min="14338" max="14340" width="15.421875" style="0" customWidth="1"/>
    <col min="14341" max="14342" width="42.8515625" style="0" customWidth="1"/>
    <col min="14593" max="14593" width="42.8515625" style="0" customWidth="1"/>
    <col min="14594" max="14596" width="15.421875" style="0" customWidth="1"/>
    <col min="14597" max="14598" width="42.8515625" style="0" customWidth="1"/>
    <col min="14849" max="14849" width="42.8515625" style="0" customWidth="1"/>
    <col min="14850" max="14852" width="15.421875" style="0" customWidth="1"/>
    <col min="14853" max="14854" width="42.8515625" style="0" customWidth="1"/>
    <col min="15105" max="15105" width="42.8515625" style="0" customWidth="1"/>
    <col min="15106" max="15108" width="15.421875" style="0" customWidth="1"/>
    <col min="15109" max="15110" width="42.8515625" style="0" customWidth="1"/>
    <col min="15361" max="15361" width="42.8515625" style="0" customWidth="1"/>
    <col min="15362" max="15364" width="15.421875" style="0" customWidth="1"/>
    <col min="15365" max="15366" width="42.8515625" style="0" customWidth="1"/>
    <col min="15617" max="15617" width="42.8515625" style="0" customWidth="1"/>
    <col min="15618" max="15620" width="15.421875" style="0" customWidth="1"/>
    <col min="15621" max="15622" width="42.8515625" style="0" customWidth="1"/>
    <col min="15873" max="15873" width="42.8515625" style="0" customWidth="1"/>
    <col min="15874" max="15876" width="15.421875" style="0" customWidth="1"/>
    <col min="15877" max="15878" width="42.8515625" style="0" customWidth="1"/>
    <col min="16129" max="16129" width="42.8515625" style="0" customWidth="1"/>
    <col min="16130" max="16132" width="15.421875" style="0" customWidth="1"/>
    <col min="16133" max="16134" width="42.8515625" style="0" customWidth="1"/>
  </cols>
  <sheetData>
    <row r="1" spans="1:5" ht="15">
      <c r="A1" t="s">
        <v>913</v>
      </c>
      <c r="B1" t="s">
        <v>1171</v>
      </c>
      <c r="C1" t="s">
        <v>1172</v>
      </c>
      <c r="D1" t="s">
        <v>1173</v>
      </c>
      <c r="E1" t="s">
        <v>508</v>
      </c>
    </row>
    <row r="2" spans="1:5" ht="15">
      <c r="A2" s="138" t="s">
        <v>1168</v>
      </c>
      <c r="B2">
        <v>2634992629.4700003</v>
      </c>
      <c r="C2" s="139">
        <v>30000000</v>
      </c>
      <c r="D2" s="140">
        <f>C2/B2</f>
        <v>0.011385231087357603</v>
      </c>
      <c r="E2" t="s">
        <v>1174</v>
      </c>
    </row>
    <row r="3" spans="1:5" ht="15">
      <c r="A3" s="138" t="s">
        <v>1168</v>
      </c>
      <c r="B3">
        <v>1616693324.31</v>
      </c>
      <c r="C3" s="139">
        <v>0</v>
      </c>
      <c r="D3" s="140">
        <f aca="true" t="shared" si="0" ref="D3:D10">C3/B3</f>
        <v>0</v>
      </c>
      <c r="E3" t="s">
        <v>1174</v>
      </c>
    </row>
    <row r="4" spans="1:5" ht="15">
      <c r="A4" s="138" t="s">
        <v>1168</v>
      </c>
      <c r="B4">
        <v>1329005797</v>
      </c>
      <c r="C4" s="139">
        <v>59318550</v>
      </c>
      <c r="D4" s="140">
        <f t="shared" si="0"/>
        <v>0.044633778222714554</v>
      </c>
      <c r="E4" t="s">
        <v>1174</v>
      </c>
    </row>
    <row r="5" spans="1:5" ht="15">
      <c r="A5" s="138" t="s">
        <v>1168</v>
      </c>
      <c r="B5">
        <v>474149925.03999996</v>
      </c>
      <c r="C5" s="139">
        <v>49500000</v>
      </c>
      <c r="D5" s="140">
        <f t="shared" si="0"/>
        <v>0.10439735911763375</v>
      </c>
      <c r="E5" t="s">
        <v>1174</v>
      </c>
    </row>
    <row r="6" spans="1:5" ht="15">
      <c r="A6" s="138" t="s">
        <v>1168</v>
      </c>
      <c r="B6">
        <v>1120376410.37</v>
      </c>
      <c r="C6" s="139">
        <v>198600000</v>
      </c>
      <c r="D6" s="140">
        <f t="shared" si="0"/>
        <v>0.17726185428557276</v>
      </c>
      <c r="E6" t="s">
        <v>1174</v>
      </c>
    </row>
    <row r="7" spans="1:5" ht="15">
      <c r="A7" s="138" t="s">
        <v>1168</v>
      </c>
      <c r="B7">
        <v>99710161.36</v>
      </c>
      <c r="C7" s="139">
        <v>0</v>
      </c>
      <c r="D7" s="140">
        <f t="shared" si="0"/>
        <v>0</v>
      </c>
      <c r="E7" t="s">
        <v>1174</v>
      </c>
    </row>
    <row r="8" spans="1:5" ht="15">
      <c r="A8" s="138" t="s">
        <v>1168</v>
      </c>
      <c r="B8">
        <v>569700854.21</v>
      </c>
      <c r="C8" s="139">
        <v>0</v>
      </c>
      <c r="D8" s="140">
        <f t="shared" si="0"/>
        <v>0</v>
      </c>
      <c r="E8" t="s">
        <v>1174</v>
      </c>
    </row>
    <row r="9" spans="1:5" ht="15">
      <c r="A9" s="138" t="s">
        <v>1168</v>
      </c>
      <c r="B9">
        <v>296539384.15</v>
      </c>
      <c r="C9" s="139">
        <v>48000000</v>
      </c>
      <c r="D9" s="140">
        <f t="shared" si="0"/>
        <v>0.16186720066741597</v>
      </c>
      <c r="E9" t="s">
        <v>1174</v>
      </c>
    </row>
    <row r="10" spans="1:5" ht="15">
      <c r="A10" s="138" t="s">
        <v>1168</v>
      </c>
      <c r="B10">
        <v>88262900.77</v>
      </c>
      <c r="C10" s="139">
        <v>10000000</v>
      </c>
      <c r="D10" s="140">
        <f t="shared" si="0"/>
        <v>0.1132978852129335</v>
      </c>
      <c r="E10" t="s">
        <v>1174</v>
      </c>
    </row>
  </sheetData>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B81CB-C7A8-46A6-B94C-58DE04758C7E}">
  <dimension ref="A1:L10"/>
  <sheetViews>
    <sheetView workbookViewId="0" topLeftCell="A1">
      <selection activeCell="A1" sqref="A1:XFD1048576"/>
    </sheetView>
  </sheetViews>
  <sheetFormatPr defaultColWidth="11.421875" defaultRowHeight="15"/>
  <cols>
    <col min="2" max="2" width="66.8515625" style="0" customWidth="1"/>
    <col min="3" max="3" width="62.421875" style="0" customWidth="1"/>
    <col min="4" max="4" width="65.140625" style="0" customWidth="1"/>
    <col min="5" max="5" width="14.8515625" style="0" customWidth="1"/>
    <col min="6" max="6" width="46.57421875" style="0" customWidth="1"/>
    <col min="11" max="11" width="19.28125" style="0" customWidth="1"/>
    <col min="258" max="258" width="66.8515625" style="0" customWidth="1"/>
    <col min="259" max="259" width="62.421875" style="0" customWidth="1"/>
    <col min="260" max="260" width="65.140625" style="0" customWidth="1"/>
    <col min="261" max="261" width="14.8515625" style="0" customWidth="1"/>
    <col min="262" max="262" width="46.57421875" style="0" customWidth="1"/>
    <col min="267" max="267" width="19.28125" style="0" customWidth="1"/>
    <col min="514" max="514" width="66.8515625" style="0" customWidth="1"/>
    <col min="515" max="515" width="62.421875" style="0" customWidth="1"/>
    <col min="516" max="516" width="65.140625" style="0" customWidth="1"/>
    <col min="517" max="517" width="14.8515625" style="0" customWidth="1"/>
    <col min="518" max="518" width="46.57421875" style="0" customWidth="1"/>
    <col min="523" max="523" width="19.28125" style="0" customWidth="1"/>
    <col min="770" max="770" width="66.8515625" style="0" customWidth="1"/>
    <col min="771" max="771" width="62.421875" style="0" customWidth="1"/>
    <col min="772" max="772" width="65.140625" style="0" customWidth="1"/>
    <col min="773" max="773" width="14.8515625" style="0" customWidth="1"/>
    <col min="774" max="774" width="46.57421875" style="0" customWidth="1"/>
    <col min="779" max="779" width="19.28125" style="0" customWidth="1"/>
    <col min="1026" max="1026" width="66.8515625" style="0" customWidth="1"/>
    <col min="1027" max="1027" width="62.421875" style="0" customWidth="1"/>
    <col min="1028" max="1028" width="65.140625" style="0" customWidth="1"/>
    <col min="1029" max="1029" width="14.8515625" style="0" customWidth="1"/>
    <col min="1030" max="1030" width="46.57421875" style="0" customWidth="1"/>
    <col min="1035" max="1035" width="19.28125" style="0" customWidth="1"/>
    <col min="1282" max="1282" width="66.8515625" style="0" customWidth="1"/>
    <col min="1283" max="1283" width="62.421875" style="0" customWidth="1"/>
    <col min="1284" max="1284" width="65.140625" style="0" customWidth="1"/>
    <col min="1285" max="1285" width="14.8515625" style="0" customWidth="1"/>
    <col min="1286" max="1286" width="46.57421875" style="0" customWidth="1"/>
    <col min="1291" max="1291" width="19.28125" style="0" customWidth="1"/>
    <col min="1538" max="1538" width="66.8515625" style="0" customWidth="1"/>
    <col min="1539" max="1539" width="62.421875" style="0" customWidth="1"/>
    <col min="1540" max="1540" width="65.140625" style="0" customWidth="1"/>
    <col min="1541" max="1541" width="14.8515625" style="0" customWidth="1"/>
    <col min="1542" max="1542" width="46.57421875" style="0" customWidth="1"/>
    <col min="1547" max="1547" width="19.28125" style="0" customWidth="1"/>
    <col min="1794" max="1794" width="66.8515625" style="0" customWidth="1"/>
    <col min="1795" max="1795" width="62.421875" style="0" customWidth="1"/>
    <col min="1796" max="1796" width="65.140625" style="0" customWidth="1"/>
    <col min="1797" max="1797" width="14.8515625" style="0" customWidth="1"/>
    <col min="1798" max="1798" width="46.57421875" style="0" customWidth="1"/>
    <col min="1803" max="1803" width="19.28125" style="0" customWidth="1"/>
    <col min="2050" max="2050" width="66.8515625" style="0" customWidth="1"/>
    <col min="2051" max="2051" width="62.421875" style="0" customWidth="1"/>
    <col min="2052" max="2052" width="65.140625" style="0" customWidth="1"/>
    <col min="2053" max="2053" width="14.8515625" style="0" customWidth="1"/>
    <col min="2054" max="2054" width="46.57421875" style="0" customWidth="1"/>
    <col min="2059" max="2059" width="19.28125" style="0" customWidth="1"/>
    <col min="2306" max="2306" width="66.8515625" style="0" customWidth="1"/>
    <col min="2307" max="2307" width="62.421875" style="0" customWidth="1"/>
    <col min="2308" max="2308" width="65.140625" style="0" customWidth="1"/>
    <col min="2309" max="2309" width="14.8515625" style="0" customWidth="1"/>
    <col min="2310" max="2310" width="46.57421875" style="0" customWidth="1"/>
    <col min="2315" max="2315" width="19.28125" style="0" customWidth="1"/>
    <col min="2562" max="2562" width="66.8515625" style="0" customWidth="1"/>
    <col min="2563" max="2563" width="62.421875" style="0" customWidth="1"/>
    <col min="2564" max="2564" width="65.140625" style="0" customWidth="1"/>
    <col min="2565" max="2565" width="14.8515625" style="0" customWidth="1"/>
    <col min="2566" max="2566" width="46.57421875" style="0" customWidth="1"/>
    <col min="2571" max="2571" width="19.28125" style="0" customWidth="1"/>
    <col min="2818" max="2818" width="66.8515625" style="0" customWidth="1"/>
    <col min="2819" max="2819" width="62.421875" style="0" customWidth="1"/>
    <col min="2820" max="2820" width="65.140625" style="0" customWidth="1"/>
    <col min="2821" max="2821" width="14.8515625" style="0" customWidth="1"/>
    <col min="2822" max="2822" width="46.57421875" style="0" customWidth="1"/>
    <col min="2827" max="2827" width="19.28125" style="0" customWidth="1"/>
    <col min="3074" max="3074" width="66.8515625" style="0" customWidth="1"/>
    <col min="3075" max="3075" width="62.421875" style="0" customWidth="1"/>
    <col min="3076" max="3076" width="65.140625" style="0" customWidth="1"/>
    <col min="3077" max="3077" width="14.8515625" style="0" customWidth="1"/>
    <col min="3078" max="3078" width="46.57421875" style="0" customWidth="1"/>
    <col min="3083" max="3083" width="19.28125" style="0" customWidth="1"/>
    <col min="3330" max="3330" width="66.8515625" style="0" customWidth="1"/>
    <col min="3331" max="3331" width="62.421875" style="0" customWidth="1"/>
    <col min="3332" max="3332" width="65.140625" style="0" customWidth="1"/>
    <col min="3333" max="3333" width="14.8515625" style="0" customWidth="1"/>
    <col min="3334" max="3334" width="46.57421875" style="0" customWidth="1"/>
    <col min="3339" max="3339" width="19.28125" style="0" customWidth="1"/>
    <col min="3586" max="3586" width="66.8515625" style="0" customWidth="1"/>
    <col min="3587" max="3587" width="62.421875" style="0" customWidth="1"/>
    <col min="3588" max="3588" width="65.140625" style="0" customWidth="1"/>
    <col min="3589" max="3589" width="14.8515625" style="0" customWidth="1"/>
    <col min="3590" max="3590" width="46.57421875" style="0" customWidth="1"/>
    <col min="3595" max="3595" width="19.28125" style="0" customWidth="1"/>
    <col min="3842" max="3842" width="66.8515625" style="0" customWidth="1"/>
    <col min="3843" max="3843" width="62.421875" style="0" customWidth="1"/>
    <col min="3844" max="3844" width="65.140625" style="0" customWidth="1"/>
    <col min="3845" max="3845" width="14.8515625" style="0" customWidth="1"/>
    <col min="3846" max="3846" width="46.57421875" style="0" customWidth="1"/>
    <col min="3851" max="3851" width="19.28125" style="0" customWidth="1"/>
    <col min="4098" max="4098" width="66.8515625" style="0" customWidth="1"/>
    <col min="4099" max="4099" width="62.421875" style="0" customWidth="1"/>
    <col min="4100" max="4100" width="65.140625" style="0" customWidth="1"/>
    <col min="4101" max="4101" width="14.8515625" style="0" customWidth="1"/>
    <col min="4102" max="4102" width="46.57421875" style="0" customWidth="1"/>
    <col min="4107" max="4107" width="19.28125" style="0" customWidth="1"/>
    <col min="4354" max="4354" width="66.8515625" style="0" customWidth="1"/>
    <col min="4355" max="4355" width="62.421875" style="0" customWidth="1"/>
    <col min="4356" max="4356" width="65.140625" style="0" customWidth="1"/>
    <col min="4357" max="4357" width="14.8515625" style="0" customWidth="1"/>
    <col min="4358" max="4358" width="46.57421875" style="0" customWidth="1"/>
    <col min="4363" max="4363" width="19.28125" style="0" customWidth="1"/>
    <col min="4610" max="4610" width="66.8515625" style="0" customWidth="1"/>
    <col min="4611" max="4611" width="62.421875" style="0" customWidth="1"/>
    <col min="4612" max="4612" width="65.140625" style="0" customWidth="1"/>
    <col min="4613" max="4613" width="14.8515625" style="0" customWidth="1"/>
    <col min="4614" max="4614" width="46.57421875" style="0" customWidth="1"/>
    <col min="4619" max="4619" width="19.28125" style="0" customWidth="1"/>
    <col min="4866" max="4866" width="66.8515625" style="0" customWidth="1"/>
    <col min="4867" max="4867" width="62.421875" style="0" customWidth="1"/>
    <col min="4868" max="4868" width="65.140625" style="0" customWidth="1"/>
    <col min="4869" max="4869" width="14.8515625" style="0" customWidth="1"/>
    <col min="4870" max="4870" width="46.57421875" style="0" customWidth="1"/>
    <col min="4875" max="4875" width="19.28125" style="0" customWidth="1"/>
    <col min="5122" max="5122" width="66.8515625" style="0" customWidth="1"/>
    <col min="5123" max="5123" width="62.421875" style="0" customWidth="1"/>
    <col min="5124" max="5124" width="65.140625" style="0" customWidth="1"/>
    <col min="5125" max="5125" width="14.8515625" style="0" customWidth="1"/>
    <col min="5126" max="5126" width="46.57421875" style="0" customWidth="1"/>
    <col min="5131" max="5131" width="19.28125" style="0" customWidth="1"/>
    <col min="5378" max="5378" width="66.8515625" style="0" customWidth="1"/>
    <col min="5379" max="5379" width="62.421875" style="0" customWidth="1"/>
    <col min="5380" max="5380" width="65.140625" style="0" customWidth="1"/>
    <col min="5381" max="5381" width="14.8515625" style="0" customWidth="1"/>
    <col min="5382" max="5382" width="46.57421875" style="0" customWidth="1"/>
    <col min="5387" max="5387" width="19.28125" style="0" customWidth="1"/>
    <col min="5634" max="5634" width="66.8515625" style="0" customWidth="1"/>
    <col min="5635" max="5635" width="62.421875" style="0" customWidth="1"/>
    <col min="5636" max="5636" width="65.140625" style="0" customWidth="1"/>
    <col min="5637" max="5637" width="14.8515625" style="0" customWidth="1"/>
    <col min="5638" max="5638" width="46.57421875" style="0" customWidth="1"/>
    <col min="5643" max="5643" width="19.28125" style="0" customWidth="1"/>
    <col min="5890" max="5890" width="66.8515625" style="0" customWidth="1"/>
    <col min="5891" max="5891" width="62.421875" style="0" customWidth="1"/>
    <col min="5892" max="5892" width="65.140625" style="0" customWidth="1"/>
    <col min="5893" max="5893" width="14.8515625" style="0" customWidth="1"/>
    <col min="5894" max="5894" width="46.57421875" style="0" customWidth="1"/>
    <col min="5899" max="5899" width="19.28125" style="0" customWidth="1"/>
    <col min="6146" max="6146" width="66.8515625" style="0" customWidth="1"/>
    <col min="6147" max="6147" width="62.421875" style="0" customWidth="1"/>
    <col min="6148" max="6148" width="65.140625" style="0" customWidth="1"/>
    <col min="6149" max="6149" width="14.8515625" style="0" customWidth="1"/>
    <col min="6150" max="6150" width="46.57421875" style="0" customWidth="1"/>
    <col min="6155" max="6155" width="19.28125" style="0" customWidth="1"/>
    <col min="6402" max="6402" width="66.8515625" style="0" customWidth="1"/>
    <col min="6403" max="6403" width="62.421875" style="0" customWidth="1"/>
    <col min="6404" max="6404" width="65.140625" style="0" customWidth="1"/>
    <col min="6405" max="6405" width="14.8515625" style="0" customWidth="1"/>
    <col min="6406" max="6406" width="46.57421875" style="0" customWidth="1"/>
    <col min="6411" max="6411" width="19.28125" style="0" customWidth="1"/>
    <col min="6658" max="6658" width="66.8515625" style="0" customWidth="1"/>
    <col min="6659" max="6659" width="62.421875" style="0" customWidth="1"/>
    <col min="6660" max="6660" width="65.140625" style="0" customWidth="1"/>
    <col min="6661" max="6661" width="14.8515625" style="0" customWidth="1"/>
    <col min="6662" max="6662" width="46.57421875" style="0" customWidth="1"/>
    <col min="6667" max="6667" width="19.28125" style="0" customWidth="1"/>
    <col min="6914" max="6914" width="66.8515625" style="0" customWidth="1"/>
    <col min="6915" max="6915" width="62.421875" style="0" customWidth="1"/>
    <col min="6916" max="6916" width="65.140625" style="0" customWidth="1"/>
    <col min="6917" max="6917" width="14.8515625" style="0" customWidth="1"/>
    <col min="6918" max="6918" width="46.57421875" style="0" customWidth="1"/>
    <col min="6923" max="6923" width="19.28125" style="0" customWidth="1"/>
    <col min="7170" max="7170" width="66.8515625" style="0" customWidth="1"/>
    <col min="7171" max="7171" width="62.421875" style="0" customWidth="1"/>
    <col min="7172" max="7172" width="65.140625" style="0" customWidth="1"/>
    <col min="7173" max="7173" width="14.8515625" style="0" customWidth="1"/>
    <col min="7174" max="7174" width="46.57421875" style="0" customWidth="1"/>
    <col min="7179" max="7179" width="19.28125" style="0" customWidth="1"/>
    <col min="7426" max="7426" width="66.8515625" style="0" customWidth="1"/>
    <col min="7427" max="7427" width="62.421875" style="0" customWidth="1"/>
    <col min="7428" max="7428" width="65.140625" style="0" customWidth="1"/>
    <col min="7429" max="7429" width="14.8515625" style="0" customWidth="1"/>
    <col min="7430" max="7430" width="46.57421875" style="0" customWidth="1"/>
    <col min="7435" max="7435" width="19.28125" style="0" customWidth="1"/>
    <col min="7682" max="7682" width="66.8515625" style="0" customWidth="1"/>
    <col min="7683" max="7683" width="62.421875" style="0" customWidth="1"/>
    <col min="7684" max="7684" width="65.140625" style="0" customWidth="1"/>
    <col min="7685" max="7685" width="14.8515625" style="0" customWidth="1"/>
    <col min="7686" max="7686" width="46.57421875" style="0" customWidth="1"/>
    <col min="7691" max="7691" width="19.28125" style="0" customWidth="1"/>
    <col min="7938" max="7938" width="66.8515625" style="0" customWidth="1"/>
    <col min="7939" max="7939" width="62.421875" style="0" customWidth="1"/>
    <col min="7940" max="7940" width="65.140625" style="0" customWidth="1"/>
    <col min="7941" max="7941" width="14.8515625" style="0" customWidth="1"/>
    <col min="7942" max="7942" width="46.57421875" style="0" customWidth="1"/>
    <col min="7947" max="7947" width="19.28125" style="0" customWidth="1"/>
    <col min="8194" max="8194" width="66.8515625" style="0" customWidth="1"/>
    <col min="8195" max="8195" width="62.421875" style="0" customWidth="1"/>
    <col min="8196" max="8196" width="65.140625" style="0" customWidth="1"/>
    <col min="8197" max="8197" width="14.8515625" style="0" customWidth="1"/>
    <col min="8198" max="8198" width="46.57421875" style="0" customWidth="1"/>
    <col min="8203" max="8203" width="19.28125" style="0" customWidth="1"/>
    <col min="8450" max="8450" width="66.8515625" style="0" customWidth="1"/>
    <col min="8451" max="8451" width="62.421875" style="0" customWidth="1"/>
    <col min="8452" max="8452" width="65.140625" style="0" customWidth="1"/>
    <col min="8453" max="8453" width="14.8515625" style="0" customWidth="1"/>
    <col min="8454" max="8454" width="46.57421875" style="0" customWidth="1"/>
    <col min="8459" max="8459" width="19.28125" style="0" customWidth="1"/>
    <col min="8706" max="8706" width="66.8515625" style="0" customWidth="1"/>
    <col min="8707" max="8707" width="62.421875" style="0" customWidth="1"/>
    <col min="8708" max="8708" width="65.140625" style="0" customWidth="1"/>
    <col min="8709" max="8709" width="14.8515625" style="0" customWidth="1"/>
    <col min="8710" max="8710" width="46.57421875" style="0" customWidth="1"/>
    <col min="8715" max="8715" width="19.28125" style="0" customWidth="1"/>
    <col min="8962" max="8962" width="66.8515625" style="0" customWidth="1"/>
    <col min="8963" max="8963" width="62.421875" style="0" customWidth="1"/>
    <col min="8964" max="8964" width="65.140625" style="0" customWidth="1"/>
    <col min="8965" max="8965" width="14.8515625" style="0" customWidth="1"/>
    <col min="8966" max="8966" width="46.57421875" style="0" customWidth="1"/>
    <col min="8971" max="8971" width="19.28125" style="0" customWidth="1"/>
    <col min="9218" max="9218" width="66.8515625" style="0" customWidth="1"/>
    <col min="9219" max="9219" width="62.421875" style="0" customWidth="1"/>
    <col min="9220" max="9220" width="65.140625" style="0" customWidth="1"/>
    <col min="9221" max="9221" width="14.8515625" style="0" customWidth="1"/>
    <col min="9222" max="9222" width="46.57421875" style="0" customWidth="1"/>
    <col min="9227" max="9227" width="19.28125" style="0" customWidth="1"/>
    <col min="9474" max="9474" width="66.8515625" style="0" customWidth="1"/>
    <col min="9475" max="9475" width="62.421875" style="0" customWidth="1"/>
    <col min="9476" max="9476" width="65.140625" style="0" customWidth="1"/>
    <col min="9477" max="9477" width="14.8515625" style="0" customWidth="1"/>
    <col min="9478" max="9478" width="46.57421875" style="0" customWidth="1"/>
    <col min="9483" max="9483" width="19.28125" style="0" customWidth="1"/>
    <col min="9730" max="9730" width="66.8515625" style="0" customWidth="1"/>
    <col min="9731" max="9731" width="62.421875" style="0" customWidth="1"/>
    <col min="9732" max="9732" width="65.140625" style="0" customWidth="1"/>
    <col min="9733" max="9733" width="14.8515625" style="0" customWidth="1"/>
    <col min="9734" max="9734" width="46.57421875" style="0" customWidth="1"/>
    <col min="9739" max="9739" width="19.28125" style="0" customWidth="1"/>
    <col min="9986" max="9986" width="66.8515625" style="0" customWidth="1"/>
    <col min="9987" max="9987" width="62.421875" style="0" customWidth="1"/>
    <col min="9988" max="9988" width="65.140625" style="0" customWidth="1"/>
    <col min="9989" max="9989" width="14.8515625" style="0" customWidth="1"/>
    <col min="9990" max="9990" width="46.57421875" style="0" customWidth="1"/>
    <col min="9995" max="9995" width="19.28125" style="0" customWidth="1"/>
    <col min="10242" max="10242" width="66.8515625" style="0" customWidth="1"/>
    <col min="10243" max="10243" width="62.421875" style="0" customWidth="1"/>
    <col min="10244" max="10244" width="65.140625" style="0" customWidth="1"/>
    <col min="10245" max="10245" width="14.8515625" style="0" customWidth="1"/>
    <col min="10246" max="10246" width="46.57421875" style="0" customWidth="1"/>
    <col min="10251" max="10251" width="19.28125" style="0" customWidth="1"/>
    <col min="10498" max="10498" width="66.8515625" style="0" customWidth="1"/>
    <col min="10499" max="10499" width="62.421875" style="0" customWidth="1"/>
    <col min="10500" max="10500" width="65.140625" style="0" customWidth="1"/>
    <col min="10501" max="10501" width="14.8515625" style="0" customWidth="1"/>
    <col min="10502" max="10502" width="46.57421875" style="0" customWidth="1"/>
    <col min="10507" max="10507" width="19.28125" style="0" customWidth="1"/>
    <col min="10754" max="10754" width="66.8515625" style="0" customWidth="1"/>
    <col min="10755" max="10755" width="62.421875" style="0" customWidth="1"/>
    <col min="10756" max="10756" width="65.140625" style="0" customWidth="1"/>
    <col min="10757" max="10757" width="14.8515625" style="0" customWidth="1"/>
    <col min="10758" max="10758" width="46.57421875" style="0" customWidth="1"/>
    <col min="10763" max="10763" width="19.28125" style="0" customWidth="1"/>
    <col min="11010" max="11010" width="66.8515625" style="0" customWidth="1"/>
    <col min="11011" max="11011" width="62.421875" style="0" customWidth="1"/>
    <col min="11012" max="11012" width="65.140625" style="0" customWidth="1"/>
    <col min="11013" max="11013" width="14.8515625" style="0" customWidth="1"/>
    <col min="11014" max="11014" width="46.57421875" style="0" customWidth="1"/>
    <col min="11019" max="11019" width="19.28125" style="0" customWidth="1"/>
    <col min="11266" max="11266" width="66.8515625" style="0" customWidth="1"/>
    <col min="11267" max="11267" width="62.421875" style="0" customWidth="1"/>
    <col min="11268" max="11268" width="65.140625" style="0" customWidth="1"/>
    <col min="11269" max="11269" width="14.8515625" style="0" customWidth="1"/>
    <col min="11270" max="11270" width="46.57421875" style="0" customWidth="1"/>
    <col min="11275" max="11275" width="19.28125" style="0" customWidth="1"/>
    <col min="11522" max="11522" width="66.8515625" style="0" customWidth="1"/>
    <col min="11523" max="11523" width="62.421875" style="0" customWidth="1"/>
    <col min="11524" max="11524" width="65.140625" style="0" customWidth="1"/>
    <col min="11525" max="11525" width="14.8515625" style="0" customWidth="1"/>
    <col min="11526" max="11526" width="46.57421875" style="0" customWidth="1"/>
    <col min="11531" max="11531" width="19.28125" style="0" customWidth="1"/>
    <col min="11778" max="11778" width="66.8515625" style="0" customWidth="1"/>
    <col min="11779" max="11779" width="62.421875" style="0" customWidth="1"/>
    <col min="11780" max="11780" width="65.140625" style="0" customWidth="1"/>
    <col min="11781" max="11781" width="14.8515625" style="0" customWidth="1"/>
    <col min="11782" max="11782" width="46.57421875" style="0" customWidth="1"/>
    <col min="11787" max="11787" width="19.28125" style="0" customWidth="1"/>
    <col min="12034" max="12034" width="66.8515625" style="0" customWidth="1"/>
    <col min="12035" max="12035" width="62.421875" style="0" customWidth="1"/>
    <col min="12036" max="12036" width="65.140625" style="0" customWidth="1"/>
    <col min="12037" max="12037" width="14.8515625" style="0" customWidth="1"/>
    <col min="12038" max="12038" width="46.57421875" style="0" customWidth="1"/>
    <col min="12043" max="12043" width="19.28125" style="0" customWidth="1"/>
    <col min="12290" max="12290" width="66.8515625" style="0" customWidth="1"/>
    <col min="12291" max="12291" width="62.421875" style="0" customWidth="1"/>
    <col min="12292" max="12292" width="65.140625" style="0" customWidth="1"/>
    <col min="12293" max="12293" width="14.8515625" style="0" customWidth="1"/>
    <col min="12294" max="12294" width="46.57421875" style="0" customWidth="1"/>
    <col min="12299" max="12299" width="19.28125" style="0" customWidth="1"/>
    <col min="12546" max="12546" width="66.8515625" style="0" customWidth="1"/>
    <col min="12547" max="12547" width="62.421875" style="0" customWidth="1"/>
    <col min="12548" max="12548" width="65.140625" style="0" customWidth="1"/>
    <col min="12549" max="12549" width="14.8515625" style="0" customWidth="1"/>
    <col min="12550" max="12550" width="46.57421875" style="0" customWidth="1"/>
    <col min="12555" max="12555" width="19.28125" style="0" customWidth="1"/>
    <col min="12802" max="12802" width="66.8515625" style="0" customWidth="1"/>
    <col min="12803" max="12803" width="62.421875" style="0" customWidth="1"/>
    <col min="12804" max="12804" width="65.140625" style="0" customWidth="1"/>
    <col min="12805" max="12805" width="14.8515625" style="0" customWidth="1"/>
    <col min="12806" max="12806" width="46.57421875" style="0" customWidth="1"/>
    <col min="12811" max="12811" width="19.28125" style="0" customWidth="1"/>
    <col min="13058" max="13058" width="66.8515625" style="0" customWidth="1"/>
    <col min="13059" max="13059" width="62.421875" style="0" customWidth="1"/>
    <col min="13060" max="13060" width="65.140625" style="0" customWidth="1"/>
    <col min="13061" max="13061" width="14.8515625" style="0" customWidth="1"/>
    <col min="13062" max="13062" width="46.57421875" style="0" customWidth="1"/>
    <col min="13067" max="13067" width="19.28125" style="0" customWidth="1"/>
    <col min="13314" max="13314" width="66.8515625" style="0" customWidth="1"/>
    <col min="13315" max="13315" width="62.421875" style="0" customWidth="1"/>
    <col min="13316" max="13316" width="65.140625" style="0" customWidth="1"/>
    <col min="13317" max="13317" width="14.8515625" style="0" customWidth="1"/>
    <col min="13318" max="13318" width="46.57421875" style="0" customWidth="1"/>
    <col min="13323" max="13323" width="19.28125" style="0" customWidth="1"/>
    <col min="13570" max="13570" width="66.8515625" style="0" customWidth="1"/>
    <col min="13571" max="13571" width="62.421875" style="0" customWidth="1"/>
    <col min="13572" max="13572" width="65.140625" style="0" customWidth="1"/>
    <col min="13573" max="13573" width="14.8515625" style="0" customWidth="1"/>
    <col min="13574" max="13574" width="46.57421875" style="0" customWidth="1"/>
    <col min="13579" max="13579" width="19.28125" style="0" customWidth="1"/>
    <col min="13826" max="13826" width="66.8515625" style="0" customWidth="1"/>
    <col min="13827" max="13827" width="62.421875" style="0" customWidth="1"/>
    <col min="13828" max="13828" width="65.140625" style="0" customWidth="1"/>
    <col min="13829" max="13829" width="14.8515625" style="0" customWidth="1"/>
    <col min="13830" max="13830" width="46.57421875" style="0" customWidth="1"/>
    <col min="13835" max="13835" width="19.28125" style="0" customWidth="1"/>
    <col min="14082" max="14082" width="66.8515625" style="0" customWidth="1"/>
    <col min="14083" max="14083" width="62.421875" style="0" customWidth="1"/>
    <col min="14084" max="14084" width="65.140625" style="0" customWidth="1"/>
    <col min="14085" max="14085" width="14.8515625" style="0" customWidth="1"/>
    <col min="14086" max="14086" width="46.57421875" style="0" customWidth="1"/>
    <col min="14091" max="14091" width="19.28125" style="0" customWidth="1"/>
    <col min="14338" max="14338" width="66.8515625" style="0" customWidth="1"/>
    <col min="14339" max="14339" width="62.421875" style="0" customWidth="1"/>
    <col min="14340" max="14340" width="65.140625" style="0" customWidth="1"/>
    <col min="14341" max="14341" width="14.8515625" style="0" customWidth="1"/>
    <col min="14342" max="14342" width="46.57421875" style="0" customWidth="1"/>
    <col min="14347" max="14347" width="19.28125" style="0" customWidth="1"/>
    <col min="14594" max="14594" width="66.8515625" style="0" customWidth="1"/>
    <col min="14595" max="14595" width="62.421875" style="0" customWidth="1"/>
    <col min="14596" max="14596" width="65.140625" style="0" customWidth="1"/>
    <col min="14597" max="14597" width="14.8515625" style="0" customWidth="1"/>
    <col min="14598" max="14598" width="46.57421875" style="0" customWidth="1"/>
    <col min="14603" max="14603" width="19.28125" style="0" customWidth="1"/>
    <col min="14850" max="14850" width="66.8515625" style="0" customWidth="1"/>
    <col min="14851" max="14851" width="62.421875" style="0" customWidth="1"/>
    <col min="14852" max="14852" width="65.140625" style="0" customWidth="1"/>
    <col min="14853" max="14853" width="14.8515625" style="0" customWidth="1"/>
    <col min="14854" max="14854" width="46.57421875" style="0" customWidth="1"/>
    <col min="14859" max="14859" width="19.28125" style="0" customWidth="1"/>
    <col min="15106" max="15106" width="66.8515625" style="0" customWidth="1"/>
    <col min="15107" max="15107" width="62.421875" style="0" customWidth="1"/>
    <col min="15108" max="15108" width="65.140625" style="0" customWidth="1"/>
    <col min="15109" max="15109" width="14.8515625" style="0" customWidth="1"/>
    <col min="15110" max="15110" width="46.57421875" style="0" customWidth="1"/>
    <col min="15115" max="15115" width="19.28125" style="0" customWidth="1"/>
    <col min="15362" max="15362" width="66.8515625" style="0" customWidth="1"/>
    <col min="15363" max="15363" width="62.421875" style="0" customWidth="1"/>
    <col min="15364" max="15364" width="65.140625" style="0" customWidth="1"/>
    <col min="15365" max="15365" width="14.8515625" style="0" customWidth="1"/>
    <col min="15366" max="15366" width="46.57421875" style="0" customWidth="1"/>
    <col min="15371" max="15371" width="19.28125" style="0" customWidth="1"/>
    <col min="15618" max="15618" width="66.8515625" style="0" customWidth="1"/>
    <col min="15619" max="15619" width="62.421875" style="0" customWidth="1"/>
    <col min="15620" max="15620" width="65.140625" style="0" customWidth="1"/>
    <col min="15621" max="15621" width="14.8515625" style="0" customWidth="1"/>
    <col min="15622" max="15622" width="46.57421875" style="0" customWidth="1"/>
    <col min="15627" max="15627" width="19.28125" style="0" customWidth="1"/>
    <col min="15874" max="15874" width="66.8515625" style="0" customWidth="1"/>
    <col min="15875" max="15875" width="62.421875" style="0" customWidth="1"/>
    <col min="15876" max="15876" width="65.140625" style="0" customWidth="1"/>
    <col min="15877" max="15877" width="14.8515625" style="0" customWidth="1"/>
    <col min="15878" max="15878" width="46.57421875" style="0" customWidth="1"/>
    <col min="15883" max="15883" width="19.28125" style="0" customWidth="1"/>
    <col min="16130" max="16130" width="66.8515625" style="0" customWidth="1"/>
    <col min="16131" max="16131" width="62.421875" style="0" customWidth="1"/>
    <col min="16132" max="16132" width="65.140625" style="0" customWidth="1"/>
    <col min="16133" max="16133" width="14.8515625" style="0" customWidth="1"/>
    <col min="16134" max="16134" width="46.57421875" style="0" customWidth="1"/>
    <col min="16139" max="16139" width="19.28125" style="0" customWidth="1"/>
  </cols>
  <sheetData>
    <row r="1" spans="1:12" ht="13.5" customHeight="1">
      <c r="A1" t="s">
        <v>1175</v>
      </c>
      <c r="B1" t="s">
        <v>860</v>
      </c>
      <c r="C1" t="s">
        <v>1176</v>
      </c>
      <c r="D1" t="s">
        <v>1177</v>
      </c>
      <c r="E1" t="s">
        <v>1178</v>
      </c>
      <c r="F1" t="s">
        <v>865</v>
      </c>
      <c r="G1" t="s">
        <v>866</v>
      </c>
      <c r="H1" t="s">
        <v>1179</v>
      </c>
      <c r="I1" t="s">
        <v>1180</v>
      </c>
      <c r="J1" t="s">
        <v>1181</v>
      </c>
      <c r="K1" t="s">
        <v>1182</v>
      </c>
      <c r="L1" t="s">
        <v>1183</v>
      </c>
    </row>
    <row r="2" spans="1:12" ht="30">
      <c r="A2" s="85">
        <v>1</v>
      </c>
      <c r="B2" s="85" t="s">
        <v>869</v>
      </c>
      <c r="C2" s="85" t="s">
        <v>869</v>
      </c>
      <c r="D2" s="85" t="s">
        <v>1184</v>
      </c>
      <c r="E2" s="9">
        <v>1329005797</v>
      </c>
      <c r="F2" s="78" t="s">
        <v>902</v>
      </c>
      <c r="G2" s="111" t="s">
        <v>873</v>
      </c>
      <c r="H2" s="141">
        <v>43831</v>
      </c>
      <c r="I2" s="141">
        <v>44196</v>
      </c>
      <c r="J2" s="111" t="s">
        <v>1185</v>
      </c>
      <c r="K2" s="9">
        <v>1329005797</v>
      </c>
      <c r="L2" s="142">
        <v>1</v>
      </c>
    </row>
    <row r="3" spans="1:12" ht="15">
      <c r="A3" s="85">
        <v>2</v>
      </c>
      <c r="B3" s="143" t="s">
        <v>899</v>
      </c>
      <c r="C3" s="143" t="s">
        <v>899</v>
      </c>
      <c r="D3" s="85" t="s">
        <v>870</v>
      </c>
      <c r="E3" s="9">
        <v>1120376410.37</v>
      </c>
      <c r="F3" s="144" t="s">
        <v>898</v>
      </c>
      <c r="G3" s="111" t="s">
        <v>873</v>
      </c>
      <c r="H3" s="141">
        <v>43831</v>
      </c>
      <c r="I3" s="141">
        <v>44196</v>
      </c>
      <c r="J3" s="111" t="s">
        <v>1185</v>
      </c>
      <c r="K3" s="9">
        <v>1120376410.37</v>
      </c>
      <c r="L3" s="142">
        <v>1</v>
      </c>
    </row>
    <row r="4" spans="1:12" ht="15">
      <c r="A4" s="85">
        <v>3</v>
      </c>
      <c r="B4" s="143" t="s">
        <v>876</v>
      </c>
      <c r="C4" s="143" t="s">
        <v>876</v>
      </c>
      <c r="D4" s="85" t="s">
        <v>877</v>
      </c>
      <c r="E4" s="9">
        <v>569700854.21</v>
      </c>
      <c r="F4" s="144" t="s">
        <v>900</v>
      </c>
      <c r="G4" s="111" t="s">
        <v>873</v>
      </c>
      <c r="H4" s="141">
        <v>43831</v>
      </c>
      <c r="I4" s="141">
        <v>44196</v>
      </c>
      <c r="J4" s="111" t="s">
        <v>1185</v>
      </c>
      <c r="K4" s="9">
        <v>569700854.21</v>
      </c>
      <c r="L4" s="142">
        <v>1</v>
      </c>
    </row>
    <row r="5" spans="1:12" ht="15">
      <c r="A5" s="85">
        <v>4</v>
      </c>
      <c r="B5" s="143" t="s">
        <v>881</v>
      </c>
      <c r="C5" s="143" t="s">
        <v>881</v>
      </c>
      <c r="D5" s="85" t="s">
        <v>870</v>
      </c>
      <c r="E5" s="9">
        <v>2634992629.4700003</v>
      </c>
      <c r="F5" s="144" t="s">
        <v>898</v>
      </c>
      <c r="G5" s="111" t="s">
        <v>873</v>
      </c>
      <c r="H5" s="141">
        <v>43831</v>
      </c>
      <c r="I5" s="141">
        <v>44196</v>
      </c>
      <c r="J5" s="111" t="s">
        <v>1185</v>
      </c>
      <c r="K5" s="9">
        <v>2634992629.4700003</v>
      </c>
      <c r="L5" s="142">
        <v>1</v>
      </c>
    </row>
    <row r="6" spans="1:12" ht="15">
      <c r="A6" s="85">
        <v>5</v>
      </c>
      <c r="B6" s="143" t="s">
        <v>711</v>
      </c>
      <c r="C6" s="143" t="s">
        <v>711</v>
      </c>
      <c r="D6" s="85" t="s">
        <v>870</v>
      </c>
      <c r="E6" s="9">
        <v>99710161.36</v>
      </c>
      <c r="F6" s="144" t="s">
        <v>898</v>
      </c>
      <c r="G6" s="111" t="s">
        <v>873</v>
      </c>
      <c r="H6" s="141">
        <v>43831</v>
      </c>
      <c r="I6" s="141">
        <v>44196</v>
      </c>
      <c r="J6" s="111" t="s">
        <v>1185</v>
      </c>
      <c r="K6" s="9">
        <v>99710161.36</v>
      </c>
      <c r="L6" s="142">
        <v>1</v>
      </c>
    </row>
    <row r="7" spans="1:12" ht="15">
      <c r="A7" s="85">
        <v>6</v>
      </c>
      <c r="B7" s="143" t="s">
        <v>884</v>
      </c>
      <c r="C7" s="143" t="s">
        <v>884</v>
      </c>
      <c r="D7" s="85" t="s">
        <v>870</v>
      </c>
      <c r="E7" s="9">
        <v>474149925.03999996</v>
      </c>
      <c r="F7" s="144" t="s">
        <v>898</v>
      </c>
      <c r="G7" s="111" t="s">
        <v>873</v>
      </c>
      <c r="H7" s="141">
        <v>43831</v>
      </c>
      <c r="I7" s="141">
        <v>44196</v>
      </c>
      <c r="J7" s="111" t="s">
        <v>1185</v>
      </c>
      <c r="K7" s="9">
        <v>474149925.03999996</v>
      </c>
      <c r="L7" s="142">
        <v>1</v>
      </c>
    </row>
    <row r="8" spans="1:12" ht="15">
      <c r="A8" s="85">
        <v>7</v>
      </c>
      <c r="B8" s="143" t="s">
        <v>886</v>
      </c>
      <c r="C8" s="143" t="s">
        <v>886</v>
      </c>
      <c r="D8" s="85" t="s">
        <v>870</v>
      </c>
      <c r="E8" s="9">
        <v>88262900.77</v>
      </c>
      <c r="F8" s="144" t="s">
        <v>898</v>
      </c>
      <c r="G8" s="111" t="s">
        <v>873</v>
      </c>
      <c r="H8" s="141">
        <v>43831</v>
      </c>
      <c r="I8" s="141">
        <v>44196</v>
      </c>
      <c r="J8" s="111" t="s">
        <v>1185</v>
      </c>
      <c r="K8" s="9">
        <v>88262900.77</v>
      </c>
      <c r="L8" s="142">
        <v>1</v>
      </c>
    </row>
    <row r="9" spans="1:12" ht="15">
      <c r="A9" s="85">
        <v>8</v>
      </c>
      <c r="B9" s="143" t="s">
        <v>891</v>
      </c>
      <c r="C9" s="143" t="s">
        <v>891</v>
      </c>
      <c r="D9" s="85" t="s">
        <v>870</v>
      </c>
      <c r="E9" s="9">
        <v>1616693324.31</v>
      </c>
      <c r="F9" s="144" t="s">
        <v>898</v>
      </c>
      <c r="G9" s="111" t="s">
        <v>873</v>
      </c>
      <c r="H9" s="141">
        <v>43831</v>
      </c>
      <c r="I9" s="141">
        <v>44196</v>
      </c>
      <c r="J9" s="111" t="s">
        <v>1185</v>
      </c>
      <c r="K9" s="9">
        <v>1616693324.31</v>
      </c>
      <c r="L9" s="142">
        <v>1</v>
      </c>
    </row>
    <row r="10" spans="1:12" ht="15">
      <c r="A10" s="85">
        <v>9</v>
      </c>
      <c r="B10" s="143" t="s">
        <v>723</v>
      </c>
      <c r="C10" s="143" t="s">
        <v>723</v>
      </c>
      <c r="D10" s="85" t="s">
        <v>1184</v>
      </c>
      <c r="E10" s="9">
        <v>296539384.15</v>
      </c>
      <c r="F10" s="78" t="s">
        <v>902</v>
      </c>
      <c r="G10" s="111" t="s">
        <v>873</v>
      </c>
      <c r="H10" s="141">
        <v>43831</v>
      </c>
      <c r="I10" s="141">
        <v>44196</v>
      </c>
      <c r="J10" s="111" t="s">
        <v>1185</v>
      </c>
      <c r="K10" s="9">
        <v>296539384.15</v>
      </c>
      <c r="L10" s="142">
        <v>1</v>
      </c>
    </row>
  </sheetData>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33F13-77BF-48C0-B31A-3CBF59F039E1}">
  <dimension ref="A1:I10"/>
  <sheetViews>
    <sheetView workbookViewId="0" topLeftCell="A1">
      <selection activeCell="C14" sqref="C14"/>
    </sheetView>
  </sheetViews>
  <sheetFormatPr defaultColWidth="11.421875" defaultRowHeight="15"/>
  <cols>
    <col min="1" max="1" width="21.00390625" style="0" customWidth="1"/>
    <col min="2" max="2" width="58.140625" style="0" customWidth="1"/>
    <col min="3" max="3" width="53.8515625" style="0" customWidth="1"/>
    <col min="4" max="4" width="37.28125" style="0" customWidth="1"/>
    <col min="5" max="5" width="15.8515625" style="0" customWidth="1"/>
    <col min="6" max="6" width="13.140625" style="0" customWidth="1"/>
    <col min="7" max="8" width="21.00390625" style="0" customWidth="1"/>
    <col min="9" max="10" width="16.57421875" style="0" customWidth="1"/>
    <col min="257" max="257" width="21.00390625" style="0" customWidth="1"/>
    <col min="258" max="258" width="58.140625" style="0" customWidth="1"/>
    <col min="259" max="259" width="53.8515625" style="0" customWidth="1"/>
    <col min="260" max="260" width="37.28125" style="0" customWidth="1"/>
    <col min="261" max="261" width="15.8515625" style="0" customWidth="1"/>
    <col min="262" max="262" width="13.140625" style="0" customWidth="1"/>
    <col min="263" max="264" width="21.00390625" style="0" customWidth="1"/>
    <col min="265" max="266" width="16.57421875" style="0" customWidth="1"/>
    <col min="513" max="513" width="21.00390625" style="0" customWidth="1"/>
    <col min="514" max="514" width="58.140625" style="0" customWidth="1"/>
    <col min="515" max="515" width="53.8515625" style="0" customWidth="1"/>
    <col min="516" max="516" width="37.28125" style="0" customWidth="1"/>
    <col min="517" max="517" width="15.8515625" style="0" customWidth="1"/>
    <col min="518" max="518" width="13.140625" style="0" customWidth="1"/>
    <col min="519" max="520" width="21.00390625" style="0" customWidth="1"/>
    <col min="521" max="522" width="16.57421875" style="0" customWidth="1"/>
    <col min="769" max="769" width="21.00390625" style="0" customWidth="1"/>
    <col min="770" max="770" width="58.140625" style="0" customWidth="1"/>
    <col min="771" max="771" width="53.8515625" style="0" customWidth="1"/>
    <col min="772" max="772" width="37.28125" style="0" customWidth="1"/>
    <col min="773" max="773" width="15.8515625" style="0" customWidth="1"/>
    <col min="774" max="774" width="13.140625" style="0" customWidth="1"/>
    <col min="775" max="776" width="21.00390625" style="0" customWidth="1"/>
    <col min="777" max="778" width="16.57421875" style="0" customWidth="1"/>
    <col min="1025" max="1025" width="21.00390625" style="0" customWidth="1"/>
    <col min="1026" max="1026" width="58.140625" style="0" customWidth="1"/>
    <col min="1027" max="1027" width="53.8515625" style="0" customWidth="1"/>
    <col min="1028" max="1028" width="37.28125" style="0" customWidth="1"/>
    <col min="1029" max="1029" width="15.8515625" style="0" customWidth="1"/>
    <col min="1030" max="1030" width="13.140625" style="0" customWidth="1"/>
    <col min="1031" max="1032" width="21.00390625" style="0" customWidth="1"/>
    <col min="1033" max="1034" width="16.57421875" style="0" customWidth="1"/>
    <col min="1281" max="1281" width="21.00390625" style="0" customWidth="1"/>
    <col min="1282" max="1282" width="58.140625" style="0" customWidth="1"/>
    <col min="1283" max="1283" width="53.8515625" style="0" customWidth="1"/>
    <col min="1284" max="1284" width="37.28125" style="0" customWidth="1"/>
    <col min="1285" max="1285" width="15.8515625" style="0" customWidth="1"/>
    <col min="1286" max="1286" width="13.140625" style="0" customWidth="1"/>
    <col min="1287" max="1288" width="21.00390625" style="0" customWidth="1"/>
    <col min="1289" max="1290" width="16.57421875" style="0" customWidth="1"/>
    <col min="1537" max="1537" width="21.00390625" style="0" customWidth="1"/>
    <col min="1538" max="1538" width="58.140625" style="0" customWidth="1"/>
    <col min="1539" max="1539" width="53.8515625" style="0" customWidth="1"/>
    <col min="1540" max="1540" width="37.28125" style="0" customWidth="1"/>
    <col min="1541" max="1541" width="15.8515625" style="0" customWidth="1"/>
    <col min="1542" max="1542" width="13.140625" style="0" customWidth="1"/>
    <col min="1543" max="1544" width="21.00390625" style="0" customWidth="1"/>
    <col min="1545" max="1546" width="16.57421875" style="0" customWidth="1"/>
    <col min="1793" max="1793" width="21.00390625" style="0" customWidth="1"/>
    <col min="1794" max="1794" width="58.140625" style="0" customWidth="1"/>
    <col min="1795" max="1795" width="53.8515625" style="0" customWidth="1"/>
    <col min="1796" max="1796" width="37.28125" style="0" customWidth="1"/>
    <col min="1797" max="1797" width="15.8515625" style="0" customWidth="1"/>
    <col min="1798" max="1798" width="13.140625" style="0" customWidth="1"/>
    <col min="1799" max="1800" width="21.00390625" style="0" customWidth="1"/>
    <col min="1801" max="1802" width="16.57421875" style="0" customWidth="1"/>
    <col min="2049" max="2049" width="21.00390625" style="0" customWidth="1"/>
    <col min="2050" max="2050" width="58.140625" style="0" customWidth="1"/>
    <col min="2051" max="2051" width="53.8515625" style="0" customWidth="1"/>
    <col min="2052" max="2052" width="37.28125" style="0" customWidth="1"/>
    <col min="2053" max="2053" width="15.8515625" style="0" customWidth="1"/>
    <col min="2054" max="2054" width="13.140625" style="0" customWidth="1"/>
    <col min="2055" max="2056" width="21.00390625" style="0" customWidth="1"/>
    <col min="2057" max="2058" width="16.57421875" style="0" customWidth="1"/>
    <col min="2305" max="2305" width="21.00390625" style="0" customWidth="1"/>
    <col min="2306" max="2306" width="58.140625" style="0" customWidth="1"/>
    <col min="2307" max="2307" width="53.8515625" style="0" customWidth="1"/>
    <col min="2308" max="2308" width="37.28125" style="0" customWidth="1"/>
    <col min="2309" max="2309" width="15.8515625" style="0" customWidth="1"/>
    <col min="2310" max="2310" width="13.140625" style="0" customWidth="1"/>
    <col min="2311" max="2312" width="21.00390625" style="0" customWidth="1"/>
    <col min="2313" max="2314" width="16.57421875" style="0" customWidth="1"/>
    <col min="2561" max="2561" width="21.00390625" style="0" customWidth="1"/>
    <col min="2562" max="2562" width="58.140625" style="0" customWidth="1"/>
    <col min="2563" max="2563" width="53.8515625" style="0" customWidth="1"/>
    <col min="2564" max="2564" width="37.28125" style="0" customWidth="1"/>
    <col min="2565" max="2565" width="15.8515625" style="0" customWidth="1"/>
    <col min="2566" max="2566" width="13.140625" style="0" customWidth="1"/>
    <col min="2567" max="2568" width="21.00390625" style="0" customWidth="1"/>
    <col min="2569" max="2570" width="16.57421875" style="0" customWidth="1"/>
    <col min="2817" max="2817" width="21.00390625" style="0" customWidth="1"/>
    <col min="2818" max="2818" width="58.140625" style="0" customWidth="1"/>
    <col min="2819" max="2819" width="53.8515625" style="0" customWidth="1"/>
    <col min="2820" max="2820" width="37.28125" style="0" customWidth="1"/>
    <col min="2821" max="2821" width="15.8515625" style="0" customWidth="1"/>
    <col min="2822" max="2822" width="13.140625" style="0" customWidth="1"/>
    <col min="2823" max="2824" width="21.00390625" style="0" customWidth="1"/>
    <col min="2825" max="2826" width="16.57421875" style="0" customWidth="1"/>
    <col min="3073" max="3073" width="21.00390625" style="0" customWidth="1"/>
    <col min="3074" max="3074" width="58.140625" style="0" customWidth="1"/>
    <col min="3075" max="3075" width="53.8515625" style="0" customWidth="1"/>
    <col min="3076" max="3076" width="37.28125" style="0" customWidth="1"/>
    <col min="3077" max="3077" width="15.8515625" style="0" customWidth="1"/>
    <col min="3078" max="3078" width="13.140625" style="0" customWidth="1"/>
    <col min="3079" max="3080" width="21.00390625" style="0" customWidth="1"/>
    <col min="3081" max="3082" width="16.57421875" style="0" customWidth="1"/>
    <col min="3329" max="3329" width="21.00390625" style="0" customWidth="1"/>
    <col min="3330" max="3330" width="58.140625" style="0" customWidth="1"/>
    <col min="3331" max="3331" width="53.8515625" style="0" customWidth="1"/>
    <col min="3332" max="3332" width="37.28125" style="0" customWidth="1"/>
    <col min="3333" max="3333" width="15.8515625" style="0" customWidth="1"/>
    <col min="3334" max="3334" width="13.140625" style="0" customWidth="1"/>
    <col min="3335" max="3336" width="21.00390625" style="0" customWidth="1"/>
    <col min="3337" max="3338" width="16.57421875" style="0" customWidth="1"/>
    <col min="3585" max="3585" width="21.00390625" style="0" customWidth="1"/>
    <col min="3586" max="3586" width="58.140625" style="0" customWidth="1"/>
    <col min="3587" max="3587" width="53.8515625" style="0" customWidth="1"/>
    <col min="3588" max="3588" width="37.28125" style="0" customWidth="1"/>
    <col min="3589" max="3589" width="15.8515625" style="0" customWidth="1"/>
    <col min="3590" max="3590" width="13.140625" style="0" customWidth="1"/>
    <col min="3591" max="3592" width="21.00390625" style="0" customWidth="1"/>
    <col min="3593" max="3594" width="16.57421875" style="0" customWidth="1"/>
    <col min="3841" max="3841" width="21.00390625" style="0" customWidth="1"/>
    <col min="3842" max="3842" width="58.140625" style="0" customWidth="1"/>
    <col min="3843" max="3843" width="53.8515625" style="0" customWidth="1"/>
    <col min="3844" max="3844" width="37.28125" style="0" customWidth="1"/>
    <col min="3845" max="3845" width="15.8515625" style="0" customWidth="1"/>
    <col min="3846" max="3846" width="13.140625" style="0" customWidth="1"/>
    <col min="3847" max="3848" width="21.00390625" style="0" customWidth="1"/>
    <col min="3849" max="3850" width="16.57421875" style="0" customWidth="1"/>
    <col min="4097" max="4097" width="21.00390625" style="0" customWidth="1"/>
    <col min="4098" max="4098" width="58.140625" style="0" customWidth="1"/>
    <col min="4099" max="4099" width="53.8515625" style="0" customWidth="1"/>
    <col min="4100" max="4100" width="37.28125" style="0" customWidth="1"/>
    <col min="4101" max="4101" width="15.8515625" style="0" customWidth="1"/>
    <col min="4102" max="4102" width="13.140625" style="0" customWidth="1"/>
    <col min="4103" max="4104" width="21.00390625" style="0" customWidth="1"/>
    <col min="4105" max="4106" width="16.57421875" style="0" customWidth="1"/>
    <col min="4353" max="4353" width="21.00390625" style="0" customWidth="1"/>
    <col min="4354" max="4354" width="58.140625" style="0" customWidth="1"/>
    <col min="4355" max="4355" width="53.8515625" style="0" customWidth="1"/>
    <col min="4356" max="4356" width="37.28125" style="0" customWidth="1"/>
    <col min="4357" max="4357" width="15.8515625" style="0" customWidth="1"/>
    <col min="4358" max="4358" width="13.140625" style="0" customWidth="1"/>
    <col min="4359" max="4360" width="21.00390625" style="0" customWidth="1"/>
    <col min="4361" max="4362" width="16.57421875" style="0" customWidth="1"/>
    <col min="4609" max="4609" width="21.00390625" style="0" customWidth="1"/>
    <col min="4610" max="4610" width="58.140625" style="0" customWidth="1"/>
    <col min="4611" max="4611" width="53.8515625" style="0" customWidth="1"/>
    <col min="4612" max="4612" width="37.28125" style="0" customWidth="1"/>
    <col min="4613" max="4613" width="15.8515625" style="0" customWidth="1"/>
    <col min="4614" max="4614" width="13.140625" style="0" customWidth="1"/>
    <col min="4615" max="4616" width="21.00390625" style="0" customWidth="1"/>
    <col min="4617" max="4618" width="16.57421875" style="0" customWidth="1"/>
    <col min="4865" max="4865" width="21.00390625" style="0" customWidth="1"/>
    <col min="4866" max="4866" width="58.140625" style="0" customWidth="1"/>
    <col min="4867" max="4867" width="53.8515625" style="0" customWidth="1"/>
    <col min="4868" max="4868" width="37.28125" style="0" customWidth="1"/>
    <col min="4869" max="4869" width="15.8515625" style="0" customWidth="1"/>
    <col min="4870" max="4870" width="13.140625" style="0" customWidth="1"/>
    <col min="4871" max="4872" width="21.00390625" style="0" customWidth="1"/>
    <col min="4873" max="4874" width="16.57421875" style="0" customWidth="1"/>
    <col min="5121" max="5121" width="21.00390625" style="0" customWidth="1"/>
    <col min="5122" max="5122" width="58.140625" style="0" customWidth="1"/>
    <col min="5123" max="5123" width="53.8515625" style="0" customWidth="1"/>
    <col min="5124" max="5124" width="37.28125" style="0" customWidth="1"/>
    <col min="5125" max="5125" width="15.8515625" style="0" customWidth="1"/>
    <col min="5126" max="5126" width="13.140625" style="0" customWidth="1"/>
    <col min="5127" max="5128" width="21.00390625" style="0" customWidth="1"/>
    <col min="5129" max="5130" width="16.57421875" style="0" customWidth="1"/>
    <col min="5377" max="5377" width="21.00390625" style="0" customWidth="1"/>
    <col min="5378" max="5378" width="58.140625" style="0" customWidth="1"/>
    <col min="5379" max="5379" width="53.8515625" style="0" customWidth="1"/>
    <col min="5380" max="5380" width="37.28125" style="0" customWidth="1"/>
    <col min="5381" max="5381" width="15.8515625" style="0" customWidth="1"/>
    <col min="5382" max="5382" width="13.140625" style="0" customWidth="1"/>
    <col min="5383" max="5384" width="21.00390625" style="0" customWidth="1"/>
    <col min="5385" max="5386" width="16.57421875" style="0" customWidth="1"/>
    <col min="5633" max="5633" width="21.00390625" style="0" customWidth="1"/>
    <col min="5634" max="5634" width="58.140625" style="0" customWidth="1"/>
    <col min="5635" max="5635" width="53.8515625" style="0" customWidth="1"/>
    <col min="5636" max="5636" width="37.28125" style="0" customWidth="1"/>
    <col min="5637" max="5637" width="15.8515625" style="0" customWidth="1"/>
    <col min="5638" max="5638" width="13.140625" style="0" customWidth="1"/>
    <col min="5639" max="5640" width="21.00390625" style="0" customWidth="1"/>
    <col min="5641" max="5642" width="16.57421875" style="0" customWidth="1"/>
    <col min="5889" max="5889" width="21.00390625" style="0" customWidth="1"/>
    <col min="5890" max="5890" width="58.140625" style="0" customWidth="1"/>
    <col min="5891" max="5891" width="53.8515625" style="0" customWidth="1"/>
    <col min="5892" max="5892" width="37.28125" style="0" customWidth="1"/>
    <col min="5893" max="5893" width="15.8515625" style="0" customWidth="1"/>
    <col min="5894" max="5894" width="13.140625" style="0" customWidth="1"/>
    <col min="5895" max="5896" width="21.00390625" style="0" customWidth="1"/>
    <col min="5897" max="5898" width="16.57421875" style="0" customWidth="1"/>
    <col min="6145" max="6145" width="21.00390625" style="0" customWidth="1"/>
    <col min="6146" max="6146" width="58.140625" style="0" customWidth="1"/>
    <col min="6147" max="6147" width="53.8515625" style="0" customWidth="1"/>
    <col min="6148" max="6148" width="37.28125" style="0" customWidth="1"/>
    <col min="6149" max="6149" width="15.8515625" style="0" customWidth="1"/>
    <col min="6150" max="6150" width="13.140625" style="0" customWidth="1"/>
    <col min="6151" max="6152" width="21.00390625" style="0" customWidth="1"/>
    <col min="6153" max="6154" width="16.57421875" style="0" customWidth="1"/>
    <col min="6401" max="6401" width="21.00390625" style="0" customWidth="1"/>
    <col min="6402" max="6402" width="58.140625" style="0" customWidth="1"/>
    <col min="6403" max="6403" width="53.8515625" style="0" customWidth="1"/>
    <col min="6404" max="6404" width="37.28125" style="0" customWidth="1"/>
    <col min="6405" max="6405" width="15.8515625" style="0" customWidth="1"/>
    <col min="6406" max="6406" width="13.140625" style="0" customWidth="1"/>
    <col min="6407" max="6408" width="21.00390625" style="0" customWidth="1"/>
    <col min="6409" max="6410" width="16.57421875" style="0" customWidth="1"/>
    <col min="6657" max="6657" width="21.00390625" style="0" customWidth="1"/>
    <col min="6658" max="6658" width="58.140625" style="0" customWidth="1"/>
    <col min="6659" max="6659" width="53.8515625" style="0" customWidth="1"/>
    <col min="6660" max="6660" width="37.28125" style="0" customWidth="1"/>
    <col min="6661" max="6661" width="15.8515625" style="0" customWidth="1"/>
    <col min="6662" max="6662" width="13.140625" style="0" customWidth="1"/>
    <col min="6663" max="6664" width="21.00390625" style="0" customWidth="1"/>
    <col min="6665" max="6666" width="16.57421875" style="0" customWidth="1"/>
    <col min="6913" max="6913" width="21.00390625" style="0" customWidth="1"/>
    <col min="6914" max="6914" width="58.140625" style="0" customWidth="1"/>
    <col min="6915" max="6915" width="53.8515625" style="0" customWidth="1"/>
    <col min="6916" max="6916" width="37.28125" style="0" customWidth="1"/>
    <col min="6917" max="6917" width="15.8515625" style="0" customWidth="1"/>
    <col min="6918" max="6918" width="13.140625" style="0" customWidth="1"/>
    <col min="6919" max="6920" width="21.00390625" style="0" customWidth="1"/>
    <col min="6921" max="6922" width="16.57421875" style="0" customWidth="1"/>
    <col min="7169" max="7169" width="21.00390625" style="0" customWidth="1"/>
    <col min="7170" max="7170" width="58.140625" style="0" customWidth="1"/>
    <col min="7171" max="7171" width="53.8515625" style="0" customWidth="1"/>
    <col min="7172" max="7172" width="37.28125" style="0" customWidth="1"/>
    <col min="7173" max="7173" width="15.8515625" style="0" customWidth="1"/>
    <col min="7174" max="7174" width="13.140625" style="0" customWidth="1"/>
    <col min="7175" max="7176" width="21.00390625" style="0" customWidth="1"/>
    <col min="7177" max="7178" width="16.57421875" style="0" customWidth="1"/>
    <col min="7425" max="7425" width="21.00390625" style="0" customWidth="1"/>
    <col min="7426" max="7426" width="58.140625" style="0" customWidth="1"/>
    <col min="7427" max="7427" width="53.8515625" style="0" customWidth="1"/>
    <col min="7428" max="7428" width="37.28125" style="0" customWidth="1"/>
    <col min="7429" max="7429" width="15.8515625" style="0" customWidth="1"/>
    <col min="7430" max="7430" width="13.140625" style="0" customWidth="1"/>
    <col min="7431" max="7432" width="21.00390625" style="0" customWidth="1"/>
    <col min="7433" max="7434" width="16.57421875" style="0" customWidth="1"/>
    <col min="7681" max="7681" width="21.00390625" style="0" customWidth="1"/>
    <col min="7682" max="7682" width="58.140625" style="0" customWidth="1"/>
    <col min="7683" max="7683" width="53.8515625" style="0" customWidth="1"/>
    <col min="7684" max="7684" width="37.28125" style="0" customWidth="1"/>
    <col min="7685" max="7685" width="15.8515625" style="0" customWidth="1"/>
    <col min="7686" max="7686" width="13.140625" style="0" customWidth="1"/>
    <col min="7687" max="7688" width="21.00390625" style="0" customWidth="1"/>
    <col min="7689" max="7690" width="16.57421875" style="0" customWidth="1"/>
    <col min="7937" max="7937" width="21.00390625" style="0" customWidth="1"/>
    <col min="7938" max="7938" width="58.140625" style="0" customWidth="1"/>
    <col min="7939" max="7939" width="53.8515625" style="0" customWidth="1"/>
    <col min="7940" max="7940" width="37.28125" style="0" customWidth="1"/>
    <col min="7941" max="7941" width="15.8515625" style="0" customWidth="1"/>
    <col min="7942" max="7942" width="13.140625" style="0" customWidth="1"/>
    <col min="7943" max="7944" width="21.00390625" style="0" customWidth="1"/>
    <col min="7945" max="7946" width="16.57421875" style="0" customWidth="1"/>
    <col min="8193" max="8193" width="21.00390625" style="0" customWidth="1"/>
    <col min="8194" max="8194" width="58.140625" style="0" customWidth="1"/>
    <col min="8195" max="8195" width="53.8515625" style="0" customWidth="1"/>
    <col min="8196" max="8196" width="37.28125" style="0" customWidth="1"/>
    <col min="8197" max="8197" width="15.8515625" style="0" customWidth="1"/>
    <col min="8198" max="8198" width="13.140625" style="0" customWidth="1"/>
    <col min="8199" max="8200" width="21.00390625" style="0" customWidth="1"/>
    <col min="8201" max="8202" width="16.57421875" style="0" customWidth="1"/>
    <col min="8449" max="8449" width="21.00390625" style="0" customWidth="1"/>
    <col min="8450" max="8450" width="58.140625" style="0" customWidth="1"/>
    <col min="8451" max="8451" width="53.8515625" style="0" customWidth="1"/>
    <col min="8452" max="8452" width="37.28125" style="0" customWidth="1"/>
    <col min="8453" max="8453" width="15.8515625" style="0" customWidth="1"/>
    <col min="8454" max="8454" width="13.140625" style="0" customWidth="1"/>
    <col min="8455" max="8456" width="21.00390625" style="0" customWidth="1"/>
    <col min="8457" max="8458" width="16.57421875" style="0" customWidth="1"/>
    <col min="8705" max="8705" width="21.00390625" style="0" customWidth="1"/>
    <col min="8706" max="8706" width="58.140625" style="0" customWidth="1"/>
    <col min="8707" max="8707" width="53.8515625" style="0" customWidth="1"/>
    <col min="8708" max="8708" width="37.28125" style="0" customWidth="1"/>
    <col min="8709" max="8709" width="15.8515625" style="0" customWidth="1"/>
    <col min="8710" max="8710" width="13.140625" style="0" customWidth="1"/>
    <col min="8711" max="8712" width="21.00390625" style="0" customWidth="1"/>
    <col min="8713" max="8714" width="16.57421875" style="0" customWidth="1"/>
    <col min="8961" max="8961" width="21.00390625" style="0" customWidth="1"/>
    <col min="8962" max="8962" width="58.140625" style="0" customWidth="1"/>
    <col min="8963" max="8963" width="53.8515625" style="0" customWidth="1"/>
    <col min="8964" max="8964" width="37.28125" style="0" customWidth="1"/>
    <col min="8965" max="8965" width="15.8515625" style="0" customWidth="1"/>
    <col min="8966" max="8966" width="13.140625" style="0" customWidth="1"/>
    <col min="8967" max="8968" width="21.00390625" style="0" customWidth="1"/>
    <col min="8969" max="8970" width="16.57421875" style="0" customWidth="1"/>
    <col min="9217" max="9217" width="21.00390625" style="0" customWidth="1"/>
    <col min="9218" max="9218" width="58.140625" style="0" customWidth="1"/>
    <col min="9219" max="9219" width="53.8515625" style="0" customWidth="1"/>
    <col min="9220" max="9220" width="37.28125" style="0" customWidth="1"/>
    <col min="9221" max="9221" width="15.8515625" style="0" customWidth="1"/>
    <col min="9222" max="9222" width="13.140625" style="0" customWidth="1"/>
    <col min="9223" max="9224" width="21.00390625" style="0" customWidth="1"/>
    <col min="9225" max="9226" width="16.57421875" style="0" customWidth="1"/>
    <col min="9473" max="9473" width="21.00390625" style="0" customWidth="1"/>
    <col min="9474" max="9474" width="58.140625" style="0" customWidth="1"/>
    <col min="9475" max="9475" width="53.8515625" style="0" customWidth="1"/>
    <col min="9476" max="9476" width="37.28125" style="0" customWidth="1"/>
    <col min="9477" max="9477" width="15.8515625" style="0" customWidth="1"/>
    <col min="9478" max="9478" width="13.140625" style="0" customWidth="1"/>
    <col min="9479" max="9480" width="21.00390625" style="0" customWidth="1"/>
    <col min="9481" max="9482" width="16.57421875" style="0" customWidth="1"/>
    <col min="9729" max="9729" width="21.00390625" style="0" customWidth="1"/>
    <col min="9730" max="9730" width="58.140625" style="0" customWidth="1"/>
    <col min="9731" max="9731" width="53.8515625" style="0" customWidth="1"/>
    <col min="9732" max="9732" width="37.28125" style="0" customWidth="1"/>
    <col min="9733" max="9733" width="15.8515625" style="0" customWidth="1"/>
    <col min="9734" max="9734" width="13.140625" style="0" customWidth="1"/>
    <col min="9735" max="9736" width="21.00390625" style="0" customWidth="1"/>
    <col min="9737" max="9738" width="16.57421875" style="0" customWidth="1"/>
    <col min="9985" max="9985" width="21.00390625" style="0" customWidth="1"/>
    <col min="9986" max="9986" width="58.140625" style="0" customWidth="1"/>
    <col min="9987" max="9987" width="53.8515625" style="0" customWidth="1"/>
    <col min="9988" max="9988" width="37.28125" style="0" customWidth="1"/>
    <col min="9989" max="9989" width="15.8515625" style="0" customWidth="1"/>
    <col min="9990" max="9990" width="13.140625" style="0" customWidth="1"/>
    <col min="9991" max="9992" width="21.00390625" style="0" customWidth="1"/>
    <col min="9993" max="9994" width="16.57421875" style="0" customWidth="1"/>
    <col min="10241" max="10241" width="21.00390625" style="0" customWidth="1"/>
    <col min="10242" max="10242" width="58.140625" style="0" customWidth="1"/>
    <col min="10243" max="10243" width="53.8515625" style="0" customWidth="1"/>
    <col min="10244" max="10244" width="37.28125" style="0" customWidth="1"/>
    <col min="10245" max="10245" width="15.8515625" style="0" customWidth="1"/>
    <col min="10246" max="10246" width="13.140625" style="0" customWidth="1"/>
    <col min="10247" max="10248" width="21.00390625" style="0" customWidth="1"/>
    <col min="10249" max="10250" width="16.57421875" style="0" customWidth="1"/>
    <col min="10497" max="10497" width="21.00390625" style="0" customWidth="1"/>
    <col min="10498" max="10498" width="58.140625" style="0" customWidth="1"/>
    <col min="10499" max="10499" width="53.8515625" style="0" customWidth="1"/>
    <col min="10500" max="10500" width="37.28125" style="0" customWidth="1"/>
    <col min="10501" max="10501" width="15.8515625" style="0" customWidth="1"/>
    <col min="10502" max="10502" width="13.140625" style="0" customWidth="1"/>
    <col min="10503" max="10504" width="21.00390625" style="0" customWidth="1"/>
    <col min="10505" max="10506" width="16.57421875" style="0" customWidth="1"/>
    <col min="10753" max="10753" width="21.00390625" style="0" customWidth="1"/>
    <col min="10754" max="10754" width="58.140625" style="0" customWidth="1"/>
    <col min="10755" max="10755" width="53.8515625" style="0" customWidth="1"/>
    <col min="10756" max="10756" width="37.28125" style="0" customWidth="1"/>
    <col min="10757" max="10757" width="15.8515625" style="0" customWidth="1"/>
    <col min="10758" max="10758" width="13.140625" style="0" customWidth="1"/>
    <col min="10759" max="10760" width="21.00390625" style="0" customWidth="1"/>
    <col min="10761" max="10762" width="16.57421875" style="0" customWidth="1"/>
    <col min="11009" max="11009" width="21.00390625" style="0" customWidth="1"/>
    <col min="11010" max="11010" width="58.140625" style="0" customWidth="1"/>
    <col min="11011" max="11011" width="53.8515625" style="0" customWidth="1"/>
    <col min="11012" max="11012" width="37.28125" style="0" customWidth="1"/>
    <col min="11013" max="11013" width="15.8515625" style="0" customWidth="1"/>
    <col min="11014" max="11014" width="13.140625" style="0" customWidth="1"/>
    <col min="11015" max="11016" width="21.00390625" style="0" customWidth="1"/>
    <col min="11017" max="11018" width="16.57421875" style="0" customWidth="1"/>
    <col min="11265" max="11265" width="21.00390625" style="0" customWidth="1"/>
    <col min="11266" max="11266" width="58.140625" style="0" customWidth="1"/>
    <col min="11267" max="11267" width="53.8515625" style="0" customWidth="1"/>
    <col min="11268" max="11268" width="37.28125" style="0" customWidth="1"/>
    <col min="11269" max="11269" width="15.8515625" style="0" customWidth="1"/>
    <col min="11270" max="11270" width="13.140625" style="0" customWidth="1"/>
    <col min="11271" max="11272" width="21.00390625" style="0" customWidth="1"/>
    <col min="11273" max="11274" width="16.57421875" style="0" customWidth="1"/>
    <col min="11521" max="11521" width="21.00390625" style="0" customWidth="1"/>
    <col min="11522" max="11522" width="58.140625" style="0" customWidth="1"/>
    <col min="11523" max="11523" width="53.8515625" style="0" customWidth="1"/>
    <col min="11524" max="11524" width="37.28125" style="0" customWidth="1"/>
    <col min="11525" max="11525" width="15.8515625" style="0" customWidth="1"/>
    <col min="11526" max="11526" width="13.140625" style="0" customWidth="1"/>
    <col min="11527" max="11528" width="21.00390625" style="0" customWidth="1"/>
    <col min="11529" max="11530" width="16.57421875" style="0" customWidth="1"/>
    <col min="11777" max="11777" width="21.00390625" style="0" customWidth="1"/>
    <col min="11778" max="11778" width="58.140625" style="0" customWidth="1"/>
    <col min="11779" max="11779" width="53.8515625" style="0" customWidth="1"/>
    <col min="11780" max="11780" width="37.28125" style="0" customWidth="1"/>
    <col min="11781" max="11781" width="15.8515625" style="0" customWidth="1"/>
    <col min="11782" max="11782" width="13.140625" style="0" customWidth="1"/>
    <col min="11783" max="11784" width="21.00390625" style="0" customWidth="1"/>
    <col min="11785" max="11786" width="16.57421875" style="0" customWidth="1"/>
    <col min="12033" max="12033" width="21.00390625" style="0" customWidth="1"/>
    <col min="12034" max="12034" width="58.140625" style="0" customWidth="1"/>
    <col min="12035" max="12035" width="53.8515625" style="0" customWidth="1"/>
    <col min="12036" max="12036" width="37.28125" style="0" customWidth="1"/>
    <col min="12037" max="12037" width="15.8515625" style="0" customWidth="1"/>
    <col min="12038" max="12038" width="13.140625" style="0" customWidth="1"/>
    <col min="12039" max="12040" width="21.00390625" style="0" customWidth="1"/>
    <col min="12041" max="12042" width="16.57421875" style="0" customWidth="1"/>
    <col min="12289" max="12289" width="21.00390625" style="0" customWidth="1"/>
    <col min="12290" max="12290" width="58.140625" style="0" customWidth="1"/>
    <col min="12291" max="12291" width="53.8515625" style="0" customWidth="1"/>
    <col min="12292" max="12292" width="37.28125" style="0" customWidth="1"/>
    <col min="12293" max="12293" width="15.8515625" style="0" customWidth="1"/>
    <col min="12294" max="12294" width="13.140625" style="0" customWidth="1"/>
    <col min="12295" max="12296" width="21.00390625" style="0" customWidth="1"/>
    <col min="12297" max="12298" width="16.57421875" style="0" customWidth="1"/>
    <col min="12545" max="12545" width="21.00390625" style="0" customWidth="1"/>
    <col min="12546" max="12546" width="58.140625" style="0" customWidth="1"/>
    <col min="12547" max="12547" width="53.8515625" style="0" customWidth="1"/>
    <col min="12548" max="12548" width="37.28125" style="0" customWidth="1"/>
    <col min="12549" max="12549" width="15.8515625" style="0" customWidth="1"/>
    <col min="12550" max="12550" width="13.140625" style="0" customWidth="1"/>
    <col min="12551" max="12552" width="21.00390625" style="0" customWidth="1"/>
    <col min="12553" max="12554" width="16.57421875" style="0" customWidth="1"/>
    <col min="12801" max="12801" width="21.00390625" style="0" customWidth="1"/>
    <col min="12802" max="12802" width="58.140625" style="0" customWidth="1"/>
    <col min="12803" max="12803" width="53.8515625" style="0" customWidth="1"/>
    <col min="12804" max="12804" width="37.28125" style="0" customWidth="1"/>
    <col min="12805" max="12805" width="15.8515625" style="0" customWidth="1"/>
    <col min="12806" max="12806" width="13.140625" style="0" customWidth="1"/>
    <col min="12807" max="12808" width="21.00390625" style="0" customWidth="1"/>
    <col min="12809" max="12810" width="16.57421875" style="0" customWidth="1"/>
    <col min="13057" max="13057" width="21.00390625" style="0" customWidth="1"/>
    <col min="13058" max="13058" width="58.140625" style="0" customWidth="1"/>
    <col min="13059" max="13059" width="53.8515625" style="0" customWidth="1"/>
    <col min="13060" max="13060" width="37.28125" style="0" customWidth="1"/>
    <col min="13061" max="13061" width="15.8515625" style="0" customWidth="1"/>
    <col min="13062" max="13062" width="13.140625" style="0" customWidth="1"/>
    <col min="13063" max="13064" width="21.00390625" style="0" customWidth="1"/>
    <col min="13065" max="13066" width="16.57421875" style="0" customWidth="1"/>
    <col min="13313" max="13313" width="21.00390625" style="0" customWidth="1"/>
    <col min="13314" max="13314" width="58.140625" style="0" customWidth="1"/>
    <col min="13315" max="13315" width="53.8515625" style="0" customWidth="1"/>
    <col min="13316" max="13316" width="37.28125" style="0" customWidth="1"/>
    <col min="13317" max="13317" width="15.8515625" style="0" customWidth="1"/>
    <col min="13318" max="13318" width="13.140625" style="0" customWidth="1"/>
    <col min="13319" max="13320" width="21.00390625" style="0" customWidth="1"/>
    <col min="13321" max="13322" width="16.57421875" style="0" customWidth="1"/>
    <col min="13569" max="13569" width="21.00390625" style="0" customWidth="1"/>
    <col min="13570" max="13570" width="58.140625" style="0" customWidth="1"/>
    <col min="13571" max="13571" width="53.8515625" style="0" customWidth="1"/>
    <col min="13572" max="13572" width="37.28125" style="0" customWidth="1"/>
    <col min="13573" max="13573" width="15.8515625" style="0" customWidth="1"/>
    <col min="13574" max="13574" width="13.140625" style="0" customWidth="1"/>
    <col min="13575" max="13576" width="21.00390625" style="0" customWidth="1"/>
    <col min="13577" max="13578" width="16.57421875" style="0" customWidth="1"/>
    <col min="13825" max="13825" width="21.00390625" style="0" customWidth="1"/>
    <col min="13826" max="13826" width="58.140625" style="0" customWidth="1"/>
    <col min="13827" max="13827" width="53.8515625" style="0" customWidth="1"/>
    <col min="13828" max="13828" width="37.28125" style="0" customWidth="1"/>
    <col min="13829" max="13829" width="15.8515625" style="0" customWidth="1"/>
    <col min="13830" max="13830" width="13.140625" style="0" customWidth="1"/>
    <col min="13831" max="13832" width="21.00390625" style="0" customWidth="1"/>
    <col min="13833" max="13834" width="16.57421875" style="0" customWidth="1"/>
    <col min="14081" max="14081" width="21.00390625" style="0" customWidth="1"/>
    <col min="14082" max="14082" width="58.140625" style="0" customWidth="1"/>
    <col min="14083" max="14083" width="53.8515625" style="0" customWidth="1"/>
    <col min="14084" max="14084" width="37.28125" style="0" customWidth="1"/>
    <col min="14085" max="14085" width="15.8515625" style="0" customWidth="1"/>
    <col min="14086" max="14086" width="13.140625" style="0" customWidth="1"/>
    <col min="14087" max="14088" width="21.00390625" style="0" customWidth="1"/>
    <col min="14089" max="14090" width="16.57421875" style="0" customWidth="1"/>
    <col min="14337" max="14337" width="21.00390625" style="0" customWidth="1"/>
    <col min="14338" max="14338" width="58.140625" style="0" customWidth="1"/>
    <col min="14339" max="14339" width="53.8515625" style="0" customWidth="1"/>
    <col min="14340" max="14340" width="37.28125" style="0" customWidth="1"/>
    <col min="14341" max="14341" width="15.8515625" style="0" customWidth="1"/>
    <col min="14342" max="14342" width="13.140625" style="0" customWidth="1"/>
    <col min="14343" max="14344" width="21.00390625" style="0" customWidth="1"/>
    <col min="14345" max="14346" width="16.57421875" style="0" customWidth="1"/>
    <col min="14593" max="14593" width="21.00390625" style="0" customWidth="1"/>
    <col min="14594" max="14594" width="58.140625" style="0" customWidth="1"/>
    <col min="14595" max="14595" width="53.8515625" style="0" customWidth="1"/>
    <col min="14596" max="14596" width="37.28125" style="0" customWidth="1"/>
    <col min="14597" max="14597" width="15.8515625" style="0" customWidth="1"/>
    <col min="14598" max="14598" width="13.140625" style="0" customWidth="1"/>
    <col min="14599" max="14600" width="21.00390625" style="0" customWidth="1"/>
    <col min="14601" max="14602" width="16.57421875" style="0" customWidth="1"/>
    <col min="14849" max="14849" width="21.00390625" style="0" customWidth="1"/>
    <col min="14850" max="14850" width="58.140625" style="0" customWidth="1"/>
    <col min="14851" max="14851" width="53.8515625" style="0" customWidth="1"/>
    <col min="14852" max="14852" width="37.28125" style="0" customWidth="1"/>
    <col min="14853" max="14853" width="15.8515625" style="0" customWidth="1"/>
    <col min="14854" max="14854" width="13.140625" style="0" customWidth="1"/>
    <col min="14855" max="14856" width="21.00390625" style="0" customWidth="1"/>
    <col min="14857" max="14858" width="16.57421875" style="0" customWidth="1"/>
    <col min="15105" max="15105" width="21.00390625" style="0" customWidth="1"/>
    <col min="15106" max="15106" width="58.140625" style="0" customWidth="1"/>
    <col min="15107" max="15107" width="53.8515625" style="0" customWidth="1"/>
    <col min="15108" max="15108" width="37.28125" style="0" customWidth="1"/>
    <col min="15109" max="15109" width="15.8515625" style="0" customWidth="1"/>
    <col min="15110" max="15110" width="13.140625" style="0" customWidth="1"/>
    <col min="15111" max="15112" width="21.00390625" style="0" customWidth="1"/>
    <col min="15113" max="15114" width="16.57421875" style="0" customWidth="1"/>
    <col min="15361" max="15361" width="21.00390625" style="0" customWidth="1"/>
    <col min="15362" max="15362" width="58.140625" style="0" customWidth="1"/>
    <col min="15363" max="15363" width="53.8515625" style="0" customWidth="1"/>
    <col min="15364" max="15364" width="37.28125" style="0" customWidth="1"/>
    <col min="15365" max="15365" width="15.8515625" style="0" customWidth="1"/>
    <col min="15366" max="15366" width="13.140625" style="0" customWidth="1"/>
    <col min="15367" max="15368" width="21.00390625" style="0" customWidth="1"/>
    <col min="15369" max="15370" width="16.57421875" style="0" customWidth="1"/>
    <col min="15617" max="15617" width="21.00390625" style="0" customWidth="1"/>
    <col min="15618" max="15618" width="58.140625" style="0" customWidth="1"/>
    <col min="15619" max="15619" width="53.8515625" style="0" customWidth="1"/>
    <col min="15620" max="15620" width="37.28125" style="0" customWidth="1"/>
    <col min="15621" max="15621" width="15.8515625" style="0" customWidth="1"/>
    <col min="15622" max="15622" width="13.140625" style="0" customWidth="1"/>
    <col min="15623" max="15624" width="21.00390625" style="0" customWidth="1"/>
    <col min="15625" max="15626" width="16.57421875" style="0" customWidth="1"/>
    <col min="15873" max="15873" width="21.00390625" style="0" customWidth="1"/>
    <col min="15874" max="15874" width="58.140625" style="0" customWidth="1"/>
    <col min="15875" max="15875" width="53.8515625" style="0" customWidth="1"/>
    <col min="15876" max="15876" width="37.28125" style="0" customWidth="1"/>
    <col min="15877" max="15877" width="15.8515625" style="0" customWidth="1"/>
    <col min="15878" max="15878" width="13.140625" style="0" customWidth="1"/>
    <col min="15879" max="15880" width="21.00390625" style="0" customWidth="1"/>
    <col min="15881" max="15882" width="16.57421875" style="0" customWidth="1"/>
    <col min="16129" max="16129" width="21.00390625" style="0" customWidth="1"/>
    <col min="16130" max="16130" width="58.140625" style="0" customWidth="1"/>
    <col min="16131" max="16131" width="53.8515625" style="0" customWidth="1"/>
    <col min="16132" max="16132" width="37.28125" style="0" customWidth="1"/>
    <col min="16133" max="16133" width="15.8515625" style="0" customWidth="1"/>
    <col min="16134" max="16134" width="13.140625" style="0" customWidth="1"/>
    <col min="16135" max="16136" width="21.00390625" style="0" customWidth="1"/>
    <col min="16137" max="16138" width="16.57421875" style="0" customWidth="1"/>
  </cols>
  <sheetData>
    <row r="1" spans="1:9" ht="15">
      <c r="A1" t="s">
        <v>1175</v>
      </c>
      <c r="B1" t="s">
        <v>1176</v>
      </c>
      <c r="C1" t="s">
        <v>1177</v>
      </c>
      <c r="D1" t="s">
        <v>1186</v>
      </c>
      <c r="E1" t="s">
        <v>894</v>
      </c>
      <c r="F1" t="s">
        <v>895</v>
      </c>
      <c r="G1" t="s">
        <v>1187</v>
      </c>
      <c r="H1" t="s">
        <v>1188</v>
      </c>
      <c r="I1" t="s">
        <v>1189</v>
      </c>
    </row>
    <row r="2" spans="1:9" ht="30">
      <c r="A2" s="111">
        <v>1</v>
      </c>
      <c r="B2" s="85" t="s">
        <v>869</v>
      </c>
      <c r="C2" s="85" t="s">
        <v>870</v>
      </c>
      <c r="D2" s="144" t="s">
        <v>898</v>
      </c>
      <c r="E2" s="111" t="s">
        <v>1190</v>
      </c>
      <c r="F2" s="142">
        <v>0.5</v>
      </c>
      <c r="G2" s="145">
        <v>0.05</v>
      </c>
      <c r="H2" s="146">
        <v>0.369</v>
      </c>
      <c r="I2" s="111" t="s">
        <v>463</v>
      </c>
    </row>
    <row r="3" spans="1:9" ht="15">
      <c r="A3" s="111">
        <v>2</v>
      </c>
      <c r="B3" s="143" t="s">
        <v>899</v>
      </c>
      <c r="C3" s="85" t="s">
        <v>870</v>
      </c>
      <c r="D3" s="144" t="s">
        <v>898</v>
      </c>
      <c r="E3" s="111" t="s">
        <v>1190</v>
      </c>
      <c r="F3" s="142">
        <v>0.5</v>
      </c>
      <c r="G3" s="145">
        <v>0.18</v>
      </c>
      <c r="H3" s="146">
        <v>0.3667</v>
      </c>
      <c r="I3" s="111" t="s">
        <v>463</v>
      </c>
    </row>
    <row r="4" spans="1:9" ht="30">
      <c r="A4" s="111">
        <v>3</v>
      </c>
      <c r="B4" s="143" t="s">
        <v>876</v>
      </c>
      <c r="C4" s="85" t="s">
        <v>877</v>
      </c>
      <c r="D4" s="144" t="s">
        <v>900</v>
      </c>
      <c r="E4" s="111" t="s">
        <v>1190</v>
      </c>
      <c r="F4" s="142">
        <v>0.5</v>
      </c>
      <c r="G4" s="145">
        <v>0</v>
      </c>
      <c r="H4" s="146">
        <v>0.4253</v>
      </c>
      <c r="I4" s="111" t="s">
        <v>463</v>
      </c>
    </row>
    <row r="5" spans="1:9" ht="15">
      <c r="A5" s="111">
        <v>4</v>
      </c>
      <c r="B5" s="143" t="s">
        <v>881</v>
      </c>
      <c r="C5" s="85" t="s">
        <v>870</v>
      </c>
      <c r="D5" s="144" t="s">
        <v>898</v>
      </c>
      <c r="E5" s="111" t="s">
        <v>1190</v>
      </c>
      <c r="F5" s="142">
        <v>0.5</v>
      </c>
      <c r="G5" s="145" t="s">
        <v>1191</v>
      </c>
      <c r="H5" s="146">
        <v>0.0278</v>
      </c>
      <c r="I5" s="111" t="s">
        <v>463</v>
      </c>
    </row>
    <row r="6" spans="1:9" ht="15">
      <c r="A6" s="111">
        <v>5</v>
      </c>
      <c r="B6" s="143" t="s">
        <v>711</v>
      </c>
      <c r="C6" s="85" t="s">
        <v>870</v>
      </c>
      <c r="D6" s="144" t="s">
        <v>898</v>
      </c>
      <c r="E6" s="111" t="s">
        <v>1190</v>
      </c>
      <c r="F6" s="142">
        <v>0.5</v>
      </c>
      <c r="G6" s="145">
        <v>0</v>
      </c>
      <c r="H6" s="146">
        <v>0.0848</v>
      </c>
      <c r="I6" s="111" t="s">
        <v>463</v>
      </c>
    </row>
    <row r="7" spans="1:9" ht="15">
      <c r="A7" s="111">
        <v>6</v>
      </c>
      <c r="B7" s="143" t="s">
        <v>884</v>
      </c>
      <c r="C7" s="85" t="s">
        <v>870</v>
      </c>
      <c r="D7" s="144" t="s">
        <v>898</v>
      </c>
      <c r="E7" s="111" t="s">
        <v>1190</v>
      </c>
      <c r="F7" s="142">
        <v>0.5</v>
      </c>
      <c r="G7" s="145">
        <v>0.1</v>
      </c>
      <c r="H7" s="146">
        <v>0.21</v>
      </c>
      <c r="I7" s="111" t="s">
        <v>463</v>
      </c>
    </row>
    <row r="8" spans="1:9" ht="15">
      <c r="A8" s="111">
        <v>7</v>
      </c>
      <c r="B8" s="143" t="s">
        <v>886</v>
      </c>
      <c r="C8" s="85" t="s">
        <v>1184</v>
      </c>
      <c r="D8" s="78" t="s">
        <v>902</v>
      </c>
      <c r="E8" s="111" t="s">
        <v>1190</v>
      </c>
      <c r="F8" s="142">
        <v>0.5</v>
      </c>
      <c r="G8" s="145">
        <v>0.11</v>
      </c>
      <c r="H8" s="146">
        <v>0.0625</v>
      </c>
      <c r="I8" s="111" t="s">
        <v>463</v>
      </c>
    </row>
    <row r="9" spans="1:9" ht="15">
      <c r="A9" s="111">
        <v>8</v>
      </c>
      <c r="B9" s="143" t="s">
        <v>891</v>
      </c>
      <c r="C9" s="85" t="s">
        <v>870</v>
      </c>
      <c r="D9" s="144" t="s">
        <v>898</v>
      </c>
      <c r="E9" s="111" t="s">
        <v>1190</v>
      </c>
      <c r="F9" s="142">
        <v>0.5</v>
      </c>
      <c r="G9" s="145">
        <v>0.01</v>
      </c>
      <c r="H9" s="146">
        <v>0.0278</v>
      </c>
      <c r="I9" s="111" t="s">
        <v>463</v>
      </c>
    </row>
    <row r="10" spans="1:9" ht="15">
      <c r="A10" s="111">
        <v>9</v>
      </c>
      <c r="B10" s="143" t="s">
        <v>723</v>
      </c>
      <c r="C10" s="85" t="s">
        <v>1184</v>
      </c>
      <c r="D10" s="78" t="s">
        <v>902</v>
      </c>
      <c r="E10" s="111" t="s">
        <v>1190</v>
      </c>
      <c r="F10" s="142">
        <v>0.5</v>
      </c>
      <c r="G10" s="145">
        <v>0.16</v>
      </c>
      <c r="H10" s="146">
        <v>0.3357</v>
      </c>
      <c r="I10" s="111" t="s">
        <v>463</v>
      </c>
    </row>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197C7-1B84-4EF4-B28C-8DD3D9E351E9}">
  <dimension ref="A1:I132"/>
  <sheetViews>
    <sheetView workbookViewId="0" topLeftCell="A1">
      <selection activeCell="A1" sqref="A1:XFD1048576"/>
    </sheetView>
  </sheetViews>
  <sheetFormatPr defaultColWidth="11.421875" defaultRowHeight="15"/>
  <cols>
    <col min="1" max="1" width="28.421875" style="79" customWidth="1"/>
    <col min="2" max="2" width="24.8515625" style="79" customWidth="1"/>
    <col min="3" max="3" width="28.421875" style="79" customWidth="1"/>
    <col min="4" max="4" width="23.7109375" style="79" customWidth="1"/>
    <col min="5" max="5" width="28.57421875" style="79" customWidth="1"/>
    <col min="6" max="6" width="17.00390625" style="79" customWidth="1"/>
    <col min="7" max="7" width="17.28125" style="79" customWidth="1"/>
    <col min="8" max="256" width="11.421875" style="79" customWidth="1"/>
    <col min="257" max="257" width="28.421875" style="79" customWidth="1"/>
    <col min="258" max="258" width="24.8515625" style="79" customWidth="1"/>
    <col min="259" max="259" width="28.421875" style="79" customWidth="1"/>
    <col min="260" max="260" width="23.7109375" style="79" customWidth="1"/>
    <col min="261" max="261" width="28.57421875" style="79" customWidth="1"/>
    <col min="262" max="262" width="17.00390625" style="79" customWidth="1"/>
    <col min="263" max="263" width="17.28125" style="79" customWidth="1"/>
    <col min="264" max="512" width="11.421875" style="79" customWidth="1"/>
    <col min="513" max="513" width="28.421875" style="79" customWidth="1"/>
    <col min="514" max="514" width="24.8515625" style="79" customWidth="1"/>
    <col min="515" max="515" width="28.421875" style="79" customWidth="1"/>
    <col min="516" max="516" width="23.7109375" style="79" customWidth="1"/>
    <col min="517" max="517" width="28.57421875" style="79" customWidth="1"/>
    <col min="518" max="518" width="17.00390625" style="79" customWidth="1"/>
    <col min="519" max="519" width="17.28125" style="79" customWidth="1"/>
    <col min="520" max="768" width="11.421875" style="79" customWidth="1"/>
    <col min="769" max="769" width="28.421875" style="79" customWidth="1"/>
    <col min="770" max="770" width="24.8515625" style="79" customWidth="1"/>
    <col min="771" max="771" width="28.421875" style="79" customWidth="1"/>
    <col min="772" max="772" width="23.7109375" style="79" customWidth="1"/>
    <col min="773" max="773" width="28.57421875" style="79" customWidth="1"/>
    <col min="774" max="774" width="17.00390625" style="79" customWidth="1"/>
    <col min="775" max="775" width="17.28125" style="79" customWidth="1"/>
    <col min="776" max="1024" width="11.421875" style="79" customWidth="1"/>
    <col min="1025" max="1025" width="28.421875" style="79" customWidth="1"/>
    <col min="1026" max="1026" width="24.8515625" style="79" customWidth="1"/>
    <col min="1027" max="1027" width="28.421875" style="79" customWidth="1"/>
    <col min="1028" max="1028" width="23.7109375" style="79" customWidth="1"/>
    <col min="1029" max="1029" width="28.57421875" style="79" customWidth="1"/>
    <col min="1030" max="1030" width="17.00390625" style="79" customWidth="1"/>
    <col min="1031" max="1031" width="17.28125" style="79" customWidth="1"/>
    <col min="1032" max="1280" width="11.421875" style="79" customWidth="1"/>
    <col min="1281" max="1281" width="28.421875" style="79" customWidth="1"/>
    <col min="1282" max="1282" width="24.8515625" style="79" customWidth="1"/>
    <col min="1283" max="1283" width="28.421875" style="79" customWidth="1"/>
    <col min="1284" max="1284" width="23.7109375" style="79" customWidth="1"/>
    <col min="1285" max="1285" width="28.57421875" style="79" customWidth="1"/>
    <col min="1286" max="1286" width="17.00390625" style="79" customWidth="1"/>
    <col min="1287" max="1287" width="17.28125" style="79" customWidth="1"/>
    <col min="1288" max="1536" width="11.421875" style="79" customWidth="1"/>
    <col min="1537" max="1537" width="28.421875" style="79" customWidth="1"/>
    <col min="1538" max="1538" width="24.8515625" style="79" customWidth="1"/>
    <col min="1539" max="1539" width="28.421875" style="79" customWidth="1"/>
    <col min="1540" max="1540" width="23.7109375" style="79" customWidth="1"/>
    <col min="1541" max="1541" width="28.57421875" style="79" customWidth="1"/>
    <col min="1542" max="1542" width="17.00390625" style="79" customWidth="1"/>
    <col min="1543" max="1543" width="17.28125" style="79" customWidth="1"/>
    <col min="1544" max="1792" width="11.421875" style="79" customWidth="1"/>
    <col min="1793" max="1793" width="28.421875" style="79" customWidth="1"/>
    <col min="1794" max="1794" width="24.8515625" style="79" customWidth="1"/>
    <col min="1795" max="1795" width="28.421875" style="79" customWidth="1"/>
    <col min="1796" max="1796" width="23.7109375" style="79" customWidth="1"/>
    <col min="1797" max="1797" width="28.57421875" style="79" customWidth="1"/>
    <col min="1798" max="1798" width="17.00390625" style="79" customWidth="1"/>
    <col min="1799" max="1799" width="17.28125" style="79" customWidth="1"/>
    <col min="1800" max="2048" width="11.421875" style="79" customWidth="1"/>
    <col min="2049" max="2049" width="28.421875" style="79" customWidth="1"/>
    <col min="2050" max="2050" width="24.8515625" style="79" customWidth="1"/>
    <col min="2051" max="2051" width="28.421875" style="79" customWidth="1"/>
    <col min="2052" max="2052" width="23.7109375" style="79" customWidth="1"/>
    <col min="2053" max="2053" width="28.57421875" style="79" customWidth="1"/>
    <col min="2054" max="2054" width="17.00390625" style="79" customWidth="1"/>
    <col min="2055" max="2055" width="17.28125" style="79" customWidth="1"/>
    <col min="2056" max="2304" width="11.421875" style="79" customWidth="1"/>
    <col min="2305" max="2305" width="28.421875" style="79" customWidth="1"/>
    <col min="2306" max="2306" width="24.8515625" style="79" customWidth="1"/>
    <col min="2307" max="2307" width="28.421875" style="79" customWidth="1"/>
    <col min="2308" max="2308" width="23.7109375" style="79" customWidth="1"/>
    <col min="2309" max="2309" width="28.57421875" style="79" customWidth="1"/>
    <col min="2310" max="2310" width="17.00390625" style="79" customWidth="1"/>
    <col min="2311" max="2311" width="17.28125" style="79" customWidth="1"/>
    <col min="2312" max="2560" width="11.421875" style="79" customWidth="1"/>
    <col min="2561" max="2561" width="28.421875" style="79" customWidth="1"/>
    <col min="2562" max="2562" width="24.8515625" style="79" customWidth="1"/>
    <col min="2563" max="2563" width="28.421875" style="79" customWidth="1"/>
    <col min="2564" max="2564" width="23.7109375" style="79" customWidth="1"/>
    <col min="2565" max="2565" width="28.57421875" style="79" customWidth="1"/>
    <col min="2566" max="2566" width="17.00390625" style="79" customWidth="1"/>
    <col min="2567" max="2567" width="17.28125" style="79" customWidth="1"/>
    <col min="2568" max="2816" width="11.421875" style="79" customWidth="1"/>
    <col min="2817" max="2817" width="28.421875" style="79" customWidth="1"/>
    <col min="2818" max="2818" width="24.8515625" style="79" customWidth="1"/>
    <col min="2819" max="2819" width="28.421875" style="79" customWidth="1"/>
    <col min="2820" max="2820" width="23.7109375" style="79" customWidth="1"/>
    <col min="2821" max="2821" width="28.57421875" style="79" customWidth="1"/>
    <col min="2822" max="2822" width="17.00390625" style="79" customWidth="1"/>
    <col min="2823" max="2823" width="17.28125" style="79" customWidth="1"/>
    <col min="2824" max="3072" width="11.421875" style="79" customWidth="1"/>
    <col min="3073" max="3073" width="28.421875" style="79" customWidth="1"/>
    <col min="3074" max="3074" width="24.8515625" style="79" customWidth="1"/>
    <col min="3075" max="3075" width="28.421875" style="79" customWidth="1"/>
    <col min="3076" max="3076" width="23.7109375" style="79" customWidth="1"/>
    <col min="3077" max="3077" width="28.57421875" style="79" customWidth="1"/>
    <col min="3078" max="3078" width="17.00390625" style="79" customWidth="1"/>
    <col min="3079" max="3079" width="17.28125" style="79" customWidth="1"/>
    <col min="3080" max="3328" width="11.421875" style="79" customWidth="1"/>
    <col min="3329" max="3329" width="28.421875" style="79" customWidth="1"/>
    <col min="3330" max="3330" width="24.8515625" style="79" customWidth="1"/>
    <col min="3331" max="3331" width="28.421875" style="79" customWidth="1"/>
    <col min="3332" max="3332" width="23.7109375" style="79" customWidth="1"/>
    <col min="3333" max="3333" width="28.57421875" style="79" customWidth="1"/>
    <col min="3334" max="3334" width="17.00390625" style="79" customWidth="1"/>
    <col min="3335" max="3335" width="17.28125" style="79" customWidth="1"/>
    <col min="3336" max="3584" width="11.421875" style="79" customWidth="1"/>
    <col min="3585" max="3585" width="28.421875" style="79" customWidth="1"/>
    <col min="3586" max="3586" width="24.8515625" style="79" customWidth="1"/>
    <col min="3587" max="3587" width="28.421875" style="79" customWidth="1"/>
    <col min="3588" max="3588" width="23.7109375" style="79" customWidth="1"/>
    <col min="3589" max="3589" width="28.57421875" style="79" customWidth="1"/>
    <col min="3590" max="3590" width="17.00390625" style="79" customWidth="1"/>
    <col min="3591" max="3591" width="17.28125" style="79" customWidth="1"/>
    <col min="3592" max="3840" width="11.421875" style="79" customWidth="1"/>
    <col min="3841" max="3841" width="28.421875" style="79" customWidth="1"/>
    <col min="3842" max="3842" width="24.8515625" style="79" customWidth="1"/>
    <col min="3843" max="3843" width="28.421875" style="79" customWidth="1"/>
    <col min="3844" max="3844" width="23.7109375" style="79" customWidth="1"/>
    <col min="3845" max="3845" width="28.57421875" style="79" customWidth="1"/>
    <col min="3846" max="3846" width="17.00390625" style="79" customWidth="1"/>
    <col min="3847" max="3847" width="17.28125" style="79" customWidth="1"/>
    <col min="3848" max="4096" width="11.421875" style="79" customWidth="1"/>
    <col min="4097" max="4097" width="28.421875" style="79" customWidth="1"/>
    <col min="4098" max="4098" width="24.8515625" style="79" customWidth="1"/>
    <col min="4099" max="4099" width="28.421875" style="79" customWidth="1"/>
    <col min="4100" max="4100" width="23.7109375" style="79" customWidth="1"/>
    <col min="4101" max="4101" width="28.57421875" style="79" customWidth="1"/>
    <col min="4102" max="4102" width="17.00390625" style="79" customWidth="1"/>
    <col min="4103" max="4103" width="17.28125" style="79" customWidth="1"/>
    <col min="4104" max="4352" width="11.421875" style="79" customWidth="1"/>
    <col min="4353" max="4353" width="28.421875" style="79" customWidth="1"/>
    <col min="4354" max="4354" width="24.8515625" style="79" customWidth="1"/>
    <col min="4355" max="4355" width="28.421875" style="79" customWidth="1"/>
    <col min="4356" max="4356" width="23.7109375" style="79" customWidth="1"/>
    <col min="4357" max="4357" width="28.57421875" style="79" customWidth="1"/>
    <col min="4358" max="4358" width="17.00390625" style="79" customWidth="1"/>
    <col min="4359" max="4359" width="17.28125" style="79" customWidth="1"/>
    <col min="4360" max="4608" width="11.421875" style="79" customWidth="1"/>
    <col min="4609" max="4609" width="28.421875" style="79" customWidth="1"/>
    <col min="4610" max="4610" width="24.8515625" style="79" customWidth="1"/>
    <col min="4611" max="4611" width="28.421875" style="79" customWidth="1"/>
    <col min="4612" max="4612" width="23.7109375" style="79" customWidth="1"/>
    <col min="4613" max="4613" width="28.57421875" style="79" customWidth="1"/>
    <col min="4614" max="4614" width="17.00390625" style="79" customWidth="1"/>
    <col min="4615" max="4615" width="17.28125" style="79" customWidth="1"/>
    <col min="4616" max="4864" width="11.421875" style="79" customWidth="1"/>
    <col min="4865" max="4865" width="28.421875" style="79" customWidth="1"/>
    <col min="4866" max="4866" width="24.8515625" style="79" customWidth="1"/>
    <col min="4867" max="4867" width="28.421875" style="79" customWidth="1"/>
    <col min="4868" max="4868" width="23.7109375" style="79" customWidth="1"/>
    <col min="4869" max="4869" width="28.57421875" style="79" customWidth="1"/>
    <col min="4870" max="4870" width="17.00390625" style="79" customWidth="1"/>
    <col min="4871" max="4871" width="17.28125" style="79" customWidth="1"/>
    <col min="4872" max="5120" width="11.421875" style="79" customWidth="1"/>
    <col min="5121" max="5121" width="28.421875" style="79" customWidth="1"/>
    <col min="5122" max="5122" width="24.8515625" style="79" customWidth="1"/>
    <col min="5123" max="5123" width="28.421875" style="79" customWidth="1"/>
    <col min="5124" max="5124" width="23.7109375" style="79" customWidth="1"/>
    <col min="5125" max="5125" width="28.57421875" style="79" customWidth="1"/>
    <col min="5126" max="5126" width="17.00390625" style="79" customWidth="1"/>
    <col min="5127" max="5127" width="17.28125" style="79" customWidth="1"/>
    <col min="5128" max="5376" width="11.421875" style="79" customWidth="1"/>
    <col min="5377" max="5377" width="28.421875" style="79" customWidth="1"/>
    <col min="5378" max="5378" width="24.8515625" style="79" customWidth="1"/>
    <col min="5379" max="5379" width="28.421875" style="79" customWidth="1"/>
    <col min="5380" max="5380" width="23.7109375" style="79" customWidth="1"/>
    <col min="5381" max="5381" width="28.57421875" style="79" customWidth="1"/>
    <col min="5382" max="5382" width="17.00390625" style="79" customWidth="1"/>
    <col min="5383" max="5383" width="17.28125" style="79" customWidth="1"/>
    <col min="5384" max="5632" width="11.421875" style="79" customWidth="1"/>
    <col min="5633" max="5633" width="28.421875" style="79" customWidth="1"/>
    <col min="5634" max="5634" width="24.8515625" style="79" customWidth="1"/>
    <col min="5635" max="5635" width="28.421875" style="79" customWidth="1"/>
    <col min="5636" max="5636" width="23.7109375" style="79" customWidth="1"/>
    <col min="5637" max="5637" width="28.57421875" style="79" customWidth="1"/>
    <col min="5638" max="5638" width="17.00390625" style="79" customWidth="1"/>
    <col min="5639" max="5639" width="17.28125" style="79" customWidth="1"/>
    <col min="5640" max="5888" width="11.421875" style="79" customWidth="1"/>
    <col min="5889" max="5889" width="28.421875" style="79" customWidth="1"/>
    <col min="5890" max="5890" width="24.8515625" style="79" customWidth="1"/>
    <col min="5891" max="5891" width="28.421875" style="79" customWidth="1"/>
    <col min="5892" max="5892" width="23.7109375" style="79" customWidth="1"/>
    <col min="5893" max="5893" width="28.57421875" style="79" customWidth="1"/>
    <col min="5894" max="5894" width="17.00390625" style="79" customWidth="1"/>
    <col min="5895" max="5895" width="17.28125" style="79" customWidth="1"/>
    <col min="5896" max="6144" width="11.421875" style="79" customWidth="1"/>
    <col min="6145" max="6145" width="28.421875" style="79" customWidth="1"/>
    <col min="6146" max="6146" width="24.8515625" style="79" customWidth="1"/>
    <col min="6147" max="6147" width="28.421875" style="79" customWidth="1"/>
    <col min="6148" max="6148" width="23.7109375" style="79" customWidth="1"/>
    <col min="6149" max="6149" width="28.57421875" style="79" customWidth="1"/>
    <col min="6150" max="6150" width="17.00390625" style="79" customWidth="1"/>
    <col min="6151" max="6151" width="17.28125" style="79" customWidth="1"/>
    <col min="6152" max="6400" width="11.421875" style="79" customWidth="1"/>
    <col min="6401" max="6401" width="28.421875" style="79" customWidth="1"/>
    <col min="6402" max="6402" width="24.8515625" style="79" customWidth="1"/>
    <col min="6403" max="6403" width="28.421875" style="79" customWidth="1"/>
    <col min="6404" max="6404" width="23.7109375" style="79" customWidth="1"/>
    <col min="6405" max="6405" width="28.57421875" style="79" customWidth="1"/>
    <col min="6406" max="6406" width="17.00390625" style="79" customWidth="1"/>
    <col min="6407" max="6407" width="17.28125" style="79" customWidth="1"/>
    <col min="6408" max="6656" width="11.421875" style="79" customWidth="1"/>
    <col min="6657" max="6657" width="28.421875" style="79" customWidth="1"/>
    <col min="6658" max="6658" width="24.8515625" style="79" customWidth="1"/>
    <col min="6659" max="6659" width="28.421875" style="79" customWidth="1"/>
    <col min="6660" max="6660" width="23.7109375" style="79" customWidth="1"/>
    <col min="6661" max="6661" width="28.57421875" style="79" customWidth="1"/>
    <col min="6662" max="6662" width="17.00390625" style="79" customWidth="1"/>
    <col min="6663" max="6663" width="17.28125" style="79" customWidth="1"/>
    <col min="6664" max="6912" width="11.421875" style="79" customWidth="1"/>
    <col min="6913" max="6913" width="28.421875" style="79" customWidth="1"/>
    <col min="6914" max="6914" width="24.8515625" style="79" customWidth="1"/>
    <col min="6915" max="6915" width="28.421875" style="79" customWidth="1"/>
    <col min="6916" max="6916" width="23.7109375" style="79" customWidth="1"/>
    <col min="6917" max="6917" width="28.57421875" style="79" customWidth="1"/>
    <col min="6918" max="6918" width="17.00390625" style="79" customWidth="1"/>
    <col min="6919" max="6919" width="17.28125" style="79" customWidth="1"/>
    <col min="6920" max="7168" width="11.421875" style="79" customWidth="1"/>
    <col min="7169" max="7169" width="28.421875" style="79" customWidth="1"/>
    <col min="7170" max="7170" width="24.8515625" style="79" customWidth="1"/>
    <col min="7171" max="7171" width="28.421875" style="79" customWidth="1"/>
    <col min="7172" max="7172" width="23.7109375" style="79" customWidth="1"/>
    <col min="7173" max="7173" width="28.57421875" style="79" customWidth="1"/>
    <col min="7174" max="7174" width="17.00390625" style="79" customWidth="1"/>
    <col min="7175" max="7175" width="17.28125" style="79" customWidth="1"/>
    <col min="7176" max="7424" width="11.421875" style="79" customWidth="1"/>
    <col min="7425" max="7425" width="28.421875" style="79" customWidth="1"/>
    <col min="7426" max="7426" width="24.8515625" style="79" customWidth="1"/>
    <col min="7427" max="7427" width="28.421875" style="79" customWidth="1"/>
    <col min="7428" max="7428" width="23.7109375" style="79" customWidth="1"/>
    <col min="7429" max="7429" width="28.57421875" style="79" customWidth="1"/>
    <col min="7430" max="7430" width="17.00390625" style="79" customWidth="1"/>
    <col min="7431" max="7431" width="17.28125" style="79" customWidth="1"/>
    <col min="7432" max="7680" width="11.421875" style="79" customWidth="1"/>
    <col min="7681" max="7681" width="28.421875" style="79" customWidth="1"/>
    <col min="7682" max="7682" width="24.8515625" style="79" customWidth="1"/>
    <col min="7683" max="7683" width="28.421875" style="79" customWidth="1"/>
    <col min="7684" max="7684" width="23.7109375" style="79" customWidth="1"/>
    <col min="7685" max="7685" width="28.57421875" style="79" customWidth="1"/>
    <col min="7686" max="7686" width="17.00390625" style="79" customWidth="1"/>
    <col min="7687" max="7687" width="17.28125" style="79" customWidth="1"/>
    <col min="7688" max="7936" width="11.421875" style="79" customWidth="1"/>
    <col min="7937" max="7937" width="28.421875" style="79" customWidth="1"/>
    <col min="7938" max="7938" width="24.8515625" style="79" customWidth="1"/>
    <col min="7939" max="7939" width="28.421875" style="79" customWidth="1"/>
    <col min="7940" max="7940" width="23.7109375" style="79" customWidth="1"/>
    <col min="7941" max="7941" width="28.57421875" style="79" customWidth="1"/>
    <col min="7942" max="7942" width="17.00390625" style="79" customWidth="1"/>
    <col min="7943" max="7943" width="17.28125" style="79" customWidth="1"/>
    <col min="7944" max="8192" width="11.421875" style="79" customWidth="1"/>
    <col min="8193" max="8193" width="28.421875" style="79" customWidth="1"/>
    <col min="8194" max="8194" width="24.8515625" style="79" customWidth="1"/>
    <col min="8195" max="8195" width="28.421875" style="79" customWidth="1"/>
    <col min="8196" max="8196" width="23.7109375" style="79" customWidth="1"/>
    <col min="8197" max="8197" width="28.57421875" style="79" customWidth="1"/>
    <col min="8198" max="8198" width="17.00390625" style="79" customWidth="1"/>
    <col min="8199" max="8199" width="17.28125" style="79" customWidth="1"/>
    <col min="8200" max="8448" width="11.421875" style="79" customWidth="1"/>
    <col min="8449" max="8449" width="28.421875" style="79" customWidth="1"/>
    <col min="8450" max="8450" width="24.8515625" style="79" customWidth="1"/>
    <col min="8451" max="8451" width="28.421875" style="79" customWidth="1"/>
    <col min="8452" max="8452" width="23.7109375" style="79" customWidth="1"/>
    <col min="8453" max="8453" width="28.57421875" style="79" customWidth="1"/>
    <col min="8454" max="8454" width="17.00390625" style="79" customWidth="1"/>
    <col min="8455" max="8455" width="17.28125" style="79" customWidth="1"/>
    <col min="8456" max="8704" width="11.421875" style="79" customWidth="1"/>
    <col min="8705" max="8705" width="28.421875" style="79" customWidth="1"/>
    <col min="8706" max="8706" width="24.8515625" style="79" customWidth="1"/>
    <col min="8707" max="8707" width="28.421875" style="79" customWidth="1"/>
    <col min="8708" max="8708" width="23.7109375" style="79" customWidth="1"/>
    <col min="8709" max="8709" width="28.57421875" style="79" customWidth="1"/>
    <col min="8710" max="8710" width="17.00390625" style="79" customWidth="1"/>
    <col min="8711" max="8711" width="17.28125" style="79" customWidth="1"/>
    <col min="8712" max="8960" width="11.421875" style="79" customWidth="1"/>
    <col min="8961" max="8961" width="28.421875" style="79" customWidth="1"/>
    <col min="8962" max="8962" width="24.8515625" style="79" customWidth="1"/>
    <col min="8963" max="8963" width="28.421875" style="79" customWidth="1"/>
    <col min="8964" max="8964" width="23.7109375" style="79" customWidth="1"/>
    <col min="8965" max="8965" width="28.57421875" style="79" customWidth="1"/>
    <col min="8966" max="8966" width="17.00390625" style="79" customWidth="1"/>
    <col min="8967" max="8967" width="17.28125" style="79" customWidth="1"/>
    <col min="8968" max="9216" width="11.421875" style="79" customWidth="1"/>
    <col min="9217" max="9217" width="28.421875" style="79" customWidth="1"/>
    <col min="9218" max="9218" width="24.8515625" style="79" customWidth="1"/>
    <col min="9219" max="9219" width="28.421875" style="79" customWidth="1"/>
    <col min="9220" max="9220" width="23.7109375" style="79" customWidth="1"/>
    <col min="9221" max="9221" width="28.57421875" style="79" customWidth="1"/>
    <col min="9222" max="9222" width="17.00390625" style="79" customWidth="1"/>
    <col min="9223" max="9223" width="17.28125" style="79" customWidth="1"/>
    <col min="9224" max="9472" width="11.421875" style="79" customWidth="1"/>
    <col min="9473" max="9473" width="28.421875" style="79" customWidth="1"/>
    <col min="9474" max="9474" width="24.8515625" style="79" customWidth="1"/>
    <col min="9475" max="9475" width="28.421875" style="79" customWidth="1"/>
    <col min="9476" max="9476" width="23.7109375" style="79" customWidth="1"/>
    <col min="9477" max="9477" width="28.57421875" style="79" customWidth="1"/>
    <col min="9478" max="9478" width="17.00390625" style="79" customWidth="1"/>
    <col min="9479" max="9479" width="17.28125" style="79" customWidth="1"/>
    <col min="9480" max="9728" width="11.421875" style="79" customWidth="1"/>
    <col min="9729" max="9729" width="28.421875" style="79" customWidth="1"/>
    <col min="9730" max="9730" width="24.8515625" style="79" customWidth="1"/>
    <col min="9731" max="9731" width="28.421875" style="79" customWidth="1"/>
    <col min="9732" max="9732" width="23.7109375" style="79" customWidth="1"/>
    <col min="9733" max="9733" width="28.57421875" style="79" customWidth="1"/>
    <col min="9734" max="9734" width="17.00390625" style="79" customWidth="1"/>
    <col min="9735" max="9735" width="17.28125" style="79" customWidth="1"/>
    <col min="9736" max="9984" width="11.421875" style="79" customWidth="1"/>
    <col min="9985" max="9985" width="28.421875" style="79" customWidth="1"/>
    <col min="9986" max="9986" width="24.8515625" style="79" customWidth="1"/>
    <col min="9987" max="9987" width="28.421875" style="79" customWidth="1"/>
    <col min="9988" max="9988" width="23.7109375" style="79" customWidth="1"/>
    <col min="9989" max="9989" width="28.57421875" style="79" customWidth="1"/>
    <col min="9990" max="9990" width="17.00390625" style="79" customWidth="1"/>
    <col min="9991" max="9991" width="17.28125" style="79" customWidth="1"/>
    <col min="9992" max="10240" width="11.421875" style="79" customWidth="1"/>
    <col min="10241" max="10241" width="28.421875" style="79" customWidth="1"/>
    <col min="10242" max="10242" width="24.8515625" style="79" customWidth="1"/>
    <col min="10243" max="10243" width="28.421875" style="79" customWidth="1"/>
    <col min="10244" max="10244" width="23.7109375" style="79" customWidth="1"/>
    <col min="10245" max="10245" width="28.57421875" style="79" customWidth="1"/>
    <col min="10246" max="10246" width="17.00390625" style="79" customWidth="1"/>
    <col min="10247" max="10247" width="17.28125" style="79" customWidth="1"/>
    <col min="10248" max="10496" width="11.421875" style="79" customWidth="1"/>
    <col min="10497" max="10497" width="28.421875" style="79" customWidth="1"/>
    <col min="10498" max="10498" width="24.8515625" style="79" customWidth="1"/>
    <col min="10499" max="10499" width="28.421875" style="79" customWidth="1"/>
    <col min="10500" max="10500" width="23.7109375" style="79" customWidth="1"/>
    <col min="10501" max="10501" width="28.57421875" style="79" customWidth="1"/>
    <col min="10502" max="10502" width="17.00390625" style="79" customWidth="1"/>
    <col min="10503" max="10503" width="17.28125" style="79" customWidth="1"/>
    <col min="10504" max="10752" width="11.421875" style="79" customWidth="1"/>
    <col min="10753" max="10753" width="28.421875" style="79" customWidth="1"/>
    <col min="10754" max="10754" width="24.8515625" style="79" customWidth="1"/>
    <col min="10755" max="10755" width="28.421875" style="79" customWidth="1"/>
    <col min="10756" max="10756" width="23.7109375" style="79" customWidth="1"/>
    <col min="10757" max="10757" width="28.57421875" style="79" customWidth="1"/>
    <col min="10758" max="10758" width="17.00390625" style="79" customWidth="1"/>
    <col min="10759" max="10759" width="17.28125" style="79" customWidth="1"/>
    <col min="10760" max="11008" width="11.421875" style="79" customWidth="1"/>
    <col min="11009" max="11009" width="28.421875" style="79" customWidth="1"/>
    <col min="11010" max="11010" width="24.8515625" style="79" customWidth="1"/>
    <col min="11011" max="11011" width="28.421875" style="79" customWidth="1"/>
    <col min="11012" max="11012" width="23.7109375" style="79" customWidth="1"/>
    <col min="11013" max="11013" width="28.57421875" style="79" customWidth="1"/>
    <col min="11014" max="11014" width="17.00390625" style="79" customWidth="1"/>
    <col min="11015" max="11015" width="17.28125" style="79" customWidth="1"/>
    <col min="11016" max="11264" width="11.421875" style="79" customWidth="1"/>
    <col min="11265" max="11265" width="28.421875" style="79" customWidth="1"/>
    <col min="11266" max="11266" width="24.8515625" style="79" customWidth="1"/>
    <col min="11267" max="11267" width="28.421875" style="79" customWidth="1"/>
    <col min="11268" max="11268" width="23.7109375" style="79" customWidth="1"/>
    <col min="11269" max="11269" width="28.57421875" style="79" customWidth="1"/>
    <col min="11270" max="11270" width="17.00390625" style="79" customWidth="1"/>
    <col min="11271" max="11271" width="17.28125" style="79" customWidth="1"/>
    <col min="11272" max="11520" width="11.421875" style="79" customWidth="1"/>
    <col min="11521" max="11521" width="28.421875" style="79" customWidth="1"/>
    <col min="11522" max="11522" width="24.8515625" style="79" customWidth="1"/>
    <col min="11523" max="11523" width="28.421875" style="79" customWidth="1"/>
    <col min="11524" max="11524" width="23.7109375" style="79" customWidth="1"/>
    <col min="11525" max="11525" width="28.57421875" style="79" customWidth="1"/>
    <col min="11526" max="11526" width="17.00390625" style="79" customWidth="1"/>
    <col min="11527" max="11527" width="17.28125" style="79" customWidth="1"/>
    <col min="11528" max="11776" width="11.421875" style="79" customWidth="1"/>
    <col min="11777" max="11777" width="28.421875" style="79" customWidth="1"/>
    <col min="11778" max="11778" width="24.8515625" style="79" customWidth="1"/>
    <col min="11779" max="11779" width="28.421875" style="79" customWidth="1"/>
    <col min="11780" max="11780" width="23.7109375" style="79" customWidth="1"/>
    <col min="11781" max="11781" width="28.57421875" style="79" customWidth="1"/>
    <col min="11782" max="11782" width="17.00390625" style="79" customWidth="1"/>
    <col min="11783" max="11783" width="17.28125" style="79" customWidth="1"/>
    <col min="11784" max="12032" width="11.421875" style="79" customWidth="1"/>
    <col min="12033" max="12033" width="28.421875" style="79" customWidth="1"/>
    <col min="12034" max="12034" width="24.8515625" style="79" customWidth="1"/>
    <col min="12035" max="12035" width="28.421875" style="79" customWidth="1"/>
    <col min="12036" max="12036" width="23.7109375" style="79" customWidth="1"/>
    <col min="12037" max="12037" width="28.57421875" style="79" customWidth="1"/>
    <col min="12038" max="12038" width="17.00390625" style="79" customWidth="1"/>
    <col min="12039" max="12039" width="17.28125" style="79" customWidth="1"/>
    <col min="12040" max="12288" width="11.421875" style="79" customWidth="1"/>
    <col min="12289" max="12289" width="28.421875" style="79" customWidth="1"/>
    <col min="12290" max="12290" width="24.8515625" style="79" customWidth="1"/>
    <col min="12291" max="12291" width="28.421875" style="79" customWidth="1"/>
    <col min="12292" max="12292" width="23.7109375" style="79" customWidth="1"/>
    <col min="12293" max="12293" width="28.57421875" style="79" customWidth="1"/>
    <col min="12294" max="12294" width="17.00390625" style="79" customWidth="1"/>
    <col min="12295" max="12295" width="17.28125" style="79" customWidth="1"/>
    <col min="12296" max="12544" width="11.421875" style="79" customWidth="1"/>
    <col min="12545" max="12545" width="28.421875" style="79" customWidth="1"/>
    <col min="12546" max="12546" width="24.8515625" style="79" customWidth="1"/>
    <col min="12547" max="12547" width="28.421875" style="79" customWidth="1"/>
    <col min="12548" max="12548" width="23.7109375" style="79" customWidth="1"/>
    <col min="12549" max="12549" width="28.57421875" style="79" customWidth="1"/>
    <col min="12550" max="12550" width="17.00390625" style="79" customWidth="1"/>
    <col min="12551" max="12551" width="17.28125" style="79" customWidth="1"/>
    <col min="12552" max="12800" width="11.421875" style="79" customWidth="1"/>
    <col min="12801" max="12801" width="28.421875" style="79" customWidth="1"/>
    <col min="12802" max="12802" width="24.8515625" style="79" customWidth="1"/>
    <col min="12803" max="12803" width="28.421875" style="79" customWidth="1"/>
    <col min="12804" max="12804" width="23.7109375" style="79" customWidth="1"/>
    <col min="12805" max="12805" width="28.57421875" style="79" customWidth="1"/>
    <col min="12806" max="12806" width="17.00390625" style="79" customWidth="1"/>
    <col min="12807" max="12807" width="17.28125" style="79" customWidth="1"/>
    <col min="12808" max="13056" width="11.421875" style="79" customWidth="1"/>
    <col min="13057" max="13057" width="28.421875" style="79" customWidth="1"/>
    <col min="13058" max="13058" width="24.8515625" style="79" customWidth="1"/>
    <col min="13059" max="13059" width="28.421875" style="79" customWidth="1"/>
    <col min="13060" max="13060" width="23.7109375" style="79" customWidth="1"/>
    <col min="13061" max="13061" width="28.57421875" style="79" customWidth="1"/>
    <col min="13062" max="13062" width="17.00390625" style="79" customWidth="1"/>
    <col min="13063" max="13063" width="17.28125" style="79" customWidth="1"/>
    <col min="13064" max="13312" width="11.421875" style="79" customWidth="1"/>
    <col min="13313" max="13313" width="28.421875" style="79" customWidth="1"/>
    <col min="13314" max="13314" width="24.8515625" style="79" customWidth="1"/>
    <col min="13315" max="13315" width="28.421875" style="79" customWidth="1"/>
    <col min="13316" max="13316" width="23.7109375" style="79" customWidth="1"/>
    <col min="13317" max="13317" width="28.57421875" style="79" customWidth="1"/>
    <col min="13318" max="13318" width="17.00390625" style="79" customWidth="1"/>
    <col min="13319" max="13319" width="17.28125" style="79" customWidth="1"/>
    <col min="13320" max="13568" width="11.421875" style="79" customWidth="1"/>
    <col min="13569" max="13569" width="28.421875" style="79" customWidth="1"/>
    <col min="13570" max="13570" width="24.8515625" style="79" customWidth="1"/>
    <col min="13571" max="13571" width="28.421875" style="79" customWidth="1"/>
    <col min="13572" max="13572" width="23.7109375" style="79" customWidth="1"/>
    <col min="13573" max="13573" width="28.57421875" style="79" customWidth="1"/>
    <col min="13574" max="13574" width="17.00390625" style="79" customWidth="1"/>
    <col min="13575" max="13575" width="17.28125" style="79" customWidth="1"/>
    <col min="13576" max="13824" width="11.421875" style="79" customWidth="1"/>
    <col min="13825" max="13825" width="28.421875" style="79" customWidth="1"/>
    <col min="13826" max="13826" width="24.8515625" style="79" customWidth="1"/>
    <col min="13827" max="13827" width="28.421875" style="79" customWidth="1"/>
    <col min="13828" max="13828" width="23.7109375" style="79" customWidth="1"/>
    <col min="13829" max="13829" width="28.57421875" style="79" customWidth="1"/>
    <col min="13830" max="13830" width="17.00390625" style="79" customWidth="1"/>
    <col min="13831" max="13831" width="17.28125" style="79" customWidth="1"/>
    <col min="13832" max="14080" width="11.421875" style="79" customWidth="1"/>
    <col min="14081" max="14081" width="28.421875" style="79" customWidth="1"/>
    <col min="14082" max="14082" width="24.8515625" style="79" customWidth="1"/>
    <col min="14083" max="14083" width="28.421875" style="79" customWidth="1"/>
    <col min="14084" max="14084" width="23.7109375" style="79" customWidth="1"/>
    <col min="14085" max="14085" width="28.57421875" style="79" customWidth="1"/>
    <col min="14086" max="14086" width="17.00390625" style="79" customWidth="1"/>
    <col min="14087" max="14087" width="17.28125" style="79" customWidth="1"/>
    <col min="14088" max="14336" width="11.421875" style="79" customWidth="1"/>
    <col min="14337" max="14337" width="28.421875" style="79" customWidth="1"/>
    <col min="14338" max="14338" width="24.8515625" style="79" customWidth="1"/>
    <col min="14339" max="14339" width="28.421875" style="79" customWidth="1"/>
    <col min="14340" max="14340" width="23.7109375" style="79" customWidth="1"/>
    <col min="14341" max="14341" width="28.57421875" style="79" customWidth="1"/>
    <col min="14342" max="14342" width="17.00390625" style="79" customWidth="1"/>
    <col min="14343" max="14343" width="17.28125" style="79" customWidth="1"/>
    <col min="14344" max="14592" width="11.421875" style="79" customWidth="1"/>
    <col min="14593" max="14593" width="28.421875" style="79" customWidth="1"/>
    <col min="14594" max="14594" width="24.8515625" style="79" customWidth="1"/>
    <col min="14595" max="14595" width="28.421875" style="79" customWidth="1"/>
    <col min="14596" max="14596" width="23.7109375" style="79" customWidth="1"/>
    <col min="14597" max="14597" width="28.57421875" style="79" customWidth="1"/>
    <col min="14598" max="14598" width="17.00390625" style="79" customWidth="1"/>
    <col min="14599" max="14599" width="17.28125" style="79" customWidth="1"/>
    <col min="14600" max="14848" width="11.421875" style="79" customWidth="1"/>
    <col min="14849" max="14849" width="28.421875" style="79" customWidth="1"/>
    <col min="14850" max="14850" width="24.8515625" style="79" customWidth="1"/>
    <col min="14851" max="14851" width="28.421875" style="79" customWidth="1"/>
    <col min="14852" max="14852" width="23.7109375" style="79" customWidth="1"/>
    <col min="14853" max="14853" width="28.57421875" style="79" customWidth="1"/>
    <col min="14854" max="14854" width="17.00390625" style="79" customWidth="1"/>
    <col min="14855" max="14855" width="17.28125" style="79" customWidth="1"/>
    <col min="14856" max="15104" width="11.421875" style="79" customWidth="1"/>
    <col min="15105" max="15105" width="28.421875" style="79" customWidth="1"/>
    <col min="15106" max="15106" width="24.8515625" style="79" customWidth="1"/>
    <col min="15107" max="15107" width="28.421875" style="79" customWidth="1"/>
    <col min="15108" max="15108" width="23.7109375" style="79" customWidth="1"/>
    <col min="15109" max="15109" width="28.57421875" style="79" customWidth="1"/>
    <col min="15110" max="15110" width="17.00390625" style="79" customWidth="1"/>
    <col min="15111" max="15111" width="17.28125" style="79" customWidth="1"/>
    <col min="15112" max="15360" width="11.421875" style="79" customWidth="1"/>
    <col min="15361" max="15361" width="28.421875" style="79" customWidth="1"/>
    <col min="15362" max="15362" width="24.8515625" style="79" customWidth="1"/>
    <col min="15363" max="15363" width="28.421875" style="79" customWidth="1"/>
    <col min="15364" max="15364" width="23.7109375" style="79" customWidth="1"/>
    <col min="15365" max="15365" width="28.57421875" style="79" customWidth="1"/>
    <col min="15366" max="15366" width="17.00390625" style="79" customWidth="1"/>
    <col min="15367" max="15367" width="17.28125" style="79" customWidth="1"/>
    <col min="15368" max="15616" width="11.421875" style="79" customWidth="1"/>
    <col min="15617" max="15617" width="28.421875" style="79" customWidth="1"/>
    <col min="15618" max="15618" width="24.8515625" style="79" customWidth="1"/>
    <col min="15619" max="15619" width="28.421875" style="79" customWidth="1"/>
    <col min="15620" max="15620" width="23.7109375" style="79" customWidth="1"/>
    <col min="15621" max="15621" width="28.57421875" style="79" customWidth="1"/>
    <col min="15622" max="15622" width="17.00390625" style="79" customWidth="1"/>
    <col min="15623" max="15623" width="17.28125" style="79" customWidth="1"/>
    <col min="15624" max="15872" width="11.421875" style="79" customWidth="1"/>
    <col min="15873" max="15873" width="28.421875" style="79" customWidth="1"/>
    <col min="15874" max="15874" width="24.8515625" style="79" customWidth="1"/>
    <col min="15875" max="15875" width="28.421875" style="79" customWidth="1"/>
    <col min="15876" max="15876" width="23.7109375" style="79" customWidth="1"/>
    <col min="15877" max="15877" width="28.57421875" style="79" customWidth="1"/>
    <col min="15878" max="15878" width="17.00390625" style="79" customWidth="1"/>
    <col min="15879" max="15879" width="17.28125" style="79" customWidth="1"/>
    <col min="15880" max="16128" width="11.421875" style="79" customWidth="1"/>
    <col min="16129" max="16129" width="28.421875" style="79" customWidth="1"/>
    <col min="16130" max="16130" width="24.8515625" style="79" customWidth="1"/>
    <col min="16131" max="16131" width="28.421875" style="79" customWidth="1"/>
    <col min="16132" max="16132" width="23.7109375" style="79" customWidth="1"/>
    <col min="16133" max="16133" width="28.57421875" style="79" customWidth="1"/>
    <col min="16134" max="16134" width="17.00390625" style="79" customWidth="1"/>
    <col min="16135" max="16135" width="17.28125" style="79" customWidth="1"/>
    <col min="16136" max="16384" width="11.421875" style="79" customWidth="1"/>
  </cols>
  <sheetData>
    <row r="1" spans="1:9" ht="12.75" thickBot="1">
      <c r="A1" s="79" t="s">
        <v>1192</v>
      </c>
      <c r="B1" s="79" t="s">
        <v>1193</v>
      </c>
      <c r="C1" s="79" t="s">
        <v>1194</v>
      </c>
      <c r="D1" s="79" t="s">
        <v>1195</v>
      </c>
      <c r="E1" s="79" t="s">
        <v>1196</v>
      </c>
      <c r="F1" s="79" t="s">
        <v>1197</v>
      </c>
      <c r="G1" s="79" t="s">
        <v>1198</v>
      </c>
      <c r="H1" s="79" t="s">
        <v>1199</v>
      </c>
      <c r="I1" s="79" t="s">
        <v>461</v>
      </c>
    </row>
    <row r="2" spans="1:9" ht="12.75" thickBot="1">
      <c r="A2" s="147">
        <v>1</v>
      </c>
      <c r="B2" s="147" t="s">
        <v>758</v>
      </c>
      <c r="C2" s="148" t="s">
        <v>1200</v>
      </c>
      <c r="D2" s="149">
        <v>107464140</v>
      </c>
      <c r="E2" s="150" t="s">
        <v>1201</v>
      </c>
      <c r="F2" s="79">
        <v>16032043232</v>
      </c>
      <c r="G2" s="149">
        <v>107464140</v>
      </c>
      <c r="H2" s="151">
        <f>G2/F2</f>
        <v>0.00670308446932711</v>
      </c>
      <c r="I2" s="79" t="s">
        <v>463</v>
      </c>
    </row>
    <row r="3" spans="1:9" ht="12.75" thickBot="1">
      <c r="A3" s="147">
        <v>2</v>
      </c>
      <c r="B3" s="147" t="s">
        <v>761</v>
      </c>
      <c r="C3" s="148" t="s">
        <v>1202</v>
      </c>
      <c r="D3" s="149">
        <v>6750000</v>
      </c>
      <c r="E3" s="150" t="s">
        <v>1203</v>
      </c>
      <c r="F3" s="79">
        <v>16032043232</v>
      </c>
      <c r="G3" s="149">
        <v>6750000</v>
      </c>
      <c r="H3" s="151">
        <f aca="true" t="shared" si="0" ref="H3:H66">G3/F3</f>
        <v>0.00042103179877453066</v>
      </c>
      <c r="I3" s="79" t="s">
        <v>463</v>
      </c>
    </row>
    <row r="4" spans="1:9" ht="12.75" thickBot="1">
      <c r="A4" s="147">
        <v>3</v>
      </c>
      <c r="B4" s="147" t="s">
        <v>763</v>
      </c>
      <c r="C4" s="148" t="s">
        <v>1204</v>
      </c>
      <c r="D4" s="149">
        <v>14400000</v>
      </c>
      <c r="E4" s="150" t="s">
        <v>1203</v>
      </c>
      <c r="F4" s="79">
        <v>16032043232</v>
      </c>
      <c r="G4" s="149">
        <v>14400000</v>
      </c>
      <c r="H4" s="151">
        <f t="shared" si="0"/>
        <v>0.0008982011707189987</v>
      </c>
      <c r="I4" s="79" t="s">
        <v>463</v>
      </c>
    </row>
    <row r="5" spans="1:9" ht="12.75" thickBot="1">
      <c r="A5" s="147">
        <v>4</v>
      </c>
      <c r="B5" s="147" t="s">
        <v>761</v>
      </c>
      <c r="C5" s="148" t="s">
        <v>1205</v>
      </c>
      <c r="D5" s="149">
        <v>6750000</v>
      </c>
      <c r="E5" s="150" t="s">
        <v>1203</v>
      </c>
      <c r="F5" s="79">
        <v>16032043232</v>
      </c>
      <c r="G5" s="149">
        <v>6750000</v>
      </c>
      <c r="H5" s="151">
        <f t="shared" si="0"/>
        <v>0.00042103179877453066</v>
      </c>
      <c r="I5" s="79" t="s">
        <v>463</v>
      </c>
    </row>
    <row r="6" spans="1:9" ht="12.75" thickBot="1">
      <c r="A6" s="147">
        <v>5</v>
      </c>
      <c r="B6" s="147" t="s">
        <v>764</v>
      </c>
      <c r="C6" s="148" t="s">
        <v>1206</v>
      </c>
      <c r="D6" s="149">
        <v>14400000</v>
      </c>
      <c r="E6" s="150" t="s">
        <v>1207</v>
      </c>
      <c r="F6" s="79">
        <v>16032043232</v>
      </c>
      <c r="G6" s="149">
        <v>14400000</v>
      </c>
      <c r="H6" s="151">
        <f t="shared" si="0"/>
        <v>0.0008982011707189987</v>
      </c>
      <c r="I6" s="79" t="s">
        <v>463</v>
      </c>
    </row>
    <row r="7" spans="1:9" ht="12.75" thickBot="1">
      <c r="A7" s="147">
        <v>6</v>
      </c>
      <c r="B7" s="147" t="s">
        <v>766</v>
      </c>
      <c r="C7" s="148" t="s">
        <v>1208</v>
      </c>
      <c r="D7" s="149">
        <v>13500000</v>
      </c>
      <c r="E7" s="150" t="s">
        <v>1203</v>
      </c>
      <c r="F7" s="79">
        <v>16032043232</v>
      </c>
      <c r="G7" s="149">
        <v>13500000</v>
      </c>
      <c r="H7" s="151">
        <f t="shared" si="0"/>
        <v>0.0008420635975490613</v>
      </c>
      <c r="I7" s="79" t="s">
        <v>463</v>
      </c>
    </row>
    <row r="8" spans="1:9" ht="12.75" thickBot="1">
      <c r="A8" s="147">
        <v>7</v>
      </c>
      <c r="B8" s="147" t="s">
        <v>767</v>
      </c>
      <c r="C8" s="148" t="s">
        <v>1209</v>
      </c>
      <c r="D8" s="149">
        <v>12150000</v>
      </c>
      <c r="E8" s="150" t="s">
        <v>1203</v>
      </c>
      <c r="F8" s="79">
        <v>16032043232</v>
      </c>
      <c r="G8" s="149">
        <v>12150000</v>
      </c>
      <c r="H8" s="151">
        <f t="shared" si="0"/>
        <v>0.0007578572377941552</v>
      </c>
      <c r="I8" s="79" t="s">
        <v>463</v>
      </c>
    </row>
    <row r="9" spans="1:9" ht="12.75" thickBot="1">
      <c r="A9" s="147">
        <v>8</v>
      </c>
      <c r="B9" s="147" t="s">
        <v>768</v>
      </c>
      <c r="C9" s="148" t="s">
        <v>1210</v>
      </c>
      <c r="D9" s="149">
        <v>15750000</v>
      </c>
      <c r="E9" s="150" t="s">
        <v>1207</v>
      </c>
      <c r="F9" s="79">
        <v>16032043232</v>
      </c>
      <c r="G9" s="149">
        <v>15750000</v>
      </c>
      <c r="H9" s="151">
        <f t="shared" si="0"/>
        <v>0.0009824075304739048</v>
      </c>
      <c r="I9" s="79" t="s">
        <v>463</v>
      </c>
    </row>
    <row r="10" spans="1:9" ht="12.75" thickBot="1">
      <c r="A10" s="147">
        <v>9</v>
      </c>
      <c r="B10" s="147" t="s">
        <v>766</v>
      </c>
      <c r="C10" s="148" t="s">
        <v>1211</v>
      </c>
      <c r="D10" s="149">
        <v>12600000</v>
      </c>
      <c r="E10" s="150" t="s">
        <v>1203</v>
      </c>
      <c r="F10" s="79">
        <v>16032043232</v>
      </c>
      <c r="G10" s="149">
        <v>12600000</v>
      </c>
      <c r="H10" s="151">
        <f t="shared" si="0"/>
        <v>0.0007859260243791239</v>
      </c>
      <c r="I10" s="79" t="s">
        <v>463</v>
      </c>
    </row>
    <row r="11" spans="1:9" ht="12.75" thickBot="1">
      <c r="A11" s="147">
        <v>10</v>
      </c>
      <c r="B11" s="147" t="s">
        <v>763</v>
      </c>
      <c r="C11" s="148" t="s">
        <v>1212</v>
      </c>
      <c r="D11" s="149">
        <v>11250000</v>
      </c>
      <c r="E11" s="150" t="s">
        <v>1203</v>
      </c>
      <c r="F11" s="79">
        <v>16032043232</v>
      </c>
      <c r="G11" s="149">
        <v>11250000</v>
      </c>
      <c r="H11" s="151">
        <f t="shared" si="0"/>
        <v>0.0007017196646242177</v>
      </c>
      <c r="I11" s="79" t="s">
        <v>463</v>
      </c>
    </row>
    <row r="12" spans="1:9" ht="12.75" thickBot="1">
      <c r="A12" s="147">
        <v>11</v>
      </c>
      <c r="B12" s="147" t="s">
        <v>761</v>
      </c>
      <c r="C12" s="148" t="s">
        <v>1213</v>
      </c>
      <c r="D12" s="149">
        <v>6750000</v>
      </c>
      <c r="E12" s="150" t="s">
        <v>1203</v>
      </c>
      <c r="F12" s="79">
        <v>16032043232</v>
      </c>
      <c r="G12" s="149">
        <v>6750000</v>
      </c>
      <c r="H12" s="151">
        <f t="shared" si="0"/>
        <v>0.00042103179877453066</v>
      </c>
      <c r="I12" s="79" t="s">
        <v>463</v>
      </c>
    </row>
    <row r="13" spans="1:9" ht="12.75" thickBot="1">
      <c r="A13" s="147">
        <v>12</v>
      </c>
      <c r="B13" s="147" t="s">
        <v>769</v>
      </c>
      <c r="C13" s="148" t="s">
        <v>1214</v>
      </c>
      <c r="D13" s="149">
        <v>9600000</v>
      </c>
      <c r="E13" s="150" t="s">
        <v>1207</v>
      </c>
      <c r="F13" s="79">
        <v>16032043232</v>
      </c>
      <c r="G13" s="149">
        <v>9600000</v>
      </c>
      <c r="H13" s="151">
        <f t="shared" si="0"/>
        <v>0.0005988007804793324</v>
      </c>
      <c r="I13" s="79" t="s">
        <v>463</v>
      </c>
    </row>
    <row r="14" spans="1:9" ht="12.75" thickBot="1">
      <c r="A14" s="147">
        <v>13</v>
      </c>
      <c r="B14" s="147" t="s">
        <v>770</v>
      </c>
      <c r="C14" s="148" t="s">
        <v>1215</v>
      </c>
      <c r="D14" s="149">
        <v>5400000</v>
      </c>
      <c r="E14" s="150" t="s">
        <v>1203</v>
      </c>
      <c r="F14" s="79">
        <v>16032043232</v>
      </c>
      <c r="G14" s="149">
        <v>5400000</v>
      </c>
      <c r="H14" s="151">
        <f t="shared" si="0"/>
        <v>0.00033682543901962454</v>
      </c>
      <c r="I14" s="79" t="s">
        <v>463</v>
      </c>
    </row>
    <row r="15" spans="1:9" ht="12.75" thickBot="1">
      <c r="A15" s="147">
        <v>14</v>
      </c>
      <c r="B15" s="147" t="s">
        <v>771</v>
      </c>
      <c r="C15" s="148" t="s">
        <v>1216</v>
      </c>
      <c r="D15" s="149">
        <v>8100000</v>
      </c>
      <c r="E15" s="150" t="s">
        <v>1203</v>
      </c>
      <c r="F15" s="79">
        <v>16032043232</v>
      </c>
      <c r="G15" s="149">
        <v>8100000</v>
      </c>
      <c r="H15" s="151">
        <f t="shared" si="0"/>
        <v>0.0005052381585294367</v>
      </c>
      <c r="I15" s="79" t="s">
        <v>463</v>
      </c>
    </row>
    <row r="16" spans="1:9" ht="12.75" thickBot="1">
      <c r="A16" s="147">
        <v>15</v>
      </c>
      <c r="B16" s="147" t="s">
        <v>772</v>
      </c>
      <c r="C16" s="148" t="s">
        <v>1217</v>
      </c>
      <c r="D16" s="149">
        <v>8100000</v>
      </c>
      <c r="E16" s="150" t="s">
        <v>1203</v>
      </c>
      <c r="F16" s="79">
        <v>16032043232</v>
      </c>
      <c r="G16" s="149">
        <v>8100000</v>
      </c>
      <c r="H16" s="151">
        <f t="shared" si="0"/>
        <v>0.0005052381585294367</v>
      </c>
      <c r="I16" s="79" t="s">
        <v>463</v>
      </c>
    </row>
    <row r="17" spans="1:9" ht="12.75" thickBot="1">
      <c r="A17" s="147">
        <v>16</v>
      </c>
      <c r="B17" s="147" t="s">
        <v>773</v>
      </c>
      <c r="C17" s="148" t="s">
        <v>1218</v>
      </c>
      <c r="D17" s="149">
        <v>11700000</v>
      </c>
      <c r="E17" s="150" t="s">
        <v>1203</v>
      </c>
      <c r="F17" s="79">
        <v>16032043232</v>
      </c>
      <c r="G17" s="149">
        <v>11700000</v>
      </c>
      <c r="H17" s="151">
        <f t="shared" si="0"/>
        <v>0.0007297884512091864</v>
      </c>
      <c r="I17" s="79" t="s">
        <v>463</v>
      </c>
    </row>
    <row r="18" spans="1:9" ht="12.75" thickBot="1">
      <c r="A18" s="147">
        <v>17</v>
      </c>
      <c r="B18" s="147" t="s">
        <v>763</v>
      </c>
      <c r="C18" s="148" t="s">
        <v>1219</v>
      </c>
      <c r="D18" s="149">
        <v>9900000</v>
      </c>
      <c r="E18" s="150" t="s">
        <v>1203</v>
      </c>
      <c r="F18" s="79">
        <v>16032043232</v>
      </c>
      <c r="G18" s="149">
        <v>9900000</v>
      </c>
      <c r="H18" s="151">
        <f t="shared" si="0"/>
        <v>0.0006175133048693116</v>
      </c>
      <c r="I18" s="79" t="s">
        <v>463</v>
      </c>
    </row>
    <row r="19" spans="1:9" ht="12.75" thickBot="1">
      <c r="A19" s="147">
        <v>18</v>
      </c>
      <c r="B19" s="147" t="s">
        <v>768</v>
      </c>
      <c r="C19" s="148" t="s">
        <v>1220</v>
      </c>
      <c r="D19" s="149">
        <v>10500000</v>
      </c>
      <c r="E19" s="150" t="s">
        <v>1207</v>
      </c>
      <c r="F19" s="79">
        <v>16032043232</v>
      </c>
      <c r="G19" s="149">
        <v>10500000</v>
      </c>
      <c r="H19" s="151">
        <f t="shared" si="0"/>
        <v>0.0006549383536492699</v>
      </c>
      <c r="I19" s="79" t="s">
        <v>463</v>
      </c>
    </row>
    <row r="20" spans="1:9" ht="12.75" thickBot="1">
      <c r="A20" s="147">
        <v>19</v>
      </c>
      <c r="B20" s="147" t="s">
        <v>774</v>
      </c>
      <c r="C20" s="148" t="s">
        <v>1221</v>
      </c>
      <c r="D20" s="149">
        <v>10500000</v>
      </c>
      <c r="E20" s="150" t="s">
        <v>1207</v>
      </c>
      <c r="F20" s="79">
        <v>16032043232</v>
      </c>
      <c r="G20" s="149">
        <v>10500000</v>
      </c>
      <c r="H20" s="151">
        <f t="shared" si="0"/>
        <v>0.0006549383536492699</v>
      </c>
      <c r="I20" s="79" t="s">
        <v>463</v>
      </c>
    </row>
    <row r="21" spans="1:9" ht="12.75" thickBot="1">
      <c r="A21" s="147">
        <v>20</v>
      </c>
      <c r="B21" s="147" t="s">
        <v>775</v>
      </c>
      <c r="C21" s="148" t="s">
        <v>1222</v>
      </c>
      <c r="D21" s="149">
        <v>11250000</v>
      </c>
      <c r="E21" s="150" t="s">
        <v>1203</v>
      </c>
      <c r="F21" s="79">
        <v>16032043232</v>
      </c>
      <c r="G21" s="149">
        <v>11250000</v>
      </c>
      <c r="H21" s="151">
        <f t="shared" si="0"/>
        <v>0.0007017196646242177</v>
      </c>
      <c r="I21" s="79" t="s">
        <v>463</v>
      </c>
    </row>
    <row r="22" spans="1:9" ht="12.75" thickBot="1">
      <c r="A22" s="147">
        <v>21</v>
      </c>
      <c r="B22" s="147" t="s">
        <v>763</v>
      </c>
      <c r="C22" s="148" t="s">
        <v>1223</v>
      </c>
      <c r="D22" s="149">
        <v>11250000</v>
      </c>
      <c r="E22" s="150" t="s">
        <v>1203</v>
      </c>
      <c r="F22" s="79">
        <v>16032043232</v>
      </c>
      <c r="G22" s="149">
        <v>11250000</v>
      </c>
      <c r="H22" s="151">
        <f t="shared" si="0"/>
        <v>0.0007017196646242177</v>
      </c>
      <c r="I22" s="79" t="s">
        <v>463</v>
      </c>
    </row>
    <row r="23" spans="1:9" ht="12.75" thickBot="1">
      <c r="A23" s="147">
        <v>22</v>
      </c>
      <c r="B23" s="147" t="s">
        <v>776</v>
      </c>
      <c r="C23" s="148" t="s">
        <v>1224</v>
      </c>
      <c r="D23" s="149">
        <v>24000000</v>
      </c>
      <c r="E23" s="150" t="s">
        <v>1207</v>
      </c>
      <c r="F23" s="79">
        <v>16032043232</v>
      </c>
      <c r="G23" s="149">
        <v>24000000</v>
      </c>
      <c r="H23" s="151">
        <f t="shared" si="0"/>
        <v>0.0014970019511983312</v>
      </c>
      <c r="I23" s="79" t="s">
        <v>463</v>
      </c>
    </row>
    <row r="24" spans="1:9" ht="12.75" thickBot="1">
      <c r="A24" s="147">
        <v>23</v>
      </c>
      <c r="B24" s="147" t="s">
        <v>777</v>
      </c>
      <c r="C24" s="148" t="s">
        <v>1225</v>
      </c>
      <c r="D24" s="149">
        <v>17100000</v>
      </c>
      <c r="E24" s="150" t="s">
        <v>1207</v>
      </c>
      <c r="F24" s="79">
        <v>16032043232</v>
      </c>
      <c r="G24" s="149">
        <v>17100000</v>
      </c>
      <c r="H24" s="151">
        <f t="shared" si="0"/>
        <v>0.001066613890228811</v>
      </c>
      <c r="I24" s="79" t="s">
        <v>463</v>
      </c>
    </row>
    <row r="25" spans="1:9" ht="12.75" thickBot="1">
      <c r="A25" s="147">
        <v>24</v>
      </c>
      <c r="B25" s="147" t="s">
        <v>778</v>
      </c>
      <c r="C25" s="148" t="s">
        <v>1226</v>
      </c>
      <c r="D25" s="149">
        <v>8100000</v>
      </c>
      <c r="E25" s="150" t="s">
        <v>1203</v>
      </c>
      <c r="F25" s="79">
        <v>16032043232</v>
      </c>
      <c r="G25" s="149">
        <v>8100000</v>
      </c>
      <c r="H25" s="151">
        <f t="shared" si="0"/>
        <v>0.0005052381585294367</v>
      </c>
      <c r="I25" s="79" t="s">
        <v>463</v>
      </c>
    </row>
    <row r="26" spans="1:9" ht="12.75" thickBot="1">
      <c r="A26" s="147">
        <v>25</v>
      </c>
      <c r="B26" s="147" t="s">
        <v>764</v>
      </c>
      <c r="C26" s="148" t="s">
        <v>1227</v>
      </c>
      <c r="D26" s="149">
        <v>14400000</v>
      </c>
      <c r="E26" s="150" t="s">
        <v>1207</v>
      </c>
      <c r="F26" s="79">
        <v>16032043232</v>
      </c>
      <c r="G26" s="149">
        <v>14400000</v>
      </c>
      <c r="H26" s="151">
        <f t="shared" si="0"/>
        <v>0.0008982011707189987</v>
      </c>
      <c r="I26" s="79" t="s">
        <v>463</v>
      </c>
    </row>
    <row r="27" spans="1:9" ht="12.75" thickBot="1">
      <c r="A27" s="147">
        <v>26</v>
      </c>
      <c r="B27" s="147" t="s">
        <v>763</v>
      </c>
      <c r="C27" s="148" t="s">
        <v>1228</v>
      </c>
      <c r="D27" s="149">
        <v>8100000</v>
      </c>
      <c r="E27" s="150" t="s">
        <v>1203</v>
      </c>
      <c r="F27" s="79">
        <v>16032043232</v>
      </c>
      <c r="G27" s="149">
        <v>8100000</v>
      </c>
      <c r="H27" s="151">
        <f t="shared" si="0"/>
        <v>0.0005052381585294367</v>
      </c>
      <c r="I27" s="79" t="s">
        <v>463</v>
      </c>
    </row>
    <row r="28" spans="1:9" ht="12.75" thickBot="1">
      <c r="A28" s="147">
        <v>27</v>
      </c>
      <c r="B28" s="147" t="s">
        <v>779</v>
      </c>
      <c r="C28" s="148" t="s">
        <v>1229</v>
      </c>
      <c r="D28" s="149">
        <v>11250000</v>
      </c>
      <c r="E28" s="150" t="s">
        <v>1203</v>
      </c>
      <c r="F28" s="79">
        <v>16032043232</v>
      </c>
      <c r="G28" s="149">
        <v>11250000</v>
      </c>
      <c r="H28" s="151">
        <f t="shared" si="0"/>
        <v>0.0007017196646242177</v>
      </c>
      <c r="I28" s="79" t="s">
        <v>463</v>
      </c>
    </row>
    <row r="29" spans="1:9" ht="12.75" thickBot="1">
      <c r="A29" s="147">
        <v>28</v>
      </c>
      <c r="B29" s="147" t="s">
        <v>780</v>
      </c>
      <c r="C29" s="148" t="s">
        <v>1230</v>
      </c>
      <c r="D29" s="149">
        <v>8100000</v>
      </c>
      <c r="E29" s="150" t="s">
        <v>1203</v>
      </c>
      <c r="F29" s="79">
        <v>16032043232</v>
      </c>
      <c r="G29" s="149">
        <v>8100000</v>
      </c>
      <c r="H29" s="151">
        <f t="shared" si="0"/>
        <v>0.0005052381585294367</v>
      </c>
      <c r="I29" s="79" t="s">
        <v>463</v>
      </c>
    </row>
    <row r="30" spans="1:9" ht="12.75" thickBot="1">
      <c r="A30" s="147">
        <v>29</v>
      </c>
      <c r="B30" s="147" t="s">
        <v>781</v>
      </c>
      <c r="C30" s="148" t="s">
        <v>1231</v>
      </c>
      <c r="D30" s="149">
        <v>43200000</v>
      </c>
      <c r="E30" s="150" t="s">
        <v>1207</v>
      </c>
      <c r="F30" s="79">
        <v>16032043232</v>
      </c>
      <c r="G30" s="149">
        <v>43200000</v>
      </c>
      <c r="H30" s="151">
        <f t="shared" si="0"/>
        <v>0.0026946035121569963</v>
      </c>
      <c r="I30" s="79" t="s">
        <v>463</v>
      </c>
    </row>
    <row r="31" spans="1:9" ht="12.75" thickBot="1">
      <c r="A31" s="147">
        <v>30</v>
      </c>
      <c r="B31" s="147" t="s">
        <v>782</v>
      </c>
      <c r="C31" s="148" t="s">
        <v>1232</v>
      </c>
      <c r="D31" s="149">
        <v>43200000</v>
      </c>
      <c r="E31" s="150" t="s">
        <v>1207</v>
      </c>
      <c r="F31" s="79">
        <v>16032043232</v>
      </c>
      <c r="G31" s="149">
        <v>43200000</v>
      </c>
      <c r="H31" s="151">
        <f t="shared" si="0"/>
        <v>0.0026946035121569963</v>
      </c>
      <c r="I31" s="79" t="s">
        <v>463</v>
      </c>
    </row>
    <row r="32" spans="1:9" ht="12.75" thickBot="1">
      <c r="A32" s="147">
        <v>31</v>
      </c>
      <c r="B32" s="147" t="s">
        <v>766</v>
      </c>
      <c r="C32" s="148" t="s">
        <v>1233</v>
      </c>
      <c r="D32" s="149">
        <v>6000000</v>
      </c>
      <c r="E32" s="150" t="s">
        <v>1203</v>
      </c>
      <c r="F32" s="79">
        <v>16032043232</v>
      </c>
      <c r="G32" s="149">
        <v>6000000</v>
      </c>
      <c r="H32" s="151">
        <f t="shared" si="0"/>
        <v>0.0003742504877995828</v>
      </c>
      <c r="I32" s="79" t="s">
        <v>463</v>
      </c>
    </row>
    <row r="33" spans="1:9" ht="12.75" thickBot="1">
      <c r="A33" s="147">
        <v>32</v>
      </c>
      <c r="B33" s="147" t="s">
        <v>783</v>
      </c>
      <c r="C33" s="148" t="s">
        <v>1234</v>
      </c>
      <c r="D33" s="149">
        <v>18000000</v>
      </c>
      <c r="E33" s="150" t="s">
        <v>1207</v>
      </c>
      <c r="F33" s="79">
        <v>16032043232</v>
      </c>
      <c r="G33" s="149">
        <v>18000000</v>
      </c>
      <c r="H33" s="151">
        <f t="shared" si="0"/>
        <v>0.0011227514633987484</v>
      </c>
      <c r="I33" s="79" t="s">
        <v>463</v>
      </c>
    </row>
    <row r="34" spans="1:9" ht="12.75" thickBot="1">
      <c r="A34" s="147">
        <v>33</v>
      </c>
      <c r="B34" s="147" t="s">
        <v>763</v>
      </c>
      <c r="C34" s="148" t="s">
        <v>1235</v>
      </c>
      <c r="D34" s="149">
        <v>9000000</v>
      </c>
      <c r="E34" s="150" t="s">
        <v>1203</v>
      </c>
      <c r="F34" s="79">
        <v>16032043232</v>
      </c>
      <c r="G34" s="149">
        <v>9000000</v>
      </c>
      <c r="H34" s="151">
        <f t="shared" si="0"/>
        <v>0.0005613757316993742</v>
      </c>
      <c r="I34" s="79" t="s">
        <v>463</v>
      </c>
    </row>
    <row r="35" spans="1:9" ht="12.75" thickBot="1">
      <c r="A35" s="147">
        <v>34</v>
      </c>
      <c r="B35" s="147" t="s">
        <v>784</v>
      </c>
      <c r="C35" s="148" t="s">
        <v>1236</v>
      </c>
      <c r="D35" s="149">
        <v>15750000</v>
      </c>
      <c r="E35" s="150" t="s">
        <v>1207</v>
      </c>
      <c r="F35" s="79">
        <v>16032043232</v>
      </c>
      <c r="G35" s="149">
        <v>15750000</v>
      </c>
      <c r="H35" s="151">
        <f t="shared" si="0"/>
        <v>0.0009824075304739048</v>
      </c>
      <c r="I35" s="79" t="s">
        <v>463</v>
      </c>
    </row>
    <row r="36" spans="1:9" ht="12.75" thickBot="1">
      <c r="A36" s="147">
        <v>35</v>
      </c>
      <c r="B36" s="147" t="s">
        <v>769</v>
      </c>
      <c r="C36" s="148" t="s">
        <v>1237</v>
      </c>
      <c r="D36" s="149">
        <v>14400000</v>
      </c>
      <c r="E36" s="150" t="s">
        <v>1207</v>
      </c>
      <c r="F36" s="79">
        <v>16032043232</v>
      </c>
      <c r="G36" s="149">
        <v>14400000</v>
      </c>
      <c r="H36" s="151">
        <f t="shared" si="0"/>
        <v>0.0008982011707189987</v>
      </c>
      <c r="I36" s="79" t="s">
        <v>463</v>
      </c>
    </row>
    <row r="37" spans="1:9" ht="12.75" thickBot="1">
      <c r="A37" s="147">
        <v>36</v>
      </c>
      <c r="B37" s="147" t="s">
        <v>785</v>
      </c>
      <c r="C37" s="148" t="s">
        <v>1238</v>
      </c>
      <c r="D37" s="149">
        <v>15750000</v>
      </c>
      <c r="E37" s="150" t="s">
        <v>1207</v>
      </c>
      <c r="F37" s="79">
        <v>16032043232</v>
      </c>
      <c r="G37" s="149">
        <v>15750000</v>
      </c>
      <c r="H37" s="151">
        <f t="shared" si="0"/>
        <v>0.0009824075304739048</v>
      </c>
      <c r="I37" s="79" t="s">
        <v>463</v>
      </c>
    </row>
    <row r="38" spans="1:9" ht="12.75" thickBot="1">
      <c r="A38" s="147">
        <v>37</v>
      </c>
      <c r="B38" s="147" t="s">
        <v>786</v>
      </c>
      <c r="C38" s="148" t="s">
        <v>1239</v>
      </c>
      <c r="D38" s="149">
        <v>14400000</v>
      </c>
      <c r="E38" s="150" t="s">
        <v>1207</v>
      </c>
      <c r="F38" s="79">
        <v>16032043232</v>
      </c>
      <c r="G38" s="149">
        <v>14400000</v>
      </c>
      <c r="H38" s="151">
        <f t="shared" si="0"/>
        <v>0.0008982011707189987</v>
      </c>
      <c r="I38" s="79" t="s">
        <v>463</v>
      </c>
    </row>
    <row r="39" spans="1:9" ht="12.75" thickBot="1">
      <c r="A39" s="147">
        <v>38</v>
      </c>
      <c r="B39" s="147" t="s">
        <v>785</v>
      </c>
      <c r="C39" s="148" t="s">
        <v>1240</v>
      </c>
      <c r="D39" s="149">
        <v>15750000</v>
      </c>
      <c r="E39" s="150" t="s">
        <v>1207</v>
      </c>
      <c r="F39" s="79">
        <v>16032043232</v>
      </c>
      <c r="G39" s="149">
        <v>15750000</v>
      </c>
      <c r="H39" s="151">
        <f t="shared" si="0"/>
        <v>0.0009824075304739048</v>
      </c>
      <c r="I39" s="79" t="s">
        <v>463</v>
      </c>
    </row>
    <row r="40" spans="1:9" ht="12.75" thickBot="1">
      <c r="A40" s="147">
        <v>39</v>
      </c>
      <c r="B40" s="147" t="s">
        <v>780</v>
      </c>
      <c r="C40" s="148" t="s">
        <v>1241</v>
      </c>
      <c r="D40" s="149">
        <v>8100000</v>
      </c>
      <c r="E40" s="150" t="s">
        <v>1203</v>
      </c>
      <c r="F40" s="79">
        <v>16032043232</v>
      </c>
      <c r="G40" s="149">
        <v>8100000</v>
      </c>
      <c r="H40" s="151">
        <f t="shared" si="0"/>
        <v>0.0005052381585294367</v>
      </c>
      <c r="I40" s="79" t="s">
        <v>463</v>
      </c>
    </row>
    <row r="41" spans="1:9" ht="12.75" thickBot="1">
      <c r="A41" s="147">
        <v>40</v>
      </c>
      <c r="B41" s="147" t="s">
        <v>787</v>
      </c>
      <c r="C41" s="148" t="s">
        <v>1242</v>
      </c>
      <c r="D41" s="149">
        <v>13500000</v>
      </c>
      <c r="E41" s="150" t="s">
        <v>1207</v>
      </c>
      <c r="F41" s="79">
        <v>16032043232</v>
      </c>
      <c r="G41" s="149">
        <v>13500000</v>
      </c>
      <c r="H41" s="151">
        <f t="shared" si="0"/>
        <v>0.0008420635975490613</v>
      </c>
      <c r="I41" s="79" t="s">
        <v>463</v>
      </c>
    </row>
    <row r="42" spans="1:9" ht="12.75" thickBot="1">
      <c r="A42" s="147">
        <v>41</v>
      </c>
      <c r="B42" s="147" t="s">
        <v>786</v>
      </c>
      <c r="C42" s="148" t="s">
        <v>1243</v>
      </c>
      <c r="D42" s="149">
        <v>17100000</v>
      </c>
      <c r="E42" s="150" t="s">
        <v>1207</v>
      </c>
      <c r="F42" s="79">
        <v>16032043232</v>
      </c>
      <c r="G42" s="149">
        <v>17100000</v>
      </c>
      <c r="H42" s="151">
        <f t="shared" si="0"/>
        <v>0.001066613890228811</v>
      </c>
      <c r="I42" s="79" t="s">
        <v>463</v>
      </c>
    </row>
    <row r="43" spans="1:9" ht="12.75" thickBot="1">
      <c r="A43" s="147">
        <v>42</v>
      </c>
      <c r="B43" s="147" t="s">
        <v>788</v>
      </c>
      <c r="C43" s="148" t="s">
        <v>1244</v>
      </c>
      <c r="D43" s="149">
        <v>7000000</v>
      </c>
      <c r="E43" s="150" t="s">
        <v>1207</v>
      </c>
      <c r="F43" s="79">
        <v>16032043232</v>
      </c>
      <c r="G43" s="149">
        <v>7000000</v>
      </c>
      <c r="H43" s="151">
        <f t="shared" si="0"/>
        <v>0.0004366255690995133</v>
      </c>
      <c r="I43" s="79" t="s">
        <v>463</v>
      </c>
    </row>
    <row r="44" spans="1:9" ht="12.75" thickBot="1">
      <c r="A44" s="147">
        <v>43</v>
      </c>
      <c r="B44" s="147" t="s">
        <v>766</v>
      </c>
      <c r="C44" s="148" t="s">
        <v>1245</v>
      </c>
      <c r="D44" s="149">
        <v>11250000</v>
      </c>
      <c r="E44" s="150" t="s">
        <v>1203</v>
      </c>
      <c r="F44" s="79">
        <v>16032043232</v>
      </c>
      <c r="G44" s="149">
        <v>11250000</v>
      </c>
      <c r="H44" s="151">
        <f t="shared" si="0"/>
        <v>0.0007017196646242177</v>
      </c>
      <c r="I44" s="79" t="s">
        <v>463</v>
      </c>
    </row>
    <row r="45" spans="1:9" ht="12.75" thickBot="1">
      <c r="A45" s="147">
        <v>44</v>
      </c>
      <c r="B45" s="147" t="s">
        <v>789</v>
      </c>
      <c r="C45" s="148" t="s">
        <v>1246</v>
      </c>
      <c r="D45" s="149">
        <v>43388400</v>
      </c>
      <c r="E45" s="150" t="s">
        <v>1247</v>
      </c>
      <c r="F45" s="79">
        <v>16032043232</v>
      </c>
      <c r="G45" s="149">
        <v>43388400</v>
      </c>
      <c r="H45" s="151">
        <f t="shared" si="0"/>
        <v>0.0027063549774739033</v>
      </c>
      <c r="I45" s="79" t="s">
        <v>463</v>
      </c>
    </row>
    <row r="46" spans="1:9" ht="12.75" thickBot="1">
      <c r="A46" s="147">
        <v>45</v>
      </c>
      <c r="B46" s="147" t="s">
        <v>788</v>
      </c>
      <c r="C46" s="148" t="s">
        <v>1248</v>
      </c>
      <c r="D46" s="149">
        <v>6600000</v>
      </c>
      <c r="E46" s="150" t="s">
        <v>1207</v>
      </c>
      <c r="F46" s="79">
        <v>16032043232</v>
      </c>
      <c r="G46" s="149">
        <v>6600000</v>
      </c>
      <c r="H46" s="151">
        <f t="shared" si="0"/>
        <v>0.00041167553657954107</v>
      </c>
      <c r="I46" s="79" t="s">
        <v>463</v>
      </c>
    </row>
    <row r="47" spans="1:9" ht="12.75" thickBot="1">
      <c r="A47" s="147">
        <v>46</v>
      </c>
      <c r="B47" s="147" t="s">
        <v>791</v>
      </c>
      <c r="C47" s="148" t="s">
        <v>1249</v>
      </c>
      <c r="D47" s="149">
        <v>15750000</v>
      </c>
      <c r="E47" s="150" t="s">
        <v>1207</v>
      </c>
      <c r="F47" s="79">
        <v>16032043232</v>
      </c>
      <c r="G47" s="149">
        <v>15750000</v>
      </c>
      <c r="H47" s="151">
        <f t="shared" si="0"/>
        <v>0.0009824075304739048</v>
      </c>
      <c r="I47" s="79" t="s">
        <v>463</v>
      </c>
    </row>
    <row r="48" spans="1:9" ht="12.75" thickBot="1">
      <c r="A48" s="147">
        <v>47</v>
      </c>
      <c r="B48" s="147" t="s">
        <v>792</v>
      </c>
      <c r="C48" s="148" t="s">
        <v>1250</v>
      </c>
      <c r="D48" s="149">
        <v>15750000</v>
      </c>
      <c r="E48" s="150" t="s">
        <v>1207</v>
      </c>
      <c r="F48" s="79">
        <v>16032043232</v>
      </c>
      <c r="G48" s="149">
        <v>15750000</v>
      </c>
      <c r="H48" s="151">
        <f t="shared" si="0"/>
        <v>0.0009824075304739048</v>
      </c>
      <c r="I48" s="79" t="s">
        <v>463</v>
      </c>
    </row>
    <row r="49" spans="1:9" ht="12.75" thickBot="1">
      <c r="A49" s="147">
        <v>48</v>
      </c>
      <c r="B49" s="147" t="s">
        <v>771</v>
      </c>
      <c r="C49" s="148" t="s">
        <v>1251</v>
      </c>
      <c r="D49" s="149">
        <v>9900000</v>
      </c>
      <c r="E49" s="150" t="s">
        <v>1203</v>
      </c>
      <c r="F49" s="79">
        <v>16032043232</v>
      </c>
      <c r="G49" s="149">
        <v>9900000</v>
      </c>
      <c r="H49" s="151">
        <f t="shared" si="0"/>
        <v>0.0006175133048693116</v>
      </c>
      <c r="I49" s="79" t="s">
        <v>463</v>
      </c>
    </row>
    <row r="50" spans="1:9" ht="12.75" thickBot="1">
      <c r="A50" s="147">
        <v>49</v>
      </c>
      <c r="B50" s="147" t="s">
        <v>793</v>
      </c>
      <c r="C50" s="148" t="s">
        <v>1252</v>
      </c>
      <c r="D50" s="149">
        <v>18000000</v>
      </c>
      <c r="E50" s="150" t="s">
        <v>1207</v>
      </c>
      <c r="F50" s="79">
        <v>16032043232</v>
      </c>
      <c r="G50" s="149">
        <v>18000000</v>
      </c>
      <c r="H50" s="151">
        <f t="shared" si="0"/>
        <v>0.0011227514633987484</v>
      </c>
      <c r="I50" s="79" t="s">
        <v>463</v>
      </c>
    </row>
    <row r="51" spans="1:9" ht="12.75" thickBot="1">
      <c r="A51" s="147">
        <v>50</v>
      </c>
      <c r="B51" s="147" t="s">
        <v>794</v>
      </c>
      <c r="C51" s="148" t="s">
        <v>1253</v>
      </c>
      <c r="D51" s="149">
        <v>3200000</v>
      </c>
      <c r="E51" s="150" t="s">
        <v>1203</v>
      </c>
      <c r="F51" s="79">
        <v>16032043232</v>
      </c>
      <c r="G51" s="149">
        <v>3200000</v>
      </c>
      <c r="H51" s="151">
        <f t="shared" si="0"/>
        <v>0.00019960026015977748</v>
      </c>
      <c r="I51" s="79" t="s">
        <v>463</v>
      </c>
    </row>
    <row r="52" spans="1:9" ht="12.75" thickBot="1">
      <c r="A52" s="147">
        <v>51</v>
      </c>
      <c r="B52" s="147" t="s">
        <v>794</v>
      </c>
      <c r="C52" s="148" t="s">
        <v>1254</v>
      </c>
      <c r="D52" s="149">
        <v>3200000</v>
      </c>
      <c r="E52" s="150" t="s">
        <v>1203</v>
      </c>
      <c r="F52" s="79">
        <v>16032043232</v>
      </c>
      <c r="G52" s="149">
        <v>3200000</v>
      </c>
      <c r="H52" s="151">
        <f t="shared" si="0"/>
        <v>0.00019960026015977748</v>
      </c>
      <c r="I52" s="79" t="s">
        <v>463</v>
      </c>
    </row>
    <row r="53" spans="1:9" ht="12.75" thickBot="1">
      <c r="A53" s="147">
        <v>52</v>
      </c>
      <c r="B53" s="147" t="s">
        <v>795</v>
      </c>
      <c r="C53" s="148" t="s">
        <v>1255</v>
      </c>
      <c r="D53" s="149">
        <v>20250000</v>
      </c>
      <c r="E53" s="150" t="s">
        <v>1207</v>
      </c>
      <c r="F53" s="79">
        <v>16032043232</v>
      </c>
      <c r="G53" s="149">
        <v>20250000</v>
      </c>
      <c r="H53" s="151">
        <f t="shared" si="0"/>
        <v>0.0012630953963235919</v>
      </c>
      <c r="I53" s="79" t="s">
        <v>463</v>
      </c>
    </row>
    <row r="54" spans="1:9" ht="12.75" thickBot="1">
      <c r="A54" s="147">
        <v>53</v>
      </c>
      <c r="B54" s="147" t="s">
        <v>795</v>
      </c>
      <c r="C54" s="148" t="s">
        <v>1256</v>
      </c>
      <c r="D54" s="149">
        <v>20250000</v>
      </c>
      <c r="E54" s="150" t="s">
        <v>1207</v>
      </c>
      <c r="F54" s="79">
        <v>16032043232</v>
      </c>
      <c r="G54" s="149">
        <v>20250000</v>
      </c>
      <c r="H54" s="151">
        <f t="shared" si="0"/>
        <v>0.0012630953963235919</v>
      </c>
      <c r="I54" s="79" t="s">
        <v>463</v>
      </c>
    </row>
    <row r="55" spans="1:9" ht="12.75" thickBot="1">
      <c r="A55" s="147">
        <v>54</v>
      </c>
      <c r="B55" s="147" t="s">
        <v>796</v>
      </c>
      <c r="C55" s="148" t="s">
        <v>1257</v>
      </c>
      <c r="D55" s="149">
        <v>20000000</v>
      </c>
      <c r="E55" s="150" t="s">
        <v>1207</v>
      </c>
      <c r="F55" s="79">
        <v>16032043232</v>
      </c>
      <c r="G55" s="149">
        <v>20000000</v>
      </c>
      <c r="H55" s="151">
        <f t="shared" si="0"/>
        <v>0.0012475016259986093</v>
      </c>
      <c r="I55" s="79" t="s">
        <v>463</v>
      </c>
    </row>
    <row r="56" spans="1:9" ht="12.75" thickBot="1">
      <c r="A56" s="147">
        <v>55</v>
      </c>
      <c r="B56" s="147" t="s">
        <v>780</v>
      </c>
      <c r="C56" s="148" t="s">
        <v>1258</v>
      </c>
      <c r="D56" s="149">
        <v>5400000</v>
      </c>
      <c r="E56" s="150" t="s">
        <v>1203</v>
      </c>
      <c r="F56" s="79">
        <v>16032043232</v>
      </c>
      <c r="G56" s="149">
        <v>5400000</v>
      </c>
      <c r="H56" s="151">
        <f t="shared" si="0"/>
        <v>0.00033682543901962454</v>
      </c>
      <c r="I56" s="79" t="s">
        <v>463</v>
      </c>
    </row>
    <row r="57" spans="1:9" ht="12.75" thickBot="1">
      <c r="A57" s="147">
        <v>56</v>
      </c>
      <c r="B57" s="147" t="s">
        <v>797</v>
      </c>
      <c r="C57" s="148" t="s">
        <v>1259</v>
      </c>
      <c r="D57" s="149">
        <v>9000000</v>
      </c>
      <c r="E57" s="150" t="s">
        <v>1207</v>
      </c>
      <c r="F57" s="79">
        <v>16032043232</v>
      </c>
      <c r="G57" s="149">
        <v>9000000</v>
      </c>
      <c r="H57" s="151">
        <f t="shared" si="0"/>
        <v>0.0005613757316993742</v>
      </c>
      <c r="I57" s="79" t="s">
        <v>463</v>
      </c>
    </row>
    <row r="58" spans="1:9" ht="12.75" thickBot="1">
      <c r="A58" s="147">
        <v>57</v>
      </c>
      <c r="B58" s="147" t="s">
        <v>798</v>
      </c>
      <c r="C58" s="148" t="s">
        <v>1260</v>
      </c>
      <c r="D58" s="149">
        <v>15750000</v>
      </c>
      <c r="E58" s="150" t="s">
        <v>1207</v>
      </c>
      <c r="F58" s="79">
        <v>16032043232</v>
      </c>
      <c r="G58" s="149">
        <v>15750000</v>
      </c>
      <c r="H58" s="151">
        <f t="shared" si="0"/>
        <v>0.0009824075304739048</v>
      </c>
      <c r="I58" s="79" t="s">
        <v>463</v>
      </c>
    </row>
    <row r="59" spans="1:9" ht="12.75" thickBot="1">
      <c r="A59" s="147">
        <v>58</v>
      </c>
      <c r="B59" s="147" t="s">
        <v>794</v>
      </c>
      <c r="C59" s="148" t="s">
        <v>1261</v>
      </c>
      <c r="D59" s="149">
        <v>3200000</v>
      </c>
      <c r="E59" s="150" t="s">
        <v>1203</v>
      </c>
      <c r="F59" s="79">
        <v>16032043232</v>
      </c>
      <c r="G59" s="149">
        <v>3200000</v>
      </c>
      <c r="H59" s="151">
        <f t="shared" si="0"/>
        <v>0.00019960026015977748</v>
      </c>
      <c r="I59" s="79" t="s">
        <v>463</v>
      </c>
    </row>
    <row r="60" spans="1:9" ht="12.75" thickBot="1">
      <c r="A60" s="147">
        <v>59</v>
      </c>
      <c r="B60" s="147" t="s">
        <v>780</v>
      </c>
      <c r="C60" s="148" t="s">
        <v>1262</v>
      </c>
      <c r="D60" s="149">
        <v>8100000</v>
      </c>
      <c r="E60" s="150" t="s">
        <v>1203</v>
      </c>
      <c r="F60" s="79">
        <v>16032043232</v>
      </c>
      <c r="G60" s="149">
        <v>8100000</v>
      </c>
      <c r="H60" s="151">
        <f t="shared" si="0"/>
        <v>0.0005052381585294367</v>
      </c>
      <c r="I60" s="79" t="s">
        <v>463</v>
      </c>
    </row>
    <row r="61" spans="1:9" ht="12.75" thickBot="1">
      <c r="A61" s="147">
        <v>60</v>
      </c>
      <c r="B61" s="147" t="s">
        <v>799</v>
      </c>
      <c r="C61" s="148" t="s">
        <v>1263</v>
      </c>
      <c r="D61" s="149">
        <v>9000000</v>
      </c>
      <c r="E61" s="150" t="s">
        <v>1207</v>
      </c>
      <c r="F61" s="79">
        <v>16032043232</v>
      </c>
      <c r="G61" s="149">
        <v>9000000</v>
      </c>
      <c r="H61" s="151">
        <f t="shared" si="0"/>
        <v>0.0005613757316993742</v>
      </c>
      <c r="I61" s="79" t="s">
        <v>463</v>
      </c>
    </row>
    <row r="62" spans="1:9" ht="12.75" thickBot="1">
      <c r="A62" s="147">
        <v>61</v>
      </c>
      <c r="B62" s="147" t="s">
        <v>800</v>
      </c>
      <c r="C62" s="148" t="s">
        <v>1264</v>
      </c>
      <c r="D62" s="149">
        <v>15750000</v>
      </c>
      <c r="E62" s="150" t="s">
        <v>1207</v>
      </c>
      <c r="F62" s="79">
        <v>16032043232</v>
      </c>
      <c r="G62" s="149">
        <v>15750000</v>
      </c>
      <c r="H62" s="151">
        <f t="shared" si="0"/>
        <v>0.0009824075304739048</v>
      </c>
      <c r="I62" s="79" t="s">
        <v>463</v>
      </c>
    </row>
    <row r="63" spans="1:9" ht="12.75" thickBot="1">
      <c r="A63" s="147">
        <v>62</v>
      </c>
      <c r="B63" s="147" t="s">
        <v>801</v>
      </c>
      <c r="C63" s="148" t="s">
        <v>1265</v>
      </c>
      <c r="D63" s="149">
        <v>18000000</v>
      </c>
      <c r="E63" s="150" t="s">
        <v>1207</v>
      </c>
      <c r="F63" s="79">
        <v>16032043232</v>
      </c>
      <c r="G63" s="149">
        <v>18000000</v>
      </c>
      <c r="H63" s="151">
        <f t="shared" si="0"/>
        <v>0.0011227514633987484</v>
      </c>
      <c r="I63" s="79" t="s">
        <v>463</v>
      </c>
    </row>
    <row r="64" spans="1:9" ht="12.75" thickBot="1">
      <c r="A64" s="147">
        <v>63</v>
      </c>
      <c r="B64" s="147" t="s">
        <v>799</v>
      </c>
      <c r="C64" s="148" t="s">
        <v>1266</v>
      </c>
      <c r="D64" s="149">
        <v>13500000</v>
      </c>
      <c r="E64" s="150" t="s">
        <v>1207</v>
      </c>
      <c r="F64" s="79">
        <v>16032043232</v>
      </c>
      <c r="G64" s="149">
        <v>13500000</v>
      </c>
      <c r="H64" s="151">
        <f t="shared" si="0"/>
        <v>0.0008420635975490613</v>
      </c>
      <c r="I64" s="79" t="s">
        <v>463</v>
      </c>
    </row>
    <row r="65" spans="1:9" ht="12.75" thickBot="1">
      <c r="A65" s="147">
        <v>64</v>
      </c>
      <c r="B65" s="147" t="s">
        <v>802</v>
      </c>
      <c r="C65" s="148" t="s">
        <v>1267</v>
      </c>
      <c r="D65" s="149">
        <v>9000000</v>
      </c>
      <c r="E65" s="150" t="s">
        <v>1207</v>
      </c>
      <c r="F65" s="79">
        <v>16032043232</v>
      </c>
      <c r="G65" s="149">
        <v>9000000</v>
      </c>
      <c r="H65" s="151">
        <f t="shared" si="0"/>
        <v>0.0005613757316993742</v>
      </c>
      <c r="I65" s="79" t="s">
        <v>463</v>
      </c>
    </row>
    <row r="66" spans="1:9" ht="12.75" thickBot="1">
      <c r="A66" s="147">
        <v>65</v>
      </c>
      <c r="B66" s="147" t="s">
        <v>803</v>
      </c>
      <c r="C66" s="148" t="s">
        <v>1268</v>
      </c>
      <c r="D66" s="149">
        <v>12600000</v>
      </c>
      <c r="E66" s="150" t="s">
        <v>1203</v>
      </c>
      <c r="F66" s="79">
        <v>16032043232</v>
      </c>
      <c r="G66" s="149">
        <v>12600000</v>
      </c>
      <c r="H66" s="151">
        <f t="shared" si="0"/>
        <v>0.0007859260243791239</v>
      </c>
      <c r="I66" s="79" t="s">
        <v>463</v>
      </c>
    </row>
    <row r="67" spans="1:9" ht="12.75" thickBot="1">
      <c r="A67" s="147">
        <v>66</v>
      </c>
      <c r="B67" s="147" t="s">
        <v>771</v>
      </c>
      <c r="C67" s="148" t="s">
        <v>1269</v>
      </c>
      <c r="D67" s="149">
        <v>8100000</v>
      </c>
      <c r="E67" s="150" t="s">
        <v>1203</v>
      </c>
      <c r="F67" s="79">
        <v>16032043232</v>
      </c>
      <c r="G67" s="149">
        <v>8100000</v>
      </c>
      <c r="H67" s="151">
        <f aca="true" t="shared" si="1" ref="H67:H130">G67/F67</f>
        <v>0.0005052381585294367</v>
      </c>
      <c r="I67" s="79" t="s">
        <v>463</v>
      </c>
    </row>
    <row r="68" spans="1:9" ht="12.75" thickBot="1">
      <c r="A68" s="147">
        <v>67</v>
      </c>
      <c r="B68" s="147" t="s">
        <v>771</v>
      </c>
      <c r="C68" s="148" t="s">
        <v>1270</v>
      </c>
      <c r="D68" s="149">
        <v>9900000</v>
      </c>
      <c r="E68" s="150" t="s">
        <v>1203</v>
      </c>
      <c r="F68" s="79">
        <v>16032043232</v>
      </c>
      <c r="G68" s="149">
        <v>9900000</v>
      </c>
      <c r="H68" s="151">
        <f t="shared" si="1"/>
        <v>0.0006175133048693116</v>
      </c>
      <c r="I68" s="79" t="s">
        <v>463</v>
      </c>
    </row>
    <row r="69" spans="1:9" ht="12.75" thickBot="1">
      <c r="A69" s="147">
        <v>68</v>
      </c>
      <c r="B69" s="147" t="s">
        <v>763</v>
      </c>
      <c r="C69" s="148" t="s">
        <v>1271</v>
      </c>
      <c r="D69" s="149">
        <v>9000000</v>
      </c>
      <c r="E69" s="150" t="s">
        <v>1203</v>
      </c>
      <c r="F69" s="79">
        <v>16032043232</v>
      </c>
      <c r="G69" s="149">
        <v>9000000</v>
      </c>
      <c r="H69" s="151">
        <f t="shared" si="1"/>
        <v>0.0005613757316993742</v>
      </c>
      <c r="I69" s="79" t="s">
        <v>463</v>
      </c>
    </row>
    <row r="70" spans="1:9" ht="12.75" thickBot="1">
      <c r="A70" s="147">
        <v>69</v>
      </c>
      <c r="B70" s="147" t="s">
        <v>799</v>
      </c>
      <c r="C70" s="148" t="s">
        <v>1272</v>
      </c>
      <c r="D70" s="149">
        <v>15750000</v>
      </c>
      <c r="E70" s="150" t="s">
        <v>1207</v>
      </c>
      <c r="F70" s="79">
        <v>16032043232</v>
      </c>
      <c r="G70" s="149">
        <v>15750000</v>
      </c>
      <c r="H70" s="151">
        <f t="shared" si="1"/>
        <v>0.0009824075304739048</v>
      </c>
      <c r="I70" s="79" t="s">
        <v>463</v>
      </c>
    </row>
    <row r="71" spans="1:9" ht="12.75" thickBot="1">
      <c r="A71" s="147">
        <v>70</v>
      </c>
      <c r="B71" s="147" t="s">
        <v>804</v>
      </c>
      <c r="C71" s="148" t="s">
        <v>1273</v>
      </c>
      <c r="D71" s="149">
        <v>8100000</v>
      </c>
      <c r="E71" s="150" t="s">
        <v>1203</v>
      </c>
      <c r="F71" s="79">
        <v>16032043232</v>
      </c>
      <c r="G71" s="149">
        <v>8100000</v>
      </c>
      <c r="H71" s="151">
        <f t="shared" si="1"/>
        <v>0.0005052381585294367</v>
      </c>
      <c r="I71" s="79" t="s">
        <v>463</v>
      </c>
    </row>
    <row r="72" spans="1:9" ht="12.75" thickBot="1">
      <c r="A72" s="147">
        <v>71</v>
      </c>
      <c r="B72" s="147" t="s">
        <v>805</v>
      </c>
      <c r="C72" s="148" t="s">
        <v>1274</v>
      </c>
      <c r="D72" s="149">
        <v>9000000</v>
      </c>
      <c r="E72" s="150" t="s">
        <v>1275</v>
      </c>
      <c r="F72" s="79">
        <v>16032043232</v>
      </c>
      <c r="G72" s="149">
        <v>9000000</v>
      </c>
      <c r="H72" s="151">
        <f t="shared" si="1"/>
        <v>0.0005613757316993742</v>
      </c>
      <c r="I72" s="79" t="s">
        <v>463</v>
      </c>
    </row>
    <row r="73" spans="1:9" ht="12.75" thickBot="1">
      <c r="A73" s="147">
        <v>72</v>
      </c>
      <c r="B73" s="147" t="s">
        <v>806</v>
      </c>
      <c r="C73" s="148" t="s">
        <v>1276</v>
      </c>
      <c r="D73" s="149">
        <v>7500000</v>
      </c>
      <c r="E73" s="150" t="s">
        <v>1277</v>
      </c>
      <c r="F73" s="79">
        <v>16032043232</v>
      </c>
      <c r="G73" s="149">
        <v>7500000</v>
      </c>
      <c r="H73" s="151">
        <f t="shared" si="1"/>
        <v>0.0004678131097494785</v>
      </c>
      <c r="I73" s="79" t="s">
        <v>463</v>
      </c>
    </row>
    <row r="74" spans="1:9" ht="12.75" thickBot="1">
      <c r="A74" s="147">
        <v>73</v>
      </c>
      <c r="B74" s="147" t="s">
        <v>795</v>
      </c>
      <c r="C74" s="148" t="s">
        <v>1278</v>
      </c>
      <c r="D74" s="149">
        <v>15750000</v>
      </c>
      <c r="E74" s="150" t="s">
        <v>1207</v>
      </c>
      <c r="F74" s="79">
        <v>16032043232</v>
      </c>
      <c r="G74" s="149">
        <v>15750000</v>
      </c>
      <c r="H74" s="151">
        <f t="shared" si="1"/>
        <v>0.0009824075304739048</v>
      </c>
      <c r="I74" s="79" t="s">
        <v>463</v>
      </c>
    </row>
    <row r="75" spans="1:9" ht="12.75" thickBot="1">
      <c r="A75" s="147">
        <v>74</v>
      </c>
      <c r="B75" s="147" t="s">
        <v>808</v>
      </c>
      <c r="C75" s="148" t="s">
        <v>1279</v>
      </c>
      <c r="D75" s="149">
        <v>13500000</v>
      </c>
      <c r="E75" s="150" t="s">
        <v>1275</v>
      </c>
      <c r="F75" s="79">
        <v>16032043232</v>
      </c>
      <c r="G75" s="149">
        <v>13500000</v>
      </c>
      <c r="H75" s="151">
        <f t="shared" si="1"/>
        <v>0.0008420635975490613</v>
      </c>
      <c r="I75" s="79" t="s">
        <v>463</v>
      </c>
    </row>
    <row r="76" spans="1:9" ht="12.75" thickBot="1">
      <c r="A76" s="147">
        <v>75</v>
      </c>
      <c r="B76" s="147" t="s">
        <v>809</v>
      </c>
      <c r="C76" s="148" t="s">
        <v>1280</v>
      </c>
      <c r="D76" s="149">
        <v>17100000</v>
      </c>
      <c r="E76" s="150" t="s">
        <v>1281</v>
      </c>
      <c r="F76" s="79">
        <v>16032043232</v>
      </c>
      <c r="G76" s="149">
        <v>17100000</v>
      </c>
      <c r="H76" s="151">
        <f t="shared" si="1"/>
        <v>0.001066613890228811</v>
      </c>
      <c r="I76" s="79" t="s">
        <v>463</v>
      </c>
    </row>
    <row r="77" spans="1:9" ht="12.75" thickBot="1">
      <c r="A77" s="147">
        <v>76</v>
      </c>
      <c r="B77" s="147" t="s">
        <v>811</v>
      </c>
      <c r="C77" s="148" t="s">
        <v>1282</v>
      </c>
      <c r="D77" s="149">
        <v>13500000</v>
      </c>
      <c r="E77" s="150" t="s">
        <v>1275</v>
      </c>
      <c r="F77" s="79">
        <v>16032043232</v>
      </c>
      <c r="G77" s="149">
        <v>13500000</v>
      </c>
      <c r="H77" s="151">
        <f t="shared" si="1"/>
        <v>0.0008420635975490613</v>
      </c>
      <c r="I77" s="79" t="s">
        <v>463</v>
      </c>
    </row>
    <row r="78" spans="1:9" ht="12.75" thickBot="1">
      <c r="A78" s="147">
        <v>77</v>
      </c>
      <c r="B78" s="147" t="s">
        <v>809</v>
      </c>
      <c r="C78" s="148" t="s">
        <v>1283</v>
      </c>
      <c r="D78" s="149">
        <v>17100000</v>
      </c>
      <c r="E78" s="150" t="s">
        <v>1281</v>
      </c>
      <c r="F78" s="79">
        <v>16032043232</v>
      </c>
      <c r="G78" s="149">
        <v>17100000</v>
      </c>
      <c r="H78" s="151">
        <f t="shared" si="1"/>
        <v>0.001066613890228811</v>
      </c>
      <c r="I78" s="79" t="s">
        <v>463</v>
      </c>
    </row>
    <row r="79" spans="1:9" ht="12.75" thickBot="1">
      <c r="A79" s="147">
        <v>78</v>
      </c>
      <c r="B79" s="147" t="s">
        <v>812</v>
      </c>
      <c r="C79" s="148" t="s">
        <v>1200</v>
      </c>
      <c r="D79" s="149">
        <v>214928280</v>
      </c>
      <c r="E79" s="150" t="s">
        <v>1201</v>
      </c>
      <c r="F79" s="79">
        <v>16032043232</v>
      </c>
      <c r="G79" s="149">
        <v>214928280</v>
      </c>
      <c r="H79" s="151">
        <f t="shared" si="1"/>
        <v>0.01340616893865422</v>
      </c>
      <c r="I79" s="79" t="s">
        <v>463</v>
      </c>
    </row>
    <row r="80" spans="1:9" ht="12.75" thickBot="1">
      <c r="A80" s="147">
        <v>79</v>
      </c>
      <c r="B80" s="147" t="s">
        <v>813</v>
      </c>
      <c r="C80" s="148" t="s">
        <v>1284</v>
      </c>
      <c r="D80" s="149">
        <v>15411330</v>
      </c>
      <c r="E80" s="150" t="s">
        <v>1285</v>
      </c>
      <c r="F80" s="79">
        <v>16032043232</v>
      </c>
      <c r="G80" s="149">
        <v>15411330</v>
      </c>
      <c r="H80" s="151">
        <f t="shared" si="1"/>
        <v>0.0009612829616900574</v>
      </c>
      <c r="I80" s="79" t="s">
        <v>463</v>
      </c>
    </row>
    <row r="81" spans="1:9" ht="12.75" thickBot="1">
      <c r="A81" s="147">
        <v>80</v>
      </c>
      <c r="B81" s="147" t="s">
        <v>814</v>
      </c>
      <c r="C81" s="148" t="s">
        <v>1286</v>
      </c>
      <c r="D81" s="149">
        <v>9834003</v>
      </c>
      <c r="E81" s="150" t="s">
        <v>1285</v>
      </c>
      <c r="F81" s="79">
        <v>16032043232</v>
      </c>
      <c r="G81" s="149">
        <v>9834003</v>
      </c>
      <c r="H81" s="151">
        <f t="shared" si="1"/>
        <v>0.0006133967366287602</v>
      </c>
      <c r="I81" s="79" t="s">
        <v>463</v>
      </c>
    </row>
    <row r="82" spans="1:9" ht="12.75" thickBot="1">
      <c r="A82" s="147">
        <v>81</v>
      </c>
      <c r="B82" s="147" t="s">
        <v>815</v>
      </c>
      <c r="C82" s="148" t="s">
        <v>1287</v>
      </c>
      <c r="D82" s="149">
        <v>9900000</v>
      </c>
      <c r="E82" s="150" t="s">
        <v>1275</v>
      </c>
      <c r="F82" s="79">
        <v>16032043232</v>
      </c>
      <c r="G82" s="149">
        <v>9900000</v>
      </c>
      <c r="H82" s="151">
        <f t="shared" si="1"/>
        <v>0.0006175133048693116</v>
      </c>
      <c r="I82" s="79" t="s">
        <v>463</v>
      </c>
    </row>
    <row r="83" spans="1:9" ht="12.75" thickBot="1">
      <c r="A83" s="147">
        <v>82</v>
      </c>
      <c r="B83" s="147" t="s">
        <v>811</v>
      </c>
      <c r="C83" s="148" t="s">
        <v>1288</v>
      </c>
      <c r="D83" s="149">
        <v>9000000</v>
      </c>
      <c r="E83" s="150" t="s">
        <v>1275</v>
      </c>
      <c r="F83" s="79">
        <v>16032043232</v>
      </c>
      <c r="G83" s="149">
        <v>9000000</v>
      </c>
      <c r="H83" s="151">
        <f t="shared" si="1"/>
        <v>0.0005613757316993742</v>
      </c>
      <c r="I83" s="79" t="s">
        <v>463</v>
      </c>
    </row>
    <row r="84" spans="1:9" ht="12.75" thickBot="1">
      <c r="A84" s="147">
        <v>83</v>
      </c>
      <c r="B84" s="147" t="s">
        <v>811</v>
      </c>
      <c r="C84" s="148" t="s">
        <v>1289</v>
      </c>
      <c r="D84" s="149">
        <v>9000000</v>
      </c>
      <c r="E84" s="150" t="s">
        <v>1275</v>
      </c>
      <c r="F84" s="79">
        <v>16032043232</v>
      </c>
      <c r="G84" s="149">
        <v>9000000</v>
      </c>
      <c r="H84" s="151">
        <f t="shared" si="1"/>
        <v>0.0005613757316993742</v>
      </c>
      <c r="I84" s="79" t="s">
        <v>463</v>
      </c>
    </row>
    <row r="85" spans="1:9" ht="12.75" thickBot="1">
      <c r="A85" s="147">
        <v>84</v>
      </c>
      <c r="B85" s="147" t="s">
        <v>816</v>
      </c>
      <c r="C85" s="148" t="s">
        <v>1290</v>
      </c>
      <c r="D85" s="149">
        <v>7500000</v>
      </c>
      <c r="E85" s="150" t="s">
        <v>1277</v>
      </c>
      <c r="F85" s="79">
        <v>16032043232</v>
      </c>
      <c r="G85" s="149">
        <v>7500000</v>
      </c>
      <c r="H85" s="151">
        <f t="shared" si="1"/>
        <v>0.0004678131097494785</v>
      </c>
      <c r="I85" s="79" t="s">
        <v>463</v>
      </c>
    </row>
    <row r="86" spans="1:9" ht="12.75" thickBot="1">
      <c r="A86" s="147">
        <v>85</v>
      </c>
      <c r="B86" s="147" t="s">
        <v>817</v>
      </c>
      <c r="C86" s="148" t="s">
        <v>1259</v>
      </c>
      <c r="D86" s="149">
        <v>36000000</v>
      </c>
      <c r="E86" s="150" t="s">
        <v>1275</v>
      </c>
      <c r="F86" s="79">
        <v>16032043232</v>
      </c>
      <c r="G86" s="149">
        <v>36000000</v>
      </c>
      <c r="H86" s="151">
        <f t="shared" si="1"/>
        <v>0.0022455029267974967</v>
      </c>
      <c r="I86" s="79" t="s">
        <v>463</v>
      </c>
    </row>
    <row r="87" spans="1:9" ht="12.75" thickBot="1">
      <c r="A87" s="147">
        <v>86</v>
      </c>
      <c r="B87" s="147" t="s">
        <v>818</v>
      </c>
      <c r="C87" s="148" t="s">
        <v>1291</v>
      </c>
      <c r="D87" s="149">
        <v>10500000</v>
      </c>
      <c r="E87" s="150" t="s">
        <v>1275</v>
      </c>
      <c r="F87" s="79">
        <v>16032043232</v>
      </c>
      <c r="G87" s="149">
        <v>10500000</v>
      </c>
      <c r="H87" s="151">
        <f t="shared" si="1"/>
        <v>0.0006549383536492699</v>
      </c>
      <c r="I87" s="79" t="s">
        <v>463</v>
      </c>
    </row>
    <row r="88" spans="1:9" ht="12.75" thickBot="1">
      <c r="A88" s="147">
        <v>87</v>
      </c>
      <c r="B88" s="147" t="s">
        <v>819</v>
      </c>
      <c r="C88" s="148" t="s">
        <v>1292</v>
      </c>
      <c r="D88" s="149">
        <v>6000000</v>
      </c>
      <c r="E88" s="150" t="s">
        <v>1275</v>
      </c>
      <c r="F88" s="79">
        <v>16032043232</v>
      </c>
      <c r="G88" s="149">
        <v>6000000</v>
      </c>
      <c r="H88" s="151">
        <f t="shared" si="1"/>
        <v>0.0003742504877995828</v>
      </c>
      <c r="I88" s="79" t="s">
        <v>463</v>
      </c>
    </row>
    <row r="89" spans="1:9" ht="12.75" thickBot="1">
      <c r="A89" s="147">
        <v>88</v>
      </c>
      <c r="B89" s="147" t="s">
        <v>820</v>
      </c>
      <c r="C89" s="148" t="s">
        <v>1293</v>
      </c>
      <c r="D89" s="149">
        <v>9000000</v>
      </c>
      <c r="E89" s="150" t="s">
        <v>1275</v>
      </c>
      <c r="F89" s="79">
        <v>16032043232</v>
      </c>
      <c r="G89" s="149">
        <v>9000000</v>
      </c>
      <c r="H89" s="151">
        <f t="shared" si="1"/>
        <v>0.0005613757316993742</v>
      </c>
      <c r="I89" s="79" t="s">
        <v>463</v>
      </c>
    </row>
    <row r="90" spans="1:9" ht="12.75" thickBot="1">
      <c r="A90" s="147">
        <v>89</v>
      </c>
      <c r="B90" s="147" t="s">
        <v>821</v>
      </c>
      <c r="C90" s="148" t="s">
        <v>1294</v>
      </c>
      <c r="D90" s="149">
        <v>10500000</v>
      </c>
      <c r="E90" s="150" t="s">
        <v>1275</v>
      </c>
      <c r="F90" s="79">
        <v>16032043232</v>
      </c>
      <c r="G90" s="149">
        <v>10500000</v>
      </c>
      <c r="H90" s="151">
        <f t="shared" si="1"/>
        <v>0.0006549383536492699</v>
      </c>
      <c r="I90" s="79" t="s">
        <v>463</v>
      </c>
    </row>
    <row r="91" spans="1:9" ht="12.75" thickBot="1">
      <c r="A91" s="147">
        <v>90</v>
      </c>
      <c r="B91" s="147" t="s">
        <v>822</v>
      </c>
      <c r="C91" s="148" t="s">
        <v>1244</v>
      </c>
      <c r="D91" s="149">
        <v>7000000</v>
      </c>
      <c r="E91" s="150" t="s">
        <v>1295</v>
      </c>
      <c r="F91" s="79">
        <v>16032043232</v>
      </c>
      <c r="G91" s="149">
        <v>7000000</v>
      </c>
      <c r="H91" s="151">
        <f t="shared" si="1"/>
        <v>0.0004366255690995133</v>
      </c>
      <c r="I91" s="79" t="s">
        <v>463</v>
      </c>
    </row>
    <row r="92" spans="1:9" ht="12.75" thickBot="1">
      <c r="A92" s="147">
        <v>91</v>
      </c>
      <c r="B92" s="147" t="s">
        <v>823</v>
      </c>
      <c r="C92" s="148" t="s">
        <v>1296</v>
      </c>
      <c r="D92" s="149">
        <v>14000000</v>
      </c>
      <c r="E92" s="150" t="s">
        <v>1295</v>
      </c>
      <c r="F92" s="79">
        <v>16032043232</v>
      </c>
      <c r="G92" s="149">
        <v>14000000</v>
      </c>
      <c r="H92" s="151">
        <f t="shared" si="1"/>
        <v>0.0008732511381990266</v>
      </c>
      <c r="I92" s="79" t="s">
        <v>463</v>
      </c>
    </row>
    <row r="93" spans="1:9" ht="12.75" thickBot="1">
      <c r="A93" s="147">
        <v>92</v>
      </c>
      <c r="B93" s="147" t="s">
        <v>824</v>
      </c>
      <c r="C93" s="148" t="s">
        <v>1297</v>
      </c>
      <c r="D93" s="149">
        <v>10000000</v>
      </c>
      <c r="E93" s="150" t="s">
        <v>1298</v>
      </c>
      <c r="F93" s="79">
        <v>16032043232</v>
      </c>
      <c r="G93" s="149">
        <v>10000000</v>
      </c>
      <c r="H93" s="151">
        <f t="shared" si="1"/>
        <v>0.0006237508129993047</v>
      </c>
      <c r="I93" s="79" t="s">
        <v>463</v>
      </c>
    </row>
    <row r="94" spans="1:9" ht="12.75" thickBot="1">
      <c r="A94" s="147">
        <v>93</v>
      </c>
      <c r="B94" s="147" t="s">
        <v>826</v>
      </c>
      <c r="C94" s="148" t="s">
        <v>1299</v>
      </c>
      <c r="D94" s="149">
        <v>6600000</v>
      </c>
      <c r="E94" s="150" t="s">
        <v>1207</v>
      </c>
      <c r="F94" s="79">
        <v>16032043232</v>
      </c>
      <c r="G94" s="149">
        <v>6600000</v>
      </c>
      <c r="H94" s="151">
        <f t="shared" si="1"/>
        <v>0.00041167553657954107</v>
      </c>
      <c r="I94" s="79" t="s">
        <v>463</v>
      </c>
    </row>
    <row r="95" spans="1:9" ht="12.75" thickBot="1">
      <c r="A95" s="147">
        <v>94</v>
      </c>
      <c r="B95" s="147" t="s">
        <v>827</v>
      </c>
      <c r="C95" s="148" t="s">
        <v>1300</v>
      </c>
      <c r="D95" s="149">
        <v>18000000</v>
      </c>
      <c r="E95" s="150" t="s">
        <v>1275</v>
      </c>
      <c r="F95" s="79">
        <v>16032043232</v>
      </c>
      <c r="G95" s="149">
        <v>18000000</v>
      </c>
      <c r="H95" s="151">
        <f t="shared" si="1"/>
        <v>0.0011227514633987484</v>
      </c>
      <c r="I95" s="79" t="s">
        <v>463</v>
      </c>
    </row>
    <row r="96" spans="1:9" ht="12.75" thickBot="1">
      <c r="A96" s="147">
        <v>95</v>
      </c>
      <c r="B96" s="147" t="s">
        <v>828</v>
      </c>
      <c r="C96" s="148" t="s">
        <v>1301</v>
      </c>
      <c r="D96" s="149">
        <v>10000000</v>
      </c>
      <c r="E96" s="150" t="s">
        <v>1203</v>
      </c>
      <c r="F96" s="79">
        <v>16032043232</v>
      </c>
      <c r="G96" s="149">
        <v>10000000</v>
      </c>
      <c r="H96" s="151">
        <f t="shared" si="1"/>
        <v>0.0006237508129993047</v>
      </c>
      <c r="I96" s="79" t="s">
        <v>463</v>
      </c>
    </row>
    <row r="97" spans="1:9" ht="12.75" thickBot="1">
      <c r="A97" s="147">
        <v>96</v>
      </c>
      <c r="B97" s="147" t="s">
        <v>829</v>
      </c>
      <c r="C97" s="148" t="s">
        <v>1302</v>
      </c>
      <c r="D97" s="149">
        <v>6000000</v>
      </c>
      <c r="E97" s="150" t="s">
        <v>1203</v>
      </c>
      <c r="F97" s="79">
        <v>16032043232</v>
      </c>
      <c r="G97" s="149">
        <v>6000000</v>
      </c>
      <c r="H97" s="151">
        <f t="shared" si="1"/>
        <v>0.0003742504877995828</v>
      </c>
      <c r="I97" s="79" t="s">
        <v>463</v>
      </c>
    </row>
    <row r="98" spans="1:9" ht="12.75" thickBot="1">
      <c r="A98" s="147">
        <v>97</v>
      </c>
      <c r="B98" s="147" t="s">
        <v>830</v>
      </c>
      <c r="C98" s="148" t="s">
        <v>1303</v>
      </c>
      <c r="D98" s="149">
        <v>5700000</v>
      </c>
      <c r="E98" s="150" t="s">
        <v>1275</v>
      </c>
      <c r="F98" s="79">
        <v>16032043232</v>
      </c>
      <c r="G98" s="149">
        <v>5700000</v>
      </c>
      <c r="H98" s="151">
        <f t="shared" si="1"/>
        <v>0.0003555379634096037</v>
      </c>
      <c r="I98" s="79" t="s">
        <v>463</v>
      </c>
    </row>
    <row r="99" spans="1:9" ht="12.75" thickBot="1">
      <c r="A99" s="147">
        <v>98</v>
      </c>
      <c r="B99" s="147" t="s">
        <v>831</v>
      </c>
      <c r="C99" s="148" t="s">
        <v>1304</v>
      </c>
      <c r="D99" s="149">
        <v>10500000</v>
      </c>
      <c r="E99" s="150" t="s">
        <v>1277</v>
      </c>
      <c r="F99" s="79">
        <v>16032043232</v>
      </c>
      <c r="G99" s="149">
        <v>10500000</v>
      </c>
      <c r="H99" s="151">
        <f t="shared" si="1"/>
        <v>0.0006549383536492699</v>
      </c>
      <c r="I99" s="79" t="s">
        <v>463</v>
      </c>
    </row>
    <row r="100" spans="1:9" ht="12.75" thickBot="1">
      <c r="A100" s="147">
        <v>99</v>
      </c>
      <c r="B100" s="147" t="s">
        <v>832</v>
      </c>
      <c r="C100" s="148" t="s">
        <v>1305</v>
      </c>
      <c r="D100" s="149">
        <v>12000000</v>
      </c>
      <c r="E100" s="150" t="s">
        <v>1275</v>
      </c>
      <c r="F100" s="79">
        <v>16032043232</v>
      </c>
      <c r="G100" s="149">
        <v>12000000</v>
      </c>
      <c r="H100" s="151">
        <f t="shared" si="1"/>
        <v>0.0007485009755991656</v>
      </c>
      <c r="I100" s="79" t="s">
        <v>463</v>
      </c>
    </row>
    <row r="101" spans="1:9" ht="12.75" thickBot="1">
      <c r="A101" s="147">
        <v>100</v>
      </c>
      <c r="B101" s="147" t="s">
        <v>833</v>
      </c>
      <c r="C101" s="148" t="s">
        <v>1306</v>
      </c>
      <c r="D101" s="149">
        <v>13500000</v>
      </c>
      <c r="E101" s="150" t="s">
        <v>1207</v>
      </c>
      <c r="F101" s="79">
        <v>16032043232</v>
      </c>
      <c r="G101" s="149">
        <v>13500000</v>
      </c>
      <c r="H101" s="151">
        <f t="shared" si="1"/>
        <v>0.0008420635975490613</v>
      </c>
      <c r="I101" s="79" t="s">
        <v>463</v>
      </c>
    </row>
    <row r="102" spans="1:9" ht="12.75" thickBot="1">
      <c r="A102" s="147">
        <v>101</v>
      </c>
      <c r="B102" s="147" t="s">
        <v>834</v>
      </c>
      <c r="C102" s="148" t="s">
        <v>1307</v>
      </c>
      <c r="D102" s="149">
        <v>17908800</v>
      </c>
      <c r="E102" s="150" t="s">
        <v>1308</v>
      </c>
      <c r="F102" s="79">
        <v>16032043232</v>
      </c>
      <c r="G102" s="149">
        <v>17908800</v>
      </c>
      <c r="H102" s="151">
        <f t="shared" si="1"/>
        <v>0.0011170628559841948</v>
      </c>
      <c r="I102" s="79" t="s">
        <v>463</v>
      </c>
    </row>
    <row r="103" spans="1:9" ht="12.75" thickBot="1">
      <c r="A103" s="147">
        <v>102</v>
      </c>
      <c r="B103" s="147" t="s">
        <v>795</v>
      </c>
      <c r="C103" s="148" t="s">
        <v>1309</v>
      </c>
      <c r="D103" s="149">
        <v>12800000</v>
      </c>
      <c r="E103" s="150" t="s">
        <v>1207</v>
      </c>
      <c r="F103" s="79">
        <v>16032043232</v>
      </c>
      <c r="G103" s="149">
        <v>12800000</v>
      </c>
      <c r="H103" s="151">
        <f t="shared" si="1"/>
        <v>0.0007984010406391099</v>
      </c>
      <c r="I103" s="79" t="s">
        <v>463</v>
      </c>
    </row>
    <row r="104" spans="1:9" ht="12.75" thickBot="1">
      <c r="A104" s="147">
        <v>103</v>
      </c>
      <c r="B104" s="147" t="s">
        <v>820</v>
      </c>
      <c r="C104" s="148" t="s">
        <v>1310</v>
      </c>
      <c r="D104" s="149">
        <v>9000000</v>
      </c>
      <c r="E104" s="150" t="s">
        <v>1275</v>
      </c>
      <c r="F104" s="79">
        <v>16032043232</v>
      </c>
      <c r="G104" s="149">
        <v>9000000</v>
      </c>
      <c r="H104" s="151">
        <f t="shared" si="1"/>
        <v>0.0005613757316993742</v>
      </c>
      <c r="I104" s="79" t="s">
        <v>463</v>
      </c>
    </row>
    <row r="105" spans="1:9" ht="12.75" thickBot="1">
      <c r="A105" s="147">
        <v>104</v>
      </c>
      <c r="B105" s="147" t="s">
        <v>835</v>
      </c>
      <c r="C105" s="148" t="s">
        <v>1311</v>
      </c>
      <c r="D105" s="149">
        <v>9000000</v>
      </c>
      <c r="E105" s="150" t="s">
        <v>1277</v>
      </c>
      <c r="F105" s="79">
        <v>16032043232</v>
      </c>
      <c r="G105" s="149">
        <v>9000000</v>
      </c>
      <c r="H105" s="151">
        <f t="shared" si="1"/>
        <v>0.0005613757316993742</v>
      </c>
      <c r="I105" s="79" t="s">
        <v>463</v>
      </c>
    </row>
    <row r="106" spans="1:9" ht="12.75" thickBot="1">
      <c r="A106" s="147">
        <v>105</v>
      </c>
      <c r="B106" s="147" t="s">
        <v>836</v>
      </c>
      <c r="C106" s="148" t="s">
        <v>1312</v>
      </c>
      <c r="D106" s="149">
        <v>9000000</v>
      </c>
      <c r="E106" s="150" t="s">
        <v>1275</v>
      </c>
      <c r="F106" s="79">
        <v>16032043232</v>
      </c>
      <c r="G106" s="149">
        <v>9000000</v>
      </c>
      <c r="H106" s="151">
        <f t="shared" si="1"/>
        <v>0.0005613757316993742</v>
      </c>
      <c r="I106" s="79" t="s">
        <v>463</v>
      </c>
    </row>
    <row r="107" spans="1:9" ht="12.75" thickBot="1">
      <c r="A107" s="147">
        <v>106</v>
      </c>
      <c r="B107" s="147" t="s">
        <v>837</v>
      </c>
      <c r="C107" s="148" t="s">
        <v>1313</v>
      </c>
      <c r="D107" s="149">
        <v>9000000</v>
      </c>
      <c r="E107" s="150" t="s">
        <v>1275</v>
      </c>
      <c r="F107" s="79">
        <v>16032043232</v>
      </c>
      <c r="G107" s="149">
        <v>9000000</v>
      </c>
      <c r="H107" s="151">
        <f t="shared" si="1"/>
        <v>0.0005613757316993742</v>
      </c>
      <c r="I107" s="79" t="s">
        <v>463</v>
      </c>
    </row>
    <row r="108" spans="1:9" ht="12.75" thickBot="1">
      <c r="A108" s="147">
        <v>107</v>
      </c>
      <c r="B108" s="147" t="s">
        <v>838</v>
      </c>
      <c r="C108" s="148" t="s">
        <v>1314</v>
      </c>
      <c r="D108" s="149">
        <v>27000000</v>
      </c>
      <c r="E108" s="150" t="s">
        <v>1295</v>
      </c>
      <c r="F108" s="79">
        <v>16032043232</v>
      </c>
      <c r="G108" s="149">
        <v>27000000</v>
      </c>
      <c r="H108" s="151">
        <f t="shared" si="1"/>
        <v>0.0016841271950981227</v>
      </c>
      <c r="I108" s="79" t="s">
        <v>463</v>
      </c>
    </row>
    <row r="109" spans="1:9" ht="12.75" thickBot="1">
      <c r="A109" s="147">
        <v>108</v>
      </c>
      <c r="B109" s="147" t="s">
        <v>839</v>
      </c>
      <c r="C109" s="148" t="s">
        <v>1315</v>
      </c>
      <c r="D109" s="149">
        <v>9000000</v>
      </c>
      <c r="E109" s="150" t="s">
        <v>1281</v>
      </c>
      <c r="F109" s="79">
        <v>16032043232</v>
      </c>
      <c r="G109" s="149">
        <v>9000000</v>
      </c>
      <c r="H109" s="151">
        <f t="shared" si="1"/>
        <v>0.0005613757316993742</v>
      </c>
      <c r="I109" s="79" t="s">
        <v>463</v>
      </c>
    </row>
    <row r="110" spans="1:9" ht="12.75" thickBot="1">
      <c r="A110" s="147">
        <v>109</v>
      </c>
      <c r="B110" s="147" t="s">
        <v>840</v>
      </c>
      <c r="C110" s="148" t="s">
        <v>1316</v>
      </c>
      <c r="D110" s="149">
        <v>24000000</v>
      </c>
      <c r="E110" s="150" t="s">
        <v>1207</v>
      </c>
      <c r="F110" s="79">
        <v>16032043232</v>
      </c>
      <c r="G110" s="149">
        <v>24000000</v>
      </c>
      <c r="H110" s="151">
        <f t="shared" si="1"/>
        <v>0.0014970019511983312</v>
      </c>
      <c r="I110" s="79" t="s">
        <v>463</v>
      </c>
    </row>
    <row r="111" spans="1:9" ht="12.75" thickBot="1">
      <c r="A111" s="147">
        <v>110</v>
      </c>
      <c r="B111" s="147" t="s">
        <v>841</v>
      </c>
      <c r="C111" s="148" t="s">
        <v>1317</v>
      </c>
      <c r="D111" s="149">
        <v>21000000</v>
      </c>
      <c r="E111" s="150" t="s">
        <v>1207</v>
      </c>
      <c r="F111" s="79">
        <v>16032043232</v>
      </c>
      <c r="G111" s="149">
        <v>21000000</v>
      </c>
      <c r="H111" s="151">
        <f t="shared" si="1"/>
        <v>0.0013098767072985398</v>
      </c>
      <c r="I111" s="79" t="s">
        <v>463</v>
      </c>
    </row>
    <row r="112" spans="1:9" ht="12.75" thickBot="1">
      <c r="A112" s="147">
        <v>111</v>
      </c>
      <c r="B112" s="147" t="s">
        <v>842</v>
      </c>
      <c r="C112" s="148" t="s">
        <v>1318</v>
      </c>
      <c r="D112" s="149">
        <v>16118500</v>
      </c>
      <c r="E112" s="150" t="s">
        <v>1281</v>
      </c>
      <c r="F112" s="79">
        <v>16032043232</v>
      </c>
      <c r="G112" s="149">
        <v>16118500</v>
      </c>
      <c r="H112" s="151">
        <f t="shared" si="1"/>
        <v>0.0010053927479329293</v>
      </c>
      <c r="I112" s="79" t="s">
        <v>463</v>
      </c>
    </row>
    <row r="113" spans="1:9" ht="12.75" thickBot="1">
      <c r="A113" s="147">
        <v>112</v>
      </c>
      <c r="B113" s="147" t="s">
        <v>843</v>
      </c>
      <c r="C113" s="148" t="s">
        <v>1319</v>
      </c>
      <c r="D113" s="149">
        <v>27000000</v>
      </c>
      <c r="E113" s="150" t="s">
        <v>1207</v>
      </c>
      <c r="F113" s="79">
        <v>16032043232</v>
      </c>
      <c r="G113" s="149">
        <v>27000000</v>
      </c>
      <c r="H113" s="151">
        <f t="shared" si="1"/>
        <v>0.0016841271950981227</v>
      </c>
      <c r="I113" s="79" t="s">
        <v>463</v>
      </c>
    </row>
    <row r="114" spans="1:9" ht="12.75" thickBot="1">
      <c r="A114" s="147">
        <v>113</v>
      </c>
      <c r="B114" s="147" t="s">
        <v>844</v>
      </c>
      <c r="C114" s="148" t="s">
        <v>1208</v>
      </c>
      <c r="D114" s="149">
        <v>18000000</v>
      </c>
      <c r="E114" s="150" t="s">
        <v>1203</v>
      </c>
      <c r="F114" s="79">
        <v>16032043232</v>
      </c>
      <c r="G114" s="149">
        <v>18000000</v>
      </c>
      <c r="H114" s="151">
        <f t="shared" si="1"/>
        <v>0.0011227514633987484</v>
      </c>
      <c r="I114" s="79" t="s">
        <v>463</v>
      </c>
    </row>
    <row r="115" spans="1:9" ht="12.75" thickBot="1">
      <c r="A115" s="147">
        <v>114</v>
      </c>
      <c r="B115" s="147" t="s">
        <v>844</v>
      </c>
      <c r="C115" s="148" t="s">
        <v>1209</v>
      </c>
      <c r="D115" s="149">
        <v>16800000</v>
      </c>
      <c r="E115" s="150" t="s">
        <v>1203</v>
      </c>
      <c r="F115" s="79">
        <v>16032043232</v>
      </c>
      <c r="G115" s="149">
        <v>16800000</v>
      </c>
      <c r="H115" s="151">
        <f t="shared" si="1"/>
        <v>0.0010479013658388318</v>
      </c>
      <c r="I115" s="79" t="s">
        <v>463</v>
      </c>
    </row>
    <row r="116" spans="1:9" ht="12.75" thickBot="1">
      <c r="A116" s="147">
        <v>115</v>
      </c>
      <c r="B116" s="147" t="s">
        <v>841</v>
      </c>
      <c r="C116" s="148" t="s">
        <v>1206</v>
      </c>
      <c r="D116" s="149">
        <v>21000000</v>
      </c>
      <c r="E116" s="150" t="s">
        <v>1207</v>
      </c>
      <c r="F116" s="79">
        <v>16032043232</v>
      </c>
      <c r="G116" s="149">
        <v>21000000</v>
      </c>
      <c r="H116" s="151">
        <f t="shared" si="1"/>
        <v>0.0013098767072985398</v>
      </c>
      <c r="I116" s="79" t="s">
        <v>463</v>
      </c>
    </row>
    <row r="117" spans="1:9" ht="12.75" thickBot="1">
      <c r="A117" s="147">
        <v>116</v>
      </c>
      <c r="B117" s="147" t="s">
        <v>845</v>
      </c>
      <c r="C117" s="148" t="s">
        <v>1202</v>
      </c>
      <c r="D117" s="149">
        <v>9000000</v>
      </c>
      <c r="E117" s="150" t="s">
        <v>1203</v>
      </c>
      <c r="F117" s="79">
        <v>16032043232</v>
      </c>
      <c r="G117" s="149">
        <v>9000000</v>
      </c>
      <c r="H117" s="151">
        <f t="shared" si="1"/>
        <v>0.0005613757316993742</v>
      </c>
      <c r="I117" s="79" t="s">
        <v>463</v>
      </c>
    </row>
    <row r="118" spans="1:9" ht="12.75" thickBot="1">
      <c r="A118" s="147">
        <v>117</v>
      </c>
      <c r="B118" s="147" t="s">
        <v>845</v>
      </c>
      <c r="C118" s="148" t="s">
        <v>1213</v>
      </c>
      <c r="D118" s="149">
        <v>9000000</v>
      </c>
      <c r="E118" s="150" t="s">
        <v>1203</v>
      </c>
      <c r="F118" s="79">
        <v>16032043232</v>
      </c>
      <c r="G118" s="149">
        <v>9000000</v>
      </c>
      <c r="H118" s="151">
        <f t="shared" si="1"/>
        <v>0.0005613757316993742</v>
      </c>
      <c r="I118" s="79" t="s">
        <v>463</v>
      </c>
    </row>
    <row r="119" spans="1:9" ht="12.75" thickBot="1">
      <c r="A119" s="147">
        <v>118</v>
      </c>
      <c r="B119" s="147" t="s">
        <v>845</v>
      </c>
      <c r="C119" s="148" t="s">
        <v>1205</v>
      </c>
      <c r="D119" s="149">
        <v>9000000</v>
      </c>
      <c r="E119" s="150" t="s">
        <v>1203</v>
      </c>
      <c r="F119" s="79">
        <v>16032043232</v>
      </c>
      <c r="G119" s="149">
        <v>9000000</v>
      </c>
      <c r="H119" s="151">
        <f t="shared" si="1"/>
        <v>0.0005613757316993742</v>
      </c>
      <c r="I119" s="79" t="s">
        <v>463</v>
      </c>
    </row>
    <row r="120" spans="1:9" ht="12.75" thickBot="1">
      <c r="A120" s="147">
        <v>119</v>
      </c>
      <c r="B120" s="147" t="s">
        <v>846</v>
      </c>
      <c r="C120" s="148" t="s">
        <v>1212</v>
      </c>
      <c r="D120" s="149">
        <v>15000000</v>
      </c>
      <c r="E120" s="150" t="s">
        <v>1203</v>
      </c>
      <c r="F120" s="79">
        <v>16032043232</v>
      </c>
      <c r="G120" s="149">
        <v>15000000</v>
      </c>
      <c r="H120" s="151">
        <f t="shared" si="1"/>
        <v>0.000935626219498957</v>
      </c>
      <c r="I120" s="79" t="s">
        <v>463</v>
      </c>
    </row>
    <row r="121" spans="1:9" ht="12.75" thickBot="1">
      <c r="A121" s="147">
        <v>120</v>
      </c>
      <c r="B121" s="147" t="s">
        <v>846</v>
      </c>
      <c r="C121" s="148" t="s">
        <v>1211</v>
      </c>
      <c r="D121" s="149">
        <v>16800000</v>
      </c>
      <c r="E121" s="150" t="s">
        <v>1203</v>
      </c>
      <c r="F121" s="79">
        <v>16032043232</v>
      </c>
      <c r="G121" s="149">
        <v>16800000</v>
      </c>
      <c r="H121" s="151">
        <f t="shared" si="1"/>
        <v>0.0010479013658388318</v>
      </c>
      <c r="I121" s="79" t="s">
        <v>463</v>
      </c>
    </row>
    <row r="122" spans="1:9" ht="12.75" thickBot="1">
      <c r="A122" s="147">
        <v>121</v>
      </c>
      <c r="B122" s="147" t="s">
        <v>847</v>
      </c>
      <c r="C122" s="148" t="s">
        <v>1227</v>
      </c>
      <c r="D122" s="149">
        <v>20400000</v>
      </c>
      <c r="E122" s="150" t="s">
        <v>1207</v>
      </c>
      <c r="F122" s="79">
        <v>16032043232</v>
      </c>
      <c r="G122" s="149">
        <v>20400000</v>
      </c>
      <c r="H122" s="151">
        <f t="shared" si="1"/>
        <v>0.0012724516585185814</v>
      </c>
      <c r="I122" s="79" t="s">
        <v>463</v>
      </c>
    </row>
    <row r="123" spans="1:9" ht="12.75" thickBot="1">
      <c r="A123" s="147">
        <v>122</v>
      </c>
      <c r="B123" s="147" t="s">
        <v>848</v>
      </c>
      <c r="C123" s="148" t="s">
        <v>1230</v>
      </c>
      <c r="D123" s="149">
        <v>12000000</v>
      </c>
      <c r="E123" s="150" t="s">
        <v>1203</v>
      </c>
      <c r="F123" s="79">
        <v>16032043232</v>
      </c>
      <c r="G123" s="149">
        <v>12000000</v>
      </c>
      <c r="H123" s="151">
        <f t="shared" si="1"/>
        <v>0.0007485009755991656</v>
      </c>
      <c r="I123" s="79" t="s">
        <v>463</v>
      </c>
    </row>
    <row r="124" spans="1:9" ht="12.75" thickBot="1">
      <c r="A124" s="147">
        <v>123</v>
      </c>
      <c r="B124" s="147" t="s">
        <v>849</v>
      </c>
      <c r="C124" s="148" t="s">
        <v>1219</v>
      </c>
      <c r="D124" s="149">
        <v>13200000</v>
      </c>
      <c r="E124" s="150" t="s">
        <v>1203</v>
      </c>
      <c r="F124" s="79">
        <v>16032043232</v>
      </c>
      <c r="G124" s="149">
        <v>13200000</v>
      </c>
      <c r="H124" s="151">
        <f t="shared" si="1"/>
        <v>0.0008233510731590821</v>
      </c>
      <c r="I124" s="79" t="s">
        <v>463</v>
      </c>
    </row>
    <row r="125" spans="1:9" ht="12.75" thickBot="1">
      <c r="A125" s="147">
        <v>124</v>
      </c>
      <c r="B125" s="147" t="s">
        <v>850</v>
      </c>
      <c r="C125" s="148" t="s">
        <v>1320</v>
      </c>
      <c r="D125" s="149">
        <v>9200000</v>
      </c>
      <c r="E125" s="150" t="s">
        <v>1203</v>
      </c>
      <c r="F125" s="79">
        <v>16032043232</v>
      </c>
      <c r="G125" s="149">
        <v>9200000</v>
      </c>
      <c r="H125" s="151">
        <f t="shared" si="1"/>
        <v>0.0005738507479593603</v>
      </c>
      <c r="I125" s="79" t="s">
        <v>463</v>
      </c>
    </row>
    <row r="126" spans="1:9" ht="12.75" thickBot="1">
      <c r="A126" s="147">
        <v>125</v>
      </c>
      <c r="B126" s="147" t="s">
        <v>851</v>
      </c>
      <c r="C126" s="148" t="s">
        <v>1321</v>
      </c>
      <c r="D126" s="149">
        <v>12000000</v>
      </c>
      <c r="E126" s="150" t="s">
        <v>1207</v>
      </c>
      <c r="F126" s="79">
        <v>16032043232</v>
      </c>
      <c r="G126" s="149">
        <v>12000000</v>
      </c>
      <c r="H126" s="151">
        <f t="shared" si="1"/>
        <v>0.0007485009755991656</v>
      </c>
      <c r="I126" s="79" t="s">
        <v>463</v>
      </c>
    </row>
    <row r="127" spans="1:9" ht="12.75" thickBot="1">
      <c r="A127" s="147">
        <v>126</v>
      </c>
      <c r="B127" s="147" t="s">
        <v>852</v>
      </c>
      <c r="C127" s="148" t="s">
        <v>1257</v>
      </c>
      <c r="D127" s="149">
        <v>30000000</v>
      </c>
      <c r="E127" s="150" t="s">
        <v>1322</v>
      </c>
      <c r="F127" s="79">
        <v>16032043232</v>
      </c>
      <c r="G127" s="149">
        <v>30000000</v>
      </c>
      <c r="H127" s="151">
        <f t="shared" si="1"/>
        <v>0.001871252438997914</v>
      </c>
      <c r="I127" s="79" t="s">
        <v>463</v>
      </c>
    </row>
    <row r="128" spans="1:9" ht="12.75" thickBot="1">
      <c r="A128" s="147">
        <v>127</v>
      </c>
      <c r="B128" s="147" t="s">
        <v>854</v>
      </c>
      <c r="C128" s="148" t="s">
        <v>1276</v>
      </c>
      <c r="D128" s="149">
        <v>15000000</v>
      </c>
      <c r="E128" s="150" t="s">
        <v>1277</v>
      </c>
      <c r="F128" s="79">
        <v>16032043232</v>
      </c>
      <c r="G128" s="149">
        <v>15000000</v>
      </c>
      <c r="H128" s="151">
        <f t="shared" si="1"/>
        <v>0.000935626219498957</v>
      </c>
      <c r="I128" s="79" t="s">
        <v>463</v>
      </c>
    </row>
    <row r="129" spans="1:9" ht="12.75" thickBot="1">
      <c r="A129" s="147">
        <v>128</v>
      </c>
      <c r="B129" s="147" t="s">
        <v>855</v>
      </c>
      <c r="C129" s="148" t="s">
        <v>1237</v>
      </c>
      <c r="D129" s="149">
        <v>19200000</v>
      </c>
      <c r="E129" s="150" t="s">
        <v>1207</v>
      </c>
      <c r="F129" s="79">
        <v>16032043232</v>
      </c>
      <c r="G129" s="149">
        <v>19200000</v>
      </c>
      <c r="H129" s="151">
        <f t="shared" si="1"/>
        <v>0.001197601560958665</v>
      </c>
      <c r="I129" s="79" t="s">
        <v>463</v>
      </c>
    </row>
    <row r="130" spans="1:9" ht="12.75" thickBot="1">
      <c r="A130" s="147">
        <v>129</v>
      </c>
      <c r="B130" s="147" t="s">
        <v>848</v>
      </c>
      <c r="C130" s="148" t="s">
        <v>1241</v>
      </c>
      <c r="D130" s="149">
        <v>10800000</v>
      </c>
      <c r="E130" s="150" t="s">
        <v>1203</v>
      </c>
      <c r="F130" s="79">
        <v>16032043232</v>
      </c>
      <c r="G130" s="149">
        <v>10800000</v>
      </c>
      <c r="H130" s="151">
        <f t="shared" si="1"/>
        <v>0.0006736508780392491</v>
      </c>
      <c r="I130" s="79" t="s">
        <v>463</v>
      </c>
    </row>
    <row r="131" spans="1:9" ht="12.75" thickBot="1">
      <c r="A131" s="147">
        <v>130</v>
      </c>
      <c r="B131" s="147" t="s">
        <v>856</v>
      </c>
      <c r="C131" s="148" t="s">
        <v>1228</v>
      </c>
      <c r="D131" s="149">
        <v>10800000</v>
      </c>
      <c r="E131" s="150" t="s">
        <v>1203</v>
      </c>
      <c r="F131" s="79">
        <v>16032043232</v>
      </c>
      <c r="G131" s="149">
        <v>10800000</v>
      </c>
      <c r="H131" s="151">
        <f>G131/F131</f>
        <v>0.0006736508780392491</v>
      </c>
      <c r="I131" s="79" t="s">
        <v>463</v>
      </c>
    </row>
    <row r="132" spans="1:9" ht="12.75" thickBot="1">
      <c r="A132" s="147">
        <v>45137</v>
      </c>
      <c r="B132" s="147" t="s">
        <v>857</v>
      </c>
      <c r="C132" s="148" t="s">
        <v>1323</v>
      </c>
      <c r="D132" s="149">
        <v>29694960</v>
      </c>
      <c r="E132" s="150" t="s">
        <v>1324</v>
      </c>
      <c r="F132" s="79">
        <v>16032043232</v>
      </c>
      <c r="G132" s="149">
        <v>29694960</v>
      </c>
      <c r="H132" s="151">
        <f>G132/F132</f>
        <v>0.0018522255441981831</v>
      </c>
      <c r="I132" s="79" t="s">
        <v>463</v>
      </c>
    </row>
  </sheetData>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C54D3-6AAD-4FD8-93A4-2194FE17FB37}">
  <dimension ref="A1:H22"/>
  <sheetViews>
    <sheetView workbookViewId="0" topLeftCell="A1">
      <selection activeCell="A1" sqref="A1:XFD1048576"/>
    </sheetView>
  </sheetViews>
  <sheetFormatPr defaultColWidth="11.421875" defaultRowHeight="15"/>
  <cols>
    <col min="1" max="1" width="22.00390625" style="0" customWidth="1"/>
    <col min="2" max="2" width="45.7109375" style="0" bestFit="1" customWidth="1"/>
    <col min="3" max="3" width="17.00390625" style="0" customWidth="1"/>
    <col min="4" max="5" width="15.8515625" style="0" customWidth="1"/>
    <col min="6" max="6" width="17.140625" style="0" customWidth="1"/>
    <col min="7" max="7" width="18.421875" style="0" customWidth="1"/>
    <col min="8" max="8" width="17.00390625" style="0" customWidth="1"/>
    <col min="9" max="9" width="14.140625" style="0" customWidth="1"/>
    <col min="257" max="257" width="22.00390625" style="0" customWidth="1"/>
    <col min="258" max="258" width="45.7109375" style="0" bestFit="1" customWidth="1"/>
    <col min="259" max="259" width="17.00390625" style="0" customWidth="1"/>
    <col min="260" max="261" width="15.8515625" style="0" customWidth="1"/>
    <col min="262" max="262" width="17.140625" style="0" customWidth="1"/>
    <col min="263" max="263" width="18.421875" style="0" customWidth="1"/>
    <col min="264" max="264" width="17.00390625" style="0" customWidth="1"/>
    <col min="265" max="265" width="14.140625" style="0" customWidth="1"/>
    <col min="513" max="513" width="22.00390625" style="0" customWidth="1"/>
    <col min="514" max="514" width="45.7109375" style="0" bestFit="1" customWidth="1"/>
    <col min="515" max="515" width="17.00390625" style="0" customWidth="1"/>
    <col min="516" max="517" width="15.8515625" style="0" customWidth="1"/>
    <col min="518" max="518" width="17.140625" style="0" customWidth="1"/>
    <col min="519" max="519" width="18.421875" style="0" customWidth="1"/>
    <col min="520" max="520" width="17.00390625" style="0" customWidth="1"/>
    <col min="521" max="521" width="14.140625" style="0" customWidth="1"/>
    <col min="769" max="769" width="22.00390625" style="0" customWidth="1"/>
    <col min="770" max="770" width="45.7109375" style="0" bestFit="1" customWidth="1"/>
    <col min="771" max="771" width="17.00390625" style="0" customWidth="1"/>
    <col min="772" max="773" width="15.8515625" style="0" customWidth="1"/>
    <col min="774" max="774" width="17.140625" style="0" customWidth="1"/>
    <col min="775" max="775" width="18.421875" style="0" customWidth="1"/>
    <col min="776" max="776" width="17.00390625" style="0" customWidth="1"/>
    <col min="777" max="777" width="14.140625" style="0" customWidth="1"/>
    <col min="1025" max="1025" width="22.00390625" style="0" customWidth="1"/>
    <col min="1026" max="1026" width="45.7109375" style="0" bestFit="1" customWidth="1"/>
    <col min="1027" max="1027" width="17.00390625" style="0" customWidth="1"/>
    <col min="1028" max="1029" width="15.8515625" style="0" customWidth="1"/>
    <col min="1030" max="1030" width="17.140625" style="0" customWidth="1"/>
    <col min="1031" max="1031" width="18.421875" style="0" customWidth="1"/>
    <col min="1032" max="1032" width="17.00390625" style="0" customWidth="1"/>
    <col min="1033" max="1033" width="14.140625" style="0" customWidth="1"/>
    <col min="1281" max="1281" width="22.00390625" style="0" customWidth="1"/>
    <col min="1282" max="1282" width="45.7109375" style="0" bestFit="1" customWidth="1"/>
    <col min="1283" max="1283" width="17.00390625" style="0" customWidth="1"/>
    <col min="1284" max="1285" width="15.8515625" style="0" customWidth="1"/>
    <col min="1286" max="1286" width="17.140625" style="0" customWidth="1"/>
    <col min="1287" max="1287" width="18.421875" style="0" customWidth="1"/>
    <col min="1288" max="1288" width="17.00390625" style="0" customWidth="1"/>
    <col min="1289" max="1289" width="14.140625" style="0" customWidth="1"/>
    <col min="1537" max="1537" width="22.00390625" style="0" customWidth="1"/>
    <col min="1538" max="1538" width="45.7109375" style="0" bestFit="1" customWidth="1"/>
    <col min="1539" max="1539" width="17.00390625" style="0" customWidth="1"/>
    <col min="1540" max="1541" width="15.8515625" style="0" customWidth="1"/>
    <col min="1542" max="1542" width="17.140625" style="0" customWidth="1"/>
    <col min="1543" max="1543" width="18.421875" style="0" customWidth="1"/>
    <col min="1544" max="1544" width="17.00390625" style="0" customWidth="1"/>
    <col min="1545" max="1545" width="14.140625" style="0" customWidth="1"/>
    <col min="1793" max="1793" width="22.00390625" style="0" customWidth="1"/>
    <col min="1794" max="1794" width="45.7109375" style="0" bestFit="1" customWidth="1"/>
    <col min="1795" max="1795" width="17.00390625" style="0" customWidth="1"/>
    <col min="1796" max="1797" width="15.8515625" style="0" customWidth="1"/>
    <col min="1798" max="1798" width="17.140625" style="0" customWidth="1"/>
    <col min="1799" max="1799" width="18.421875" style="0" customWidth="1"/>
    <col min="1800" max="1800" width="17.00390625" style="0" customWidth="1"/>
    <col min="1801" max="1801" width="14.140625" style="0" customWidth="1"/>
    <col min="2049" max="2049" width="22.00390625" style="0" customWidth="1"/>
    <col min="2050" max="2050" width="45.7109375" style="0" bestFit="1" customWidth="1"/>
    <col min="2051" max="2051" width="17.00390625" style="0" customWidth="1"/>
    <col min="2052" max="2053" width="15.8515625" style="0" customWidth="1"/>
    <col min="2054" max="2054" width="17.140625" style="0" customWidth="1"/>
    <col min="2055" max="2055" width="18.421875" style="0" customWidth="1"/>
    <col min="2056" max="2056" width="17.00390625" style="0" customWidth="1"/>
    <col min="2057" max="2057" width="14.140625" style="0" customWidth="1"/>
    <col min="2305" max="2305" width="22.00390625" style="0" customWidth="1"/>
    <col min="2306" max="2306" width="45.7109375" style="0" bestFit="1" customWidth="1"/>
    <col min="2307" max="2307" width="17.00390625" style="0" customWidth="1"/>
    <col min="2308" max="2309" width="15.8515625" style="0" customWidth="1"/>
    <col min="2310" max="2310" width="17.140625" style="0" customWidth="1"/>
    <col min="2311" max="2311" width="18.421875" style="0" customWidth="1"/>
    <col min="2312" max="2312" width="17.00390625" style="0" customWidth="1"/>
    <col min="2313" max="2313" width="14.140625" style="0" customWidth="1"/>
    <col min="2561" max="2561" width="22.00390625" style="0" customWidth="1"/>
    <col min="2562" max="2562" width="45.7109375" style="0" bestFit="1" customWidth="1"/>
    <col min="2563" max="2563" width="17.00390625" style="0" customWidth="1"/>
    <col min="2564" max="2565" width="15.8515625" style="0" customWidth="1"/>
    <col min="2566" max="2566" width="17.140625" style="0" customWidth="1"/>
    <col min="2567" max="2567" width="18.421875" style="0" customWidth="1"/>
    <col min="2568" max="2568" width="17.00390625" style="0" customWidth="1"/>
    <col min="2569" max="2569" width="14.140625" style="0" customWidth="1"/>
    <col min="2817" max="2817" width="22.00390625" style="0" customWidth="1"/>
    <col min="2818" max="2818" width="45.7109375" style="0" bestFit="1" customWidth="1"/>
    <col min="2819" max="2819" width="17.00390625" style="0" customWidth="1"/>
    <col min="2820" max="2821" width="15.8515625" style="0" customWidth="1"/>
    <col min="2822" max="2822" width="17.140625" style="0" customWidth="1"/>
    <col min="2823" max="2823" width="18.421875" style="0" customWidth="1"/>
    <col min="2824" max="2824" width="17.00390625" style="0" customWidth="1"/>
    <col min="2825" max="2825" width="14.140625" style="0" customWidth="1"/>
    <col min="3073" max="3073" width="22.00390625" style="0" customWidth="1"/>
    <col min="3074" max="3074" width="45.7109375" style="0" bestFit="1" customWidth="1"/>
    <col min="3075" max="3075" width="17.00390625" style="0" customWidth="1"/>
    <col min="3076" max="3077" width="15.8515625" style="0" customWidth="1"/>
    <col min="3078" max="3078" width="17.140625" style="0" customWidth="1"/>
    <col min="3079" max="3079" width="18.421875" style="0" customWidth="1"/>
    <col min="3080" max="3080" width="17.00390625" style="0" customWidth="1"/>
    <col min="3081" max="3081" width="14.140625" style="0" customWidth="1"/>
    <col min="3329" max="3329" width="22.00390625" style="0" customWidth="1"/>
    <col min="3330" max="3330" width="45.7109375" style="0" bestFit="1" customWidth="1"/>
    <col min="3331" max="3331" width="17.00390625" style="0" customWidth="1"/>
    <col min="3332" max="3333" width="15.8515625" style="0" customWidth="1"/>
    <col min="3334" max="3334" width="17.140625" style="0" customWidth="1"/>
    <col min="3335" max="3335" width="18.421875" style="0" customWidth="1"/>
    <col min="3336" max="3336" width="17.00390625" style="0" customWidth="1"/>
    <col min="3337" max="3337" width="14.140625" style="0" customWidth="1"/>
    <col min="3585" max="3585" width="22.00390625" style="0" customWidth="1"/>
    <col min="3586" max="3586" width="45.7109375" style="0" bestFit="1" customWidth="1"/>
    <col min="3587" max="3587" width="17.00390625" style="0" customWidth="1"/>
    <col min="3588" max="3589" width="15.8515625" style="0" customWidth="1"/>
    <col min="3590" max="3590" width="17.140625" style="0" customWidth="1"/>
    <col min="3591" max="3591" width="18.421875" style="0" customWidth="1"/>
    <col min="3592" max="3592" width="17.00390625" style="0" customWidth="1"/>
    <col min="3593" max="3593" width="14.140625" style="0" customWidth="1"/>
    <col min="3841" max="3841" width="22.00390625" style="0" customWidth="1"/>
    <col min="3842" max="3842" width="45.7109375" style="0" bestFit="1" customWidth="1"/>
    <col min="3843" max="3843" width="17.00390625" style="0" customWidth="1"/>
    <col min="3844" max="3845" width="15.8515625" style="0" customWidth="1"/>
    <col min="3846" max="3846" width="17.140625" style="0" customWidth="1"/>
    <col min="3847" max="3847" width="18.421875" style="0" customWidth="1"/>
    <col min="3848" max="3848" width="17.00390625" style="0" customWidth="1"/>
    <col min="3849" max="3849" width="14.140625" style="0" customWidth="1"/>
    <col min="4097" max="4097" width="22.00390625" style="0" customWidth="1"/>
    <col min="4098" max="4098" width="45.7109375" style="0" bestFit="1" customWidth="1"/>
    <col min="4099" max="4099" width="17.00390625" style="0" customWidth="1"/>
    <col min="4100" max="4101" width="15.8515625" style="0" customWidth="1"/>
    <col min="4102" max="4102" width="17.140625" style="0" customWidth="1"/>
    <col min="4103" max="4103" width="18.421875" style="0" customWidth="1"/>
    <col min="4104" max="4104" width="17.00390625" style="0" customWidth="1"/>
    <col min="4105" max="4105" width="14.140625" style="0" customWidth="1"/>
    <col min="4353" max="4353" width="22.00390625" style="0" customWidth="1"/>
    <col min="4354" max="4354" width="45.7109375" style="0" bestFit="1" customWidth="1"/>
    <col min="4355" max="4355" width="17.00390625" style="0" customWidth="1"/>
    <col min="4356" max="4357" width="15.8515625" style="0" customWidth="1"/>
    <col min="4358" max="4358" width="17.140625" style="0" customWidth="1"/>
    <col min="4359" max="4359" width="18.421875" style="0" customWidth="1"/>
    <col min="4360" max="4360" width="17.00390625" style="0" customWidth="1"/>
    <col min="4361" max="4361" width="14.140625" style="0" customWidth="1"/>
    <col min="4609" max="4609" width="22.00390625" style="0" customWidth="1"/>
    <col min="4610" max="4610" width="45.7109375" style="0" bestFit="1" customWidth="1"/>
    <col min="4611" max="4611" width="17.00390625" style="0" customWidth="1"/>
    <col min="4612" max="4613" width="15.8515625" style="0" customWidth="1"/>
    <col min="4614" max="4614" width="17.140625" style="0" customWidth="1"/>
    <col min="4615" max="4615" width="18.421875" style="0" customWidth="1"/>
    <col min="4616" max="4616" width="17.00390625" style="0" customWidth="1"/>
    <col min="4617" max="4617" width="14.140625" style="0" customWidth="1"/>
    <col min="4865" max="4865" width="22.00390625" style="0" customWidth="1"/>
    <col min="4866" max="4866" width="45.7109375" style="0" bestFit="1" customWidth="1"/>
    <col min="4867" max="4867" width="17.00390625" style="0" customWidth="1"/>
    <col min="4868" max="4869" width="15.8515625" style="0" customWidth="1"/>
    <col min="4870" max="4870" width="17.140625" style="0" customWidth="1"/>
    <col min="4871" max="4871" width="18.421875" style="0" customWidth="1"/>
    <col min="4872" max="4872" width="17.00390625" style="0" customWidth="1"/>
    <col min="4873" max="4873" width="14.140625" style="0" customWidth="1"/>
    <col min="5121" max="5121" width="22.00390625" style="0" customWidth="1"/>
    <col min="5122" max="5122" width="45.7109375" style="0" bestFit="1" customWidth="1"/>
    <col min="5123" max="5123" width="17.00390625" style="0" customWidth="1"/>
    <col min="5124" max="5125" width="15.8515625" style="0" customWidth="1"/>
    <col min="5126" max="5126" width="17.140625" style="0" customWidth="1"/>
    <col min="5127" max="5127" width="18.421875" style="0" customWidth="1"/>
    <col min="5128" max="5128" width="17.00390625" style="0" customWidth="1"/>
    <col min="5129" max="5129" width="14.140625" style="0" customWidth="1"/>
    <col min="5377" max="5377" width="22.00390625" style="0" customWidth="1"/>
    <col min="5378" max="5378" width="45.7109375" style="0" bestFit="1" customWidth="1"/>
    <col min="5379" max="5379" width="17.00390625" style="0" customWidth="1"/>
    <col min="5380" max="5381" width="15.8515625" style="0" customWidth="1"/>
    <col min="5382" max="5382" width="17.140625" style="0" customWidth="1"/>
    <col min="5383" max="5383" width="18.421875" style="0" customWidth="1"/>
    <col min="5384" max="5384" width="17.00390625" style="0" customWidth="1"/>
    <col min="5385" max="5385" width="14.140625" style="0" customWidth="1"/>
    <col min="5633" max="5633" width="22.00390625" style="0" customWidth="1"/>
    <col min="5634" max="5634" width="45.7109375" style="0" bestFit="1" customWidth="1"/>
    <col min="5635" max="5635" width="17.00390625" style="0" customWidth="1"/>
    <col min="5636" max="5637" width="15.8515625" style="0" customWidth="1"/>
    <col min="5638" max="5638" width="17.140625" style="0" customWidth="1"/>
    <col min="5639" max="5639" width="18.421875" style="0" customWidth="1"/>
    <col min="5640" max="5640" width="17.00390625" style="0" customWidth="1"/>
    <col min="5641" max="5641" width="14.140625" style="0" customWidth="1"/>
    <col min="5889" max="5889" width="22.00390625" style="0" customWidth="1"/>
    <col min="5890" max="5890" width="45.7109375" style="0" bestFit="1" customWidth="1"/>
    <col min="5891" max="5891" width="17.00390625" style="0" customWidth="1"/>
    <col min="5892" max="5893" width="15.8515625" style="0" customWidth="1"/>
    <col min="5894" max="5894" width="17.140625" style="0" customWidth="1"/>
    <col min="5895" max="5895" width="18.421875" style="0" customWidth="1"/>
    <col min="5896" max="5896" width="17.00390625" style="0" customWidth="1"/>
    <col min="5897" max="5897" width="14.140625" style="0" customWidth="1"/>
    <col min="6145" max="6145" width="22.00390625" style="0" customWidth="1"/>
    <col min="6146" max="6146" width="45.7109375" style="0" bestFit="1" customWidth="1"/>
    <col min="6147" max="6147" width="17.00390625" style="0" customWidth="1"/>
    <col min="6148" max="6149" width="15.8515625" style="0" customWidth="1"/>
    <col min="6150" max="6150" width="17.140625" style="0" customWidth="1"/>
    <col min="6151" max="6151" width="18.421875" style="0" customWidth="1"/>
    <col min="6152" max="6152" width="17.00390625" style="0" customWidth="1"/>
    <col min="6153" max="6153" width="14.140625" style="0" customWidth="1"/>
    <col min="6401" max="6401" width="22.00390625" style="0" customWidth="1"/>
    <col min="6402" max="6402" width="45.7109375" style="0" bestFit="1" customWidth="1"/>
    <col min="6403" max="6403" width="17.00390625" style="0" customWidth="1"/>
    <col min="6404" max="6405" width="15.8515625" style="0" customWidth="1"/>
    <col min="6406" max="6406" width="17.140625" style="0" customWidth="1"/>
    <col min="6407" max="6407" width="18.421875" style="0" customWidth="1"/>
    <col min="6408" max="6408" width="17.00390625" style="0" customWidth="1"/>
    <col min="6409" max="6409" width="14.140625" style="0" customWidth="1"/>
    <col min="6657" max="6657" width="22.00390625" style="0" customWidth="1"/>
    <col min="6658" max="6658" width="45.7109375" style="0" bestFit="1" customWidth="1"/>
    <col min="6659" max="6659" width="17.00390625" style="0" customWidth="1"/>
    <col min="6660" max="6661" width="15.8515625" style="0" customWidth="1"/>
    <col min="6662" max="6662" width="17.140625" style="0" customWidth="1"/>
    <col min="6663" max="6663" width="18.421875" style="0" customWidth="1"/>
    <col min="6664" max="6664" width="17.00390625" style="0" customWidth="1"/>
    <col min="6665" max="6665" width="14.140625" style="0" customWidth="1"/>
    <col min="6913" max="6913" width="22.00390625" style="0" customWidth="1"/>
    <col min="6914" max="6914" width="45.7109375" style="0" bestFit="1" customWidth="1"/>
    <col min="6915" max="6915" width="17.00390625" style="0" customWidth="1"/>
    <col min="6916" max="6917" width="15.8515625" style="0" customWidth="1"/>
    <col min="6918" max="6918" width="17.140625" style="0" customWidth="1"/>
    <col min="6919" max="6919" width="18.421875" style="0" customWidth="1"/>
    <col min="6920" max="6920" width="17.00390625" style="0" customWidth="1"/>
    <col min="6921" max="6921" width="14.140625" style="0" customWidth="1"/>
    <col min="7169" max="7169" width="22.00390625" style="0" customWidth="1"/>
    <col min="7170" max="7170" width="45.7109375" style="0" bestFit="1" customWidth="1"/>
    <col min="7171" max="7171" width="17.00390625" style="0" customWidth="1"/>
    <col min="7172" max="7173" width="15.8515625" style="0" customWidth="1"/>
    <col min="7174" max="7174" width="17.140625" style="0" customWidth="1"/>
    <col min="7175" max="7175" width="18.421875" style="0" customWidth="1"/>
    <col min="7176" max="7176" width="17.00390625" style="0" customWidth="1"/>
    <col min="7177" max="7177" width="14.140625" style="0" customWidth="1"/>
    <col min="7425" max="7425" width="22.00390625" style="0" customWidth="1"/>
    <col min="7426" max="7426" width="45.7109375" style="0" bestFit="1" customWidth="1"/>
    <col min="7427" max="7427" width="17.00390625" style="0" customWidth="1"/>
    <col min="7428" max="7429" width="15.8515625" style="0" customWidth="1"/>
    <col min="7430" max="7430" width="17.140625" style="0" customWidth="1"/>
    <col min="7431" max="7431" width="18.421875" style="0" customWidth="1"/>
    <col min="7432" max="7432" width="17.00390625" style="0" customWidth="1"/>
    <col min="7433" max="7433" width="14.140625" style="0" customWidth="1"/>
    <col min="7681" max="7681" width="22.00390625" style="0" customWidth="1"/>
    <col min="7682" max="7682" width="45.7109375" style="0" bestFit="1" customWidth="1"/>
    <col min="7683" max="7683" width="17.00390625" style="0" customWidth="1"/>
    <col min="7684" max="7685" width="15.8515625" style="0" customWidth="1"/>
    <col min="7686" max="7686" width="17.140625" style="0" customWidth="1"/>
    <col min="7687" max="7687" width="18.421875" style="0" customWidth="1"/>
    <col min="7688" max="7688" width="17.00390625" style="0" customWidth="1"/>
    <col min="7689" max="7689" width="14.140625" style="0" customWidth="1"/>
    <col min="7937" max="7937" width="22.00390625" style="0" customWidth="1"/>
    <col min="7938" max="7938" width="45.7109375" style="0" bestFit="1" customWidth="1"/>
    <col min="7939" max="7939" width="17.00390625" style="0" customWidth="1"/>
    <col min="7940" max="7941" width="15.8515625" style="0" customWidth="1"/>
    <col min="7942" max="7942" width="17.140625" style="0" customWidth="1"/>
    <col min="7943" max="7943" width="18.421875" style="0" customWidth="1"/>
    <col min="7944" max="7944" width="17.00390625" style="0" customWidth="1"/>
    <col min="7945" max="7945" width="14.140625" style="0" customWidth="1"/>
    <col min="8193" max="8193" width="22.00390625" style="0" customWidth="1"/>
    <col min="8194" max="8194" width="45.7109375" style="0" bestFit="1" customWidth="1"/>
    <col min="8195" max="8195" width="17.00390625" style="0" customWidth="1"/>
    <col min="8196" max="8197" width="15.8515625" style="0" customWidth="1"/>
    <col min="8198" max="8198" width="17.140625" style="0" customWidth="1"/>
    <col min="8199" max="8199" width="18.421875" style="0" customWidth="1"/>
    <col min="8200" max="8200" width="17.00390625" style="0" customWidth="1"/>
    <col min="8201" max="8201" width="14.140625" style="0" customWidth="1"/>
    <col min="8449" max="8449" width="22.00390625" style="0" customWidth="1"/>
    <col min="8450" max="8450" width="45.7109375" style="0" bestFit="1" customWidth="1"/>
    <col min="8451" max="8451" width="17.00390625" style="0" customWidth="1"/>
    <col min="8452" max="8453" width="15.8515625" style="0" customWidth="1"/>
    <col min="8454" max="8454" width="17.140625" style="0" customWidth="1"/>
    <col min="8455" max="8455" width="18.421875" style="0" customWidth="1"/>
    <col min="8456" max="8456" width="17.00390625" style="0" customWidth="1"/>
    <col min="8457" max="8457" width="14.140625" style="0" customWidth="1"/>
    <col min="8705" max="8705" width="22.00390625" style="0" customWidth="1"/>
    <col min="8706" max="8706" width="45.7109375" style="0" bestFit="1" customWidth="1"/>
    <col min="8707" max="8707" width="17.00390625" style="0" customWidth="1"/>
    <col min="8708" max="8709" width="15.8515625" style="0" customWidth="1"/>
    <col min="8710" max="8710" width="17.140625" style="0" customWidth="1"/>
    <col min="8711" max="8711" width="18.421875" style="0" customWidth="1"/>
    <col min="8712" max="8712" width="17.00390625" style="0" customWidth="1"/>
    <col min="8713" max="8713" width="14.140625" style="0" customWidth="1"/>
    <col min="8961" max="8961" width="22.00390625" style="0" customWidth="1"/>
    <col min="8962" max="8962" width="45.7109375" style="0" bestFit="1" customWidth="1"/>
    <col min="8963" max="8963" width="17.00390625" style="0" customWidth="1"/>
    <col min="8964" max="8965" width="15.8515625" style="0" customWidth="1"/>
    <col min="8966" max="8966" width="17.140625" style="0" customWidth="1"/>
    <col min="8967" max="8967" width="18.421875" style="0" customWidth="1"/>
    <col min="8968" max="8968" width="17.00390625" style="0" customWidth="1"/>
    <col min="8969" max="8969" width="14.140625" style="0" customWidth="1"/>
    <col min="9217" max="9217" width="22.00390625" style="0" customWidth="1"/>
    <col min="9218" max="9218" width="45.7109375" style="0" bestFit="1" customWidth="1"/>
    <col min="9219" max="9219" width="17.00390625" style="0" customWidth="1"/>
    <col min="9220" max="9221" width="15.8515625" style="0" customWidth="1"/>
    <col min="9222" max="9222" width="17.140625" style="0" customWidth="1"/>
    <col min="9223" max="9223" width="18.421875" style="0" customWidth="1"/>
    <col min="9224" max="9224" width="17.00390625" style="0" customWidth="1"/>
    <col min="9225" max="9225" width="14.140625" style="0" customWidth="1"/>
    <col min="9473" max="9473" width="22.00390625" style="0" customWidth="1"/>
    <col min="9474" max="9474" width="45.7109375" style="0" bestFit="1" customWidth="1"/>
    <col min="9475" max="9475" width="17.00390625" style="0" customWidth="1"/>
    <col min="9476" max="9477" width="15.8515625" style="0" customWidth="1"/>
    <col min="9478" max="9478" width="17.140625" style="0" customWidth="1"/>
    <col min="9479" max="9479" width="18.421875" style="0" customWidth="1"/>
    <col min="9480" max="9480" width="17.00390625" style="0" customWidth="1"/>
    <col min="9481" max="9481" width="14.140625" style="0" customWidth="1"/>
    <col min="9729" max="9729" width="22.00390625" style="0" customWidth="1"/>
    <col min="9730" max="9730" width="45.7109375" style="0" bestFit="1" customWidth="1"/>
    <col min="9731" max="9731" width="17.00390625" style="0" customWidth="1"/>
    <col min="9732" max="9733" width="15.8515625" style="0" customWidth="1"/>
    <col min="9734" max="9734" width="17.140625" style="0" customWidth="1"/>
    <col min="9735" max="9735" width="18.421875" style="0" customWidth="1"/>
    <col min="9736" max="9736" width="17.00390625" style="0" customWidth="1"/>
    <col min="9737" max="9737" width="14.140625" style="0" customWidth="1"/>
    <col min="9985" max="9985" width="22.00390625" style="0" customWidth="1"/>
    <col min="9986" max="9986" width="45.7109375" style="0" bestFit="1" customWidth="1"/>
    <col min="9987" max="9987" width="17.00390625" style="0" customWidth="1"/>
    <col min="9988" max="9989" width="15.8515625" style="0" customWidth="1"/>
    <col min="9990" max="9990" width="17.140625" style="0" customWidth="1"/>
    <col min="9991" max="9991" width="18.421875" style="0" customWidth="1"/>
    <col min="9992" max="9992" width="17.00390625" style="0" customWidth="1"/>
    <col min="9993" max="9993" width="14.140625" style="0" customWidth="1"/>
    <col min="10241" max="10241" width="22.00390625" style="0" customWidth="1"/>
    <col min="10242" max="10242" width="45.7109375" style="0" bestFit="1" customWidth="1"/>
    <col min="10243" max="10243" width="17.00390625" style="0" customWidth="1"/>
    <col min="10244" max="10245" width="15.8515625" style="0" customWidth="1"/>
    <col min="10246" max="10246" width="17.140625" style="0" customWidth="1"/>
    <col min="10247" max="10247" width="18.421875" style="0" customWidth="1"/>
    <col min="10248" max="10248" width="17.00390625" style="0" customWidth="1"/>
    <col min="10249" max="10249" width="14.140625" style="0" customWidth="1"/>
    <col min="10497" max="10497" width="22.00390625" style="0" customWidth="1"/>
    <col min="10498" max="10498" width="45.7109375" style="0" bestFit="1" customWidth="1"/>
    <col min="10499" max="10499" width="17.00390625" style="0" customWidth="1"/>
    <col min="10500" max="10501" width="15.8515625" style="0" customWidth="1"/>
    <col min="10502" max="10502" width="17.140625" style="0" customWidth="1"/>
    <col min="10503" max="10503" width="18.421875" style="0" customWidth="1"/>
    <col min="10504" max="10504" width="17.00390625" style="0" customWidth="1"/>
    <col min="10505" max="10505" width="14.140625" style="0" customWidth="1"/>
    <col min="10753" max="10753" width="22.00390625" style="0" customWidth="1"/>
    <col min="10754" max="10754" width="45.7109375" style="0" bestFit="1" customWidth="1"/>
    <col min="10755" max="10755" width="17.00390625" style="0" customWidth="1"/>
    <col min="10756" max="10757" width="15.8515625" style="0" customWidth="1"/>
    <col min="10758" max="10758" width="17.140625" style="0" customWidth="1"/>
    <col min="10759" max="10759" width="18.421875" style="0" customWidth="1"/>
    <col min="10760" max="10760" width="17.00390625" style="0" customWidth="1"/>
    <col min="10761" max="10761" width="14.140625" style="0" customWidth="1"/>
    <col min="11009" max="11009" width="22.00390625" style="0" customWidth="1"/>
    <col min="11010" max="11010" width="45.7109375" style="0" bestFit="1" customWidth="1"/>
    <col min="11011" max="11011" width="17.00390625" style="0" customWidth="1"/>
    <col min="11012" max="11013" width="15.8515625" style="0" customWidth="1"/>
    <col min="11014" max="11014" width="17.140625" style="0" customWidth="1"/>
    <col min="11015" max="11015" width="18.421875" style="0" customWidth="1"/>
    <col min="11016" max="11016" width="17.00390625" style="0" customWidth="1"/>
    <col min="11017" max="11017" width="14.140625" style="0" customWidth="1"/>
    <col min="11265" max="11265" width="22.00390625" style="0" customWidth="1"/>
    <col min="11266" max="11266" width="45.7109375" style="0" bestFit="1" customWidth="1"/>
    <col min="11267" max="11267" width="17.00390625" style="0" customWidth="1"/>
    <col min="11268" max="11269" width="15.8515625" style="0" customWidth="1"/>
    <col min="11270" max="11270" width="17.140625" style="0" customWidth="1"/>
    <col min="11271" max="11271" width="18.421875" style="0" customWidth="1"/>
    <col min="11272" max="11272" width="17.00390625" style="0" customWidth="1"/>
    <col min="11273" max="11273" width="14.140625" style="0" customWidth="1"/>
    <col min="11521" max="11521" width="22.00390625" style="0" customWidth="1"/>
    <col min="11522" max="11522" width="45.7109375" style="0" bestFit="1" customWidth="1"/>
    <col min="11523" max="11523" width="17.00390625" style="0" customWidth="1"/>
    <col min="11524" max="11525" width="15.8515625" style="0" customWidth="1"/>
    <col min="11526" max="11526" width="17.140625" style="0" customWidth="1"/>
    <col min="11527" max="11527" width="18.421875" style="0" customWidth="1"/>
    <col min="11528" max="11528" width="17.00390625" style="0" customWidth="1"/>
    <col min="11529" max="11529" width="14.140625" style="0" customWidth="1"/>
    <col min="11777" max="11777" width="22.00390625" style="0" customWidth="1"/>
    <col min="11778" max="11778" width="45.7109375" style="0" bestFit="1" customWidth="1"/>
    <col min="11779" max="11779" width="17.00390625" style="0" customWidth="1"/>
    <col min="11780" max="11781" width="15.8515625" style="0" customWidth="1"/>
    <col min="11782" max="11782" width="17.140625" style="0" customWidth="1"/>
    <col min="11783" max="11783" width="18.421875" style="0" customWidth="1"/>
    <col min="11784" max="11784" width="17.00390625" style="0" customWidth="1"/>
    <col min="11785" max="11785" width="14.140625" style="0" customWidth="1"/>
    <col min="12033" max="12033" width="22.00390625" style="0" customWidth="1"/>
    <col min="12034" max="12034" width="45.7109375" style="0" bestFit="1" customWidth="1"/>
    <col min="12035" max="12035" width="17.00390625" style="0" customWidth="1"/>
    <col min="12036" max="12037" width="15.8515625" style="0" customWidth="1"/>
    <col min="12038" max="12038" width="17.140625" style="0" customWidth="1"/>
    <col min="12039" max="12039" width="18.421875" style="0" customWidth="1"/>
    <col min="12040" max="12040" width="17.00390625" style="0" customWidth="1"/>
    <col min="12041" max="12041" width="14.140625" style="0" customWidth="1"/>
    <col min="12289" max="12289" width="22.00390625" style="0" customWidth="1"/>
    <col min="12290" max="12290" width="45.7109375" style="0" bestFit="1" customWidth="1"/>
    <col min="12291" max="12291" width="17.00390625" style="0" customWidth="1"/>
    <col min="12292" max="12293" width="15.8515625" style="0" customWidth="1"/>
    <col min="12294" max="12294" width="17.140625" style="0" customWidth="1"/>
    <col min="12295" max="12295" width="18.421875" style="0" customWidth="1"/>
    <col min="12296" max="12296" width="17.00390625" style="0" customWidth="1"/>
    <col min="12297" max="12297" width="14.140625" style="0" customWidth="1"/>
    <col min="12545" max="12545" width="22.00390625" style="0" customWidth="1"/>
    <col min="12546" max="12546" width="45.7109375" style="0" bestFit="1" customWidth="1"/>
    <col min="12547" max="12547" width="17.00390625" style="0" customWidth="1"/>
    <col min="12548" max="12549" width="15.8515625" style="0" customWidth="1"/>
    <col min="12550" max="12550" width="17.140625" style="0" customWidth="1"/>
    <col min="12551" max="12551" width="18.421875" style="0" customWidth="1"/>
    <col min="12552" max="12552" width="17.00390625" style="0" customWidth="1"/>
    <col min="12553" max="12553" width="14.140625" style="0" customWidth="1"/>
    <col min="12801" max="12801" width="22.00390625" style="0" customWidth="1"/>
    <col min="12802" max="12802" width="45.7109375" style="0" bestFit="1" customWidth="1"/>
    <col min="12803" max="12803" width="17.00390625" style="0" customWidth="1"/>
    <col min="12804" max="12805" width="15.8515625" style="0" customWidth="1"/>
    <col min="12806" max="12806" width="17.140625" style="0" customWidth="1"/>
    <col min="12807" max="12807" width="18.421875" style="0" customWidth="1"/>
    <col min="12808" max="12808" width="17.00390625" style="0" customWidth="1"/>
    <col min="12809" max="12809" width="14.140625" style="0" customWidth="1"/>
    <col min="13057" max="13057" width="22.00390625" style="0" customWidth="1"/>
    <col min="13058" max="13058" width="45.7109375" style="0" bestFit="1" customWidth="1"/>
    <col min="13059" max="13059" width="17.00390625" style="0" customWidth="1"/>
    <col min="13060" max="13061" width="15.8515625" style="0" customWidth="1"/>
    <col min="13062" max="13062" width="17.140625" style="0" customWidth="1"/>
    <col min="13063" max="13063" width="18.421875" style="0" customWidth="1"/>
    <col min="13064" max="13064" width="17.00390625" style="0" customWidth="1"/>
    <col min="13065" max="13065" width="14.140625" style="0" customWidth="1"/>
    <col min="13313" max="13313" width="22.00390625" style="0" customWidth="1"/>
    <col min="13314" max="13314" width="45.7109375" style="0" bestFit="1" customWidth="1"/>
    <col min="13315" max="13315" width="17.00390625" style="0" customWidth="1"/>
    <col min="13316" max="13317" width="15.8515625" style="0" customWidth="1"/>
    <col min="13318" max="13318" width="17.140625" style="0" customWidth="1"/>
    <col min="13319" max="13319" width="18.421875" style="0" customWidth="1"/>
    <col min="13320" max="13320" width="17.00390625" style="0" customWidth="1"/>
    <col min="13321" max="13321" width="14.140625" style="0" customWidth="1"/>
    <col min="13569" max="13569" width="22.00390625" style="0" customWidth="1"/>
    <col min="13570" max="13570" width="45.7109375" style="0" bestFit="1" customWidth="1"/>
    <col min="13571" max="13571" width="17.00390625" style="0" customWidth="1"/>
    <col min="13572" max="13573" width="15.8515625" style="0" customWidth="1"/>
    <col min="13574" max="13574" width="17.140625" style="0" customWidth="1"/>
    <col min="13575" max="13575" width="18.421875" style="0" customWidth="1"/>
    <col min="13576" max="13576" width="17.00390625" style="0" customWidth="1"/>
    <col min="13577" max="13577" width="14.140625" style="0" customWidth="1"/>
    <col min="13825" max="13825" width="22.00390625" style="0" customWidth="1"/>
    <col min="13826" max="13826" width="45.7109375" style="0" bestFit="1" customWidth="1"/>
    <col min="13827" max="13827" width="17.00390625" style="0" customWidth="1"/>
    <col min="13828" max="13829" width="15.8515625" style="0" customWidth="1"/>
    <col min="13830" max="13830" width="17.140625" style="0" customWidth="1"/>
    <col min="13831" max="13831" width="18.421875" style="0" customWidth="1"/>
    <col min="13832" max="13832" width="17.00390625" style="0" customWidth="1"/>
    <col min="13833" max="13833" width="14.140625" style="0" customWidth="1"/>
    <col min="14081" max="14081" width="22.00390625" style="0" customWidth="1"/>
    <col min="14082" max="14082" width="45.7109375" style="0" bestFit="1" customWidth="1"/>
    <col min="14083" max="14083" width="17.00390625" style="0" customWidth="1"/>
    <col min="14084" max="14085" width="15.8515625" style="0" customWidth="1"/>
    <col min="14086" max="14086" width="17.140625" style="0" customWidth="1"/>
    <col min="14087" max="14087" width="18.421875" style="0" customWidth="1"/>
    <col min="14088" max="14088" width="17.00390625" style="0" customWidth="1"/>
    <col min="14089" max="14089" width="14.140625" style="0" customWidth="1"/>
    <col min="14337" max="14337" width="22.00390625" style="0" customWidth="1"/>
    <col min="14338" max="14338" width="45.7109375" style="0" bestFit="1" customWidth="1"/>
    <col min="14339" max="14339" width="17.00390625" style="0" customWidth="1"/>
    <col min="14340" max="14341" width="15.8515625" style="0" customWidth="1"/>
    <col min="14342" max="14342" width="17.140625" style="0" customWidth="1"/>
    <col min="14343" max="14343" width="18.421875" style="0" customWidth="1"/>
    <col min="14344" max="14344" width="17.00390625" style="0" customWidth="1"/>
    <col min="14345" max="14345" width="14.140625" style="0" customWidth="1"/>
    <col min="14593" max="14593" width="22.00390625" style="0" customWidth="1"/>
    <col min="14594" max="14594" width="45.7109375" style="0" bestFit="1" customWidth="1"/>
    <col min="14595" max="14595" width="17.00390625" style="0" customWidth="1"/>
    <col min="14596" max="14597" width="15.8515625" style="0" customWidth="1"/>
    <col min="14598" max="14598" width="17.140625" style="0" customWidth="1"/>
    <col min="14599" max="14599" width="18.421875" style="0" customWidth="1"/>
    <col min="14600" max="14600" width="17.00390625" style="0" customWidth="1"/>
    <col min="14601" max="14601" width="14.140625" style="0" customWidth="1"/>
    <col min="14849" max="14849" width="22.00390625" style="0" customWidth="1"/>
    <col min="14850" max="14850" width="45.7109375" style="0" bestFit="1" customWidth="1"/>
    <col min="14851" max="14851" width="17.00390625" style="0" customWidth="1"/>
    <col min="14852" max="14853" width="15.8515625" style="0" customWidth="1"/>
    <col min="14854" max="14854" width="17.140625" style="0" customWidth="1"/>
    <col min="14855" max="14855" width="18.421875" style="0" customWidth="1"/>
    <col min="14856" max="14856" width="17.00390625" style="0" customWidth="1"/>
    <col min="14857" max="14857" width="14.140625" style="0" customWidth="1"/>
    <col min="15105" max="15105" width="22.00390625" style="0" customWidth="1"/>
    <col min="15106" max="15106" width="45.7109375" style="0" bestFit="1" customWidth="1"/>
    <col min="15107" max="15107" width="17.00390625" style="0" customWidth="1"/>
    <col min="15108" max="15109" width="15.8515625" style="0" customWidth="1"/>
    <col min="15110" max="15110" width="17.140625" style="0" customWidth="1"/>
    <col min="15111" max="15111" width="18.421875" style="0" customWidth="1"/>
    <col min="15112" max="15112" width="17.00390625" style="0" customWidth="1"/>
    <col min="15113" max="15113" width="14.140625" style="0" customWidth="1"/>
    <col min="15361" max="15361" width="22.00390625" style="0" customWidth="1"/>
    <col min="15362" max="15362" width="45.7109375" style="0" bestFit="1" customWidth="1"/>
    <col min="15363" max="15363" width="17.00390625" style="0" customWidth="1"/>
    <col min="15364" max="15365" width="15.8515625" style="0" customWidth="1"/>
    <col min="15366" max="15366" width="17.140625" style="0" customWidth="1"/>
    <col min="15367" max="15367" width="18.421875" style="0" customWidth="1"/>
    <col min="15368" max="15368" width="17.00390625" style="0" customWidth="1"/>
    <col min="15369" max="15369" width="14.140625" style="0" customWidth="1"/>
    <col min="15617" max="15617" width="22.00390625" style="0" customWidth="1"/>
    <col min="15618" max="15618" width="45.7109375" style="0" bestFit="1" customWidth="1"/>
    <col min="15619" max="15619" width="17.00390625" style="0" customWidth="1"/>
    <col min="15620" max="15621" width="15.8515625" style="0" customWidth="1"/>
    <col min="15622" max="15622" width="17.140625" style="0" customWidth="1"/>
    <col min="15623" max="15623" width="18.421875" style="0" customWidth="1"/>
    <col min="15624" max="15624" width="17.00390625" style="0" customWidth="1"/>
    <col min="15625" max="15625" width="14.140625" style="0" customWidth="1"/>
    <col min="15873" max="15873" width="22.00390625" style="0" customWidth="1"/>
    <col min="15874" max="15874" width="45.7109375" style="0" bestFit="1" customWidth="1"/>
    <col min="15875" max="15875" width="17.00390625" style="0" customWidth="1"/>
    <col min="15876" max="15877" width="15.8515625" style="0" customWidth="1"/>
    <col min="15878" max="15878" width="17.140625" style="0" customWidth="1"/>
    <col min="15879" max="15879" width="18.421875" style="0" customWidth="1"/>
    <col min="15880" max="15880" width="17.00390625" style="0" customWidth="1"/>
    <col min="15881" max="15881" width="14.140625" style="0" customWidth="1"/>
    <col min="16129" max="16129" width="22.00390625" style="0" customWidth="1"/>
    <col min="16130" max="16130" width="45.7109375" style="0" bestFit="1" customWidth="1"/>
    <col min="16131" max="16131" width="17.00390625" style="0" customWidth="1"/>
    <col min="16132" max="16133" width="15.8515625" style="0" customWidth="1"/>
    <col min="16134" max="16134" width="17.140625" style="0" customWidth="1"/>
    <col min="16135" max="16135" width="18.421875" style="0" customWidth="1"/>
    <col min="16136" max="16136" width="17.00390625" style="0" customWidth="1"/>
    <col min="16137" max="16137" width="14.140625" style="0" customWidth="1"/>
  </cols>
  <sheetData>
    <row r="1" spans="1:8" s="152" customFormat="1" ht="15">
      <c r="A1" t="s">
        <v>1325</v>
      </c>
      <c r="B1" t="s">
        <v>568</v>
      </c>
      <c r="C1" t="s">
        <v>1326</v>
      </c>
      <c r="D1" t="s">
        <v>1327</v>
      </c>
      <c r="E1" t="s">
        <v>1328</v>
      </c>
      <c r="F1" t="s">
        <v>1329</v>
      </c>
      <c r="G1" t="s">
        <v>1330</v>
      </c>
      <c r="H1" t="s">
        <v>1331</v>
      </c>
    </row>
    <row r="2" spans="1:8" s="152" customFormat="1" ht="15">
      <c r="A2" s="153">
        <v>121204016000011</v>
      </c>
      <c r="B2" s="154" t="s">
        <v>1332</v>
      </c>
      <c r="C2" s="155">
        <v>9447092526</v>
      </c>
      <c r="D2" s="155">
        <v>0</v>
      </c>
      <c r="E2" s="155">
        <v>2000000000</v>
      </c>
      <c r="F2" s="155">
        <v>7447092526</v>
      </c>
      <c r="G2" s="155">
        <v>2103884607</v>
      </c>
      <c r="H2" s="156">
        <f>G2/F2</f>
        <v>0.28251087248543205</v>
      </c>
    </row>
    <row r="3" spans="1:8" s="152" customFormat="1" ht="15">
      <c r="A3" s="153">
        <v>1245040160100110</v>
      </c>
      <c r="B3" s="154" t="s">
        <v>490</v>
      </c>
      <c r="C3" s="155">
        <v>3000000</v>
      </c>
      <c r="D3" s="155">
        <v>0</v>
      </c>
      <c r="E3" s="155">
        <v>0</v>
      </c>
      <c r="F3" s="155">
        <v>3000000</v>
      </c>
      <c r="G3" s="155">
        <v>4359</v>
      </c>
      <c r="H3" s="156">
        <f aca="true" t="shared" si="0" ref="H3:H22">G3/F3</f>
        <v>0.001453</v>
      </c>
    </row>
    <row r="4" spans="1:8" s="152" customFormat="1" ht="15">
      <c r="A4" s="153">
        <v>1230040160100130</v>
      </c>
      <c r="B4" s="154" t="s">
        <v>1333</v>
      </c>
      <c r="C4" s="155">
        <v>2323520000</v>
      </c>
      <c r="D4" s="155">
        <v>0</v>
      </c>
      <c r="E4" s="155">
        <v>0</v>
      </c>
      <c r="F4" s="155">
        <v>2323520000</v>
      </c>
      <c r="G4" s="104">
        <v>1330145629</v>
      </c>
      <c r="H4" s="156">
        <f t="shared" si="0"/>
        <v>0.5724700579293486</v>
      </c>
    </row>
    <row r="5" spans="1:8" s="152" customFormat="1" ht="15">
      <c r="A5" s="153">
        <v>11152040160100100</v>
      </c>
      <c r="B5" s="154" t="s">
        <v>1334</v>
      </c>
      <c r="C5" s="155">
        <v>2002074768</v>
      </c>
      <c r="D5" s="155">
        <v>0</v>
      </c>
      <c r="E5" s="155">
        <v>0</v>
      </c>
      <c r="F5" s="155">
        <v>2002074768</v>
      </c>
      <c r="G5" s="155">
        <v>759124950</v>
      </c>
      <c r="H5" s="156">
        <f t="shared" si="0"/>
        <v>0.3791691310101961</v>
      </c>
    </row>
    <row r="6" spans="1:8" s="152" customFormat="1" ht="15">
      <c r="A6" s="153">
        <v>1240040160200110</v>
      </c>
      <c r="B6" s="154" t="s">
        <v>1335</v>
      </c>
      <c r="C6" s="155">
        <v>1648613691</v>
      </c>
      <c r="D6" s="155">
        <v>0</v>
      </c>
      <c r="E6" s="155">
        <v>0</v>
      </c>
      <c r="F6" s="155">
        <v>1648613691</v>
      </c>
      <c r="G6" s="104">
        <v>434360757</v>
      </c>
      <c r="H6" s="156">
        <f t="shared" si="0"/>
        <v>0.2634703080359169</v>
      </c>
    </row>
    <row r="7" spans="1:8" s="152" customFormat="1" ht="15">
      <c r="A7" s="153">
        <v>13300401604001000</v>
      </c>
      <c r="B7" s="154" t="s">
        <v>1336</v>
      </c>
      <c r="C7" s="155">
        <v>0</v>
      </c>
      <c r="D7" s="155">
        <v>0</v>
      </c>
      <c r="E7" s="155">
        <v>0</v>
      </c>
      <c r="F7" s="155">
        <v>0</v>
      </c>
      <c r="G7" s="104">
        <v>53258007.65</v>
      </c>
      <c r="H7" s="156">
        <v>0</v>
      </c>
    </row>
    <row r="8" spans="1:8" s="152" customFormat="1" ht="15">
      <c r="A8" s="153">
        <v>13300401604001000</v>
      </c>
      <c r="B8" s="154" t="s">
        <v>1337</v>
      </c>
      <c r="C8" s="155">
        <v>0</v>
      </c>
      <c r="D8" s="155">
        <v>0</v>
      </c>
      <c r="E8" s="155">
        <v>0</v>
      </c>
      <c r="F8" s="155">
        <v>0</v>
      </c>
      <c r="G8" s="155">
        <v>26002.84</v>
      </c>
      <c r="H8" s="156">
        <v>0</v>
      </c>
    </row>
    <row r="9" spans="1:8" s="152" customFormat="1" ht="15">
      <c r="A9" s="153">
        <v>13300401604001000</v>
      </c>
      <c r="B9" s="154" t="s">
        <v>1338</v>
      </c>
      <c r="C9" s="155">
        <v>0</v>
      </c>
      <c r="D9" s="155">
        <v>0</v>
      </c>
      <c r="E9" s="155">
        <v>0</v>
      </c>
      <c r="F9" s="155">
        <v>0</v>
      </c>
      <c r="G9" s="155">
        <v>68341.83</v>
      </c>
      <c r="H9" s="156">
        <v>0</v>
      </c>
    </row>
    <row r="10" spans="1:8" s="152" customFormat="1" ht="15">
      <c r="A10" s="153">
        <v>13300401604001000</v>
      </c>
      <c r="B10" s="154" t="s">
        <v>1339</v>
      </c>
      <c r="C10" s="155">
        <v>0</v>
      </c>
      <c r="D10" s="155">
        <v>0</v>
      </c>
      <c r="E10" s="155">
        <v>0</v>
      </c>
      <c r="F10" s="155">
        <v>0</v>
      </c>
      <c r="G10" s="155">
        <v>603793.08</v>
      </c>
      <c r="H10" s="156">
        <v>0</v>
      </c>
    </row>
    <row r="11" spans="1:8" s="152" customFormat="1" ht="15">
      <c r="A11" s="153">
        <v>13300401604001000</v>
      </c>
      <c r="B11" s="154" t="s">
        <v>1340</v>
      </c>
      <c r="C11" s="155">
        <v>180941196</v>
      </c>
      <c r="D11" s="155">
        <v>0</v>
      </c>
      <c r="E11" s="155">
        <v>0</v>
      </c>
      <c r="F11" s="155">
        <v>180941196</v>
      </c>
      <c r="G11" s="155">
        <v>10489730.6</v>
      </c>
      <c r="H11" s="156">
        <f t="shared" si="0"/>
        <v>0.05797314725387357</v>
      </c>
    </row>
    <row r="12" spans="1:8" s="152" customFormat="1" ht="15">
      <c r="A12" s="153">
        <v>1.3300401604001E+18</v>
      </c>
      <c r="B12" s="154" t="s">
        <v>1341</v>
      </c>
      <c r="C12" s="155">
        <v>0</v>
      </c>
      <c r="D12" s="155">
        <v>0</v>
      </c>
      <c r="E12" s="155">
        <v>0</v>
      </c>
      <c r="F12" s="155">
        <v>0</v>
      </c>
      <c r="G12" s="155">
        <v>331207.73</v>
      </c>
      <c r="H12" s="156">
        <v>0</v>
      </c>
    </row>
    <row r="13" spans="1:8" s="152" customFormat="1" ht="15">
      <c r="A13" s="153">
        <v>1.3300401604001E+18</v>
      </c>
      <c r="B13" s="154" t="s">
        <v>1342</v>
      </c>
      <c r="C13" s="155">
        <v>0</v>
      </c>
      <c r="D13" s="155">
        <v>0</v>
      </c>
      <c r="E13" s="155">
        <v>0</v>
      </c>
      <c r="F13" s="155">
        <v>0</v>
      </c>
      <c r="G13" s="104">
        <v>2552.94</v>
      </c>
      <c r="H13" s="156">
        <v>0</v>
      </c>
    </row>
    <row r="14" spans="1:8" s="152" customFormat="1" ht="15">
      <c r="A14" s="153">
        <v>1.3300401604001E+17</v>
      </c>
      <c r="B14" s="154" t="s">
        <v>1343</v>
      </c>
      <c r="C14" s="155">
        <v>426801051</v>
      </c>
      <c r="D14" s="155">
        <v>0</v>
      </c>
      <c r="E14" s="155">
        <v>0</v>
      </c>
      <c r="F14" s="155">
        <v>426801051</v>
      </c>
      <c r="G14" s="155">
        <v>18550619.17</v>
      </c>
      <c r="H14" s="156">
        <f t="shared" si="0"/>
        <v>0.04346432401357887</v>
      </c>
    </row>
    <row r="15" spans="1:8" s="152" customFormat="1" ht="15">
      <c r="A15" s="157">
        <v>1.3100401604001E+17</v>
      </c>
      <c r="B15" s="154" t="s">
        <v>500</v>
      </c>
      <c r="C15" s="155">
        <v>0</v>
      </c>
      <c r="D15" s="155">
        <v>1312000.38</v>
      </c>
      <c r="E15" s="155">
        <v>0</v>
      </c>
      <c r="F15" s="155">
        <v>1312000.38</v>
      </c>
      <c r="G15" s="155">
        <v>1312000.38</v>
      </c>
      <c r="H15" s="156">
        <f t="shared" si="0"/>
        <v>1</v>
      </c>
    </row>
    <row r="16" spans="1:8" s="152" customFormat="1" ht="15">
      <c r="A16" s="157">
        <v>1.3100401604001E+17</v>
      </c>
      <c r="B16" s="154" t="s">
        <v>1338</v>
      </c>
      <c r="C16" s="155">
        <v>0</v>
      </c>
      <c r="D16" s="155">
        <v>2993686.07</v>
      </c>
      <c r="E16" s="155">
        <v>0</v>
      </c>
      <c r="F16" s="155">
        <v>2993686.07</v>
      </c>
      <c r="G16" s="155">
        <v>2993686.07</v>
      </c>
      <c r="H16" s="156">
        <f t="shared" si="0"/>
        <v>1</v>
      </c>
    </row>
    <row r="17" spans="1:8" s="152" customFormat="1" ht="15">
      <c r="A17" s="157">
        <v>1.3100401604001E+17</v>
      </c>
      <c r="B17" s="154" t="s">
        <v>1344</v>
      </c>
      <c r="C17" s="155">
        <v>0</v>
      </c>
      <c r="D17" s="155">
        <v>454577.68</v>
      </c>
      <c r="E17" s="155">
        <v>0</v>
      </c>
      <c r="F17" s="155">
        <v>454577.68</v>
      </c>
      <c r="G17" s="155">
        <v>454577.68</v>
      </c>
      <c r="H17" s="156">
        <f t="shared" si="0"/>
        <v>1</v>
      </c>
    </row>
    <row r="18" spans="1:8" s="152" customFormat="1" ht="15">
      <c r="A18" s="157">
        <v>1.3100401604001E+17</v>
      </c>
      <c r="B18" s="154" t="s">
        <v>1335</v>
      </c>
      <c r="C18" s="155">
        <v>0</v>
      </c>
      <c r="D18" s="155">
        <v>391141754.05</v>
      </c>
      <c r="E18" s="155">
        <v>0</v>
      </c>
      <c r="F18" s="155">
        <v>391141754.05</v>
      </c>
      <c r="G18" s="155">
        <v>391141754.05</v>
      </c>
      <c r="H18" s="156">
        <f t="shared" si="0"/>
        <v>1</v>
      </c>
    </row>
    <row r="19" spans="1:8" s="152" customFormat="1" ht="15">
      <c r="A19" s="157">
        <v>1.3100401604001E+17</v>
      </c>
      <c r="B19" s="154" t="s">
        <v>490</v>
      </c>
      <c r="C19" s="155">
        <v>0</v>
      </c>
      <c r="D19" s="155">
        <v>30766817.33</v>
      </c>
      <c r="E19" s="155">
        <v>0</v>
      </c>
      <c r="F19" s="155">
        <v>30766817.33</v>
      </c>
      <c r="G19" s="155">
        <v>30766817.33</v>
      </c>
      <c r="H19" s="156">
        <f t="shared" si="0"/>
        <v>1</v>
      </c>
    </row>
    <row r="20" spans="1:8" s="152" customFormat="1" ht="15">
      <c r="A20" s="157">
        <v>1.3100401604001E+17</v>
      </c>
      <c r="B20" s="154" t="s">
        <v>1333</v>
      </c>
      <c r="C20" s="155">
        <v>0</v>
      </c>
      <c r="D20" s="155">
        <v>1572721569.12</v>
      </c>
      <c r="E20" s="155">
        <v>0</v>
      </c>
      <c r="F20" s="155">
        <v>1572721569.12</v>
      </c>
      <c r="G20" s="155">
        <v>1572721569.12</v>
      </c>
      <c r="H20" s="156">
        <f t="shared" si="0"/>
        <v>1</v>
      </c>
    </row>
    <row r="21" spans="1:8" s="152" customFormat="1" ht="15">
      <c r="A21" s="157">
        <v>1.3100401604001E+17</v>
      </c>
      <c r="B21" s="154" t="s">
        <v>496</v>
      </c>
      <c r="C21" s="155">
        <v>0</v>
      </c>
      <c r="D21" s="155">
        <v>16691338.63</v>
      </c>
      <c r="E21" s="155">
        <v>0</v>
      </c>
      <c r="F21" s="155">
        <v>16691338.63</v>
      </c>
      <c r="G21" s="155">
        <v>16691338.63</v>
      </c>
      <c r="H21" s="156">
        <f t="shared" si="0"/>
        <v>1</v>
      </c>
    </row>
    <row r="22" spans="1:8" s="152" customFormat="1" ht="15">
      <c r="A22" s="157">
        <v>1.3100401604001E+17</v>
      </c>
      <c r="B22" s="154" t="s">
        <v>1334</v>
      </c>
      <c r="C22" s="155">
        <v>0</v>
      </c>
      <c r="D22" s="155">
        <v>32917861.47</v>
      </c>
      <c r="E22" s="155">
        <v>0</v>
      </c>
      <c r="F22" s="155">
        <v>32917861.47</v>
      </c>
      <c r="G22" s="155">
        <v>32917861.47</v>
      </c>
      <c r="H22" s="156">
        <f t="shared" si="0"/>
        <v>1</v>
      </c>
    </row>
  </sheetData>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CA455-2425-42F1-8FA3-D86CB7049513}">
  <dimension ref="A1:L58"/>
  <sheetViews>
    <sheetView workbookViewId="0" topLeftCell="A1">
      <selection activeCell="A1" sqref="A1:XFD1048576"/>
    </sheetView>
  </sheetViews>
  <sheetFormatPr defaultColWidth="11.421875" defaultRowHeight="15"/>
  <cols>
    <col min="1" max="1" width="13.57421875" style="0" customWidth="1"/>
    <col min="2" max="2" width="47.8515625" style="0" customWidth="1"/>
    <col min="3" max="8" width="14.140625" style="0" customWidth="1"/>
    <col min="9" max="9" width="17.57421875" style="0" customWidth="1"/>
    <col min="10" max="10" width="17.28125" style="0" customWidth="1"/>
    <col min="11" max="12" width="14.140625" style="0" customWidth="1"/>
    <col min="257" max="257" width="13.57421875" style="0" customWidth="1"/>
    <col min="258" max="258" width="47.8515625" style="0" customWidth="1"/>
    <col min="259" max="264" width="14.140625" style="0" customWidth="1"/>
    <col min="265" max="265" width="17.57421875" style="0" customWidth="1"/>
    <col min="266" max="266" width="17.28125" style="0" customWidth="1"/>
    <col min="267" max="268" width="14.140625" style="0" customWidth="1"/>
    <col min="513" max="513" width="13.57421875" style="0" customWidth="1"/>
    <col min="514" max="514" width="47.8515625" style="0" customWidth="1"/>
    <col min="515" max="520" width="14.140625" style="0" customWidth="1"/>
    <col min="521" max="521" width="17.57421875" style="0" customWidth="1"/>
    <col min="522" max="522" width="17.28125" style="0" customWidth="1"/>
    <col min="523" max="524" width="14.140625" style="0" customWidth="1"/>
    <col min="769" max="769" width="13.57421875" style="0" customWidth="1"/>
    <col min="770" max="770" width="47.8515625" style="0" customWidth="1"/>
    <col min="771" max="776" width="14.140625" style="0" customWidth="1"/>
    <col min="777" max="777" width="17.57421875" style="0" customWidth="1"/>
    <col min="778" max="778" width="17.28125" style="0" customWidth="1"/>
    <col min="779" max="780" width="14.140625" style="0" customWidth="1"/>
    <col min="1025" max="1025" width="13.57421875" style="0" customWidth="1"/>
    <col min="1026" max="1026" width="47.8515625" style="0" customWidth="1"/>
    <col min="1027" max="1032" width="14.140625" style="0" customWidth="1"/>
    <col min="1033" max="1033" width="17.57421875" style="0" customWidth="1"/>
    <col min="1034" max="1034" width="17.28125" style="0" customWidth="1"/>
    <col min="1035" max="1036" width="14.140625" style="0" customWidth="1"/>
    <col min="1281" max="1281" width="13.57421875" style="0" customWidth="1"/>
    <col min="1282" max="1282" width="47.8515625" style="0" customWidth="1"/>
    <col min="1283" max="1288" width="14.140625" style="0" customWidth="1"/>
    <col min="1289" max="1289" width="17.57421875" style="0" customWidth="1"/>
    <col min="1290" max="1290" width="17.28125" style="0" customWidth="1"/>
    <col min="1291" max="1292" width="14.140625" style="0" customWidth="1"/>
    <col min="1537" max="1537" width="13.57421875" style="0" customWidth="1"/>
    <col min="1538" max="1538" width="47.8515625" style="0" customWidth="1"/>
    <col min="1539" max="1544" width="14.140625" style="0" customWidth="1"/>
    <col min="1545" max="1545" width="17.57421875" style="0" customWidth="1"/>
    <col min="1546" max="1546" width="17.28125" style="0" customWidth="1"/>
    <col min="1547" max="1548" width="14.140625" style="0" customWidth="1"/>
    <col min="1793" max="1793" width="13.57421875" style="0" customWidth="1"/>
    <col min="1794" max="1794" width="47.8515625" style="0" customWidth="1"/>
    <col min="1795" max="1800" width="14.140625" style="0" customWidth="1"/>
    <col min="1801" max="1801" width="17.57421875" style="0" customWidth="1"/>
    <col min="1802" max="1802" width="17.28125" style="0" customWidth="1"/>
    <col min="1803" max="1804" width="14.140625" style="0" customWidth="1"/>
    <col min="2049" max="2049" width="13.57421875" style="0" customWidth="1"/>
    <col min="2050" max="2050" width="47.8515625" style="0" customWidth="1"/>
    <col min="2051" max="2056" width="14.140625" style="0" customWidth="1"/>
    <col min="2057" max="2057" width="17.57421875" style="0" customWidth="1"/>
    <col min="2058" max="2058" width="17.28125" style="0" customWidth="1"/>
    <col min="2059" max="2060" width="14.140625" style="0" customWidth="1"/>
    <col min="2305" max="2305" width="13.57421875" style="0" customWidth="1"/>
    <col min="2306" max="2306" width="47.8515625" style="0" customWidth="1"/>
    <col min="2307" max="2312" width="14.140625" style="0" customWidth="1"/>
    <col min="2313" max="2313" width="17.57421875" style="0" customWidth="1"/>
    <col min="2314" max="2314" width="17.28125" style="0" customWidth="1"/>
    <col min="2315" max="2316" width="14.140625" style="0" customWidth="1"/>
    <col min="2561" max="2561" width="13.57421875" style="0" customWidth="1"/>
    <col min="2562" max="2562" width="47.8515625" style="0" customWidth="1"/>
    <col min="2563" max="2568" width="14.140625" style="0" customWidth="1"/>
    <col min="2569" max="2569" width="17.57421875" style="0" customWidth="1"/>
    <col min="2570" max="2570" width="17.28125" style="0" customWidth="1"/>
    <col min="2571" max="2572" width="14.140625" style="0" customWidth="1"/>
    <col min="2817" max="2817" width="13.57421875" style="0" customWidth="1"/>
    <col min="2818" max="2818" width="47.8515625" style="0" customWidth="1"/>
    <col min="2819" max="2824" width="14.140625" style="0" customWidth="1"/>
    <col min="2825" max="2825" width="17.57421875" style="0" customWidth="1"/>
    <col min="2826" max="2826" width="17.28125" style="0" customWidth="1"/>
    <col min="2827" max="2828" width="14.140625" style="0" customWidth="1"/>
    <col min="3073" max="3073" width="13.57421875" style="0" customWidth="1"/>
    <col min="3074" max="3074" width="47.8515625" style="0" customWidth="1"/>
    <col min="3075" max="3080" width="14.140625" style="0" customWidth="1"/>
    <col min="3081" max="3081" width="17.57421875" style="0" customWidth="1"/>
    <col min="3082" max="3082" width="17.28125" style="0" customWidth="1"/>
    <col min="3083" max="3084" width="14.140625" style="0" customWidth="1"/>
    <col min="3329" max="3329" width="13.57421875" style="0" customWidth="1"/>
    <col min="3330" max="3330" width="47.8515625" style="0" customWidth="1"/>
    <col min="3331" max="3336" width="14.140625" style="0" customWidth="1"/>
    <col min="3337" max="3337" width="17.57421875" style="0" customWidth="1"/>
    <col min="3338" max="3338" width="17.28125" style="0" customWidth="1"/>
    <col min="3339" max="3340" width="14.140625" style="0" customWidth="1"/>
    <col min="3585" max="3585" width="13.57421875" style="0" customWidth="1"/>
    <col min="3586" max="3586" width="47.8515625" style="0" customWidth="1"/>
    <col min="3587" max="3592" width="14.140625" style="0" customWidth="1"/>
    <col min="3593" max="3593" width="17.57421875" style="0" customWidth="1"/>
    <col min="3594" max="3594" width="17.28125" style="0" customWidth="1"/>
    <col min="3595" max="3596" width="14.140625" style="0" customWidth="1"/>
    <col min="3841" max="3841" width="13.57421875" style="0" customWidth="1"/>
    <col min="3842" max="3842" width="47.8515625" style="0" customWidth="1"/>
    <col min="3843" max="3848" width="14.140625" style="0" customWidth="1"/>
    <col min="3849" max="3849" width="17.57421875" style="0" customWidth="1"/>
    <col min="3850" max="3850" width="17.28125" style="0" customWidth="1"/>
    <col min="3851" max="3852" width="14.140625" style="0" customWidth="1"/>
    <col min="4097" max="4097" width="13.57421875" style="0" customWidth="1"/>
    <col min="4098" max="4098" width="47.8515625" style="0" customWidth="1"/>
    <col min="4099" max="4104" width="14.140625" style="0" customWidth="1"/>
    <col min="4105" max="4105" width="17.57421875" style="0" customWidth="1"/>
    <col min="4106" max="4106" width="17.28125" style="0" customWidth="1"/>
    <col min="4107" max="4108" width="14.140625" style="0" customWidth="1"/>
    <col min="4353" max="4353" width="13.57421875" style="0" customWidth="1"/>
    <col min="4354" max="4354" width="47.8515625" style="0" customWidth="1"/>
    <col min="4355" max="4360" width="14.140625" style="0" customWidth="1"/>
    <col min="4361" max="4361" width="17.57421875" style="0" customWidth="1"/>
    <col min="4362" max="4362" width="17.28125" style="0" customWidth="1"/>
    <col min="4363" max="4364" width="14.140625" style="0" customWidth="1"/>
    <col min="4609" max="4609" width="13.57421875" style="0" customWidth="1"/>
    <col min="4610" max="4610" width="47.8515625" style="0" customWidth="1"/>
    <col min="4611" max="4616" width="14.140625" style="0" customWidth="1"/>
    <col min="4617" max="4617" width="17.57421875" style="0" customWidth="1"/>
    <col min="4618" max="4618" width="17.28125" style="0" customWidth="1"/>
    <col min="4619" max="4620" width="14.140625" style="0" customWidth="1"/>
    <col min="4865" max="4865" width="13.57421875" style="0" customWidth="1"/>
    <col min="4866" max="4866" width="47.8515625" style="0" customWidth="1"/>
    <col min="4867" max="4872" width="14.140625" style="0" customWidth="1"/>
    <col min="4873" max="4873" width="17.57421875" style="0" customWidth="1"/>
    <col min="4874" max="4874" width="17.28125" style="0" customWidth="1"/>
    <col min="4875" max="4876" width="14.140625" style="0" customWidth="1"/>
    <col min="5121" max="5121" width="13.57421875" style="0" customWidth="1"/>
    <col min="5122" max="5122" width="47.8515625" style="0" customWidth="1"/>
    <col min="5123" max="5128" width="14.140625" style="0" customWidth="1"/>
    <col min="5129" max="5129" width="17.57421875" style="0" customWidth="1"/>
    <col min="5130" max="5130" width="17.28125" style="0" customWidth="1"/>
    <col min="5131" max="5132" width="14.140625" style="0" customWidth="1"/>
    <col min="5377" max="5377" width="13.57421875" style="0" customWidth="1"/>
    <col min="5378" max="5378" width="47.8515625" style="0" customWidth="1"/>
    <col min="5379" max="5384" width="14.140625" style="0" customWidth="1"/>
    <col min="5385" max="5385" width="17.57421875" style="0" customWidth="1"/>
    <col min="5386" max="5386" width="17.28125" style="0" customWidth="1"/>
    <col min="5387" max="5388" width="14.140625" style="0" customWidth="1"/>
    <col min="5633" max="5633" width="13.57421875" style="0" customWidth="1"/>
    <col min="5634" max="5634" width="47.8515625" style="0" customWidth="1"/>
    <col min="5635" max="5640" width="14.140625" style="0" customWidth="1"/>
    <col min="5641" max="5641" width="17.57421875" style="0" customWidth="1"/>
    <col min="5642" max="5642" width="17.28125" style="0" customWidth="1"/>
    <col min="5643" max="5644" width="14.140625" style="0" customWidth="1"/>
    <col min="5889" max="5889" width="13.57421875" style="0" customWidth="1"/>
    <col min="5890" max="5890" width="47.8515625" style="0" customWidth="1"/>
    <col min="5891" max="5896" width="14.140625" style="0" customWidth="1"/>
    <col min="5897" max="5897" width="17.57421875" style="0" customWidth="1"/>
    <col min="5898" max="5898" width="17.28125" style="0" customWidth="1"/>
    <col min="5899" max="5900" width="14.140625" style="0" customWidth="1"/>
    <col min="6145" max="6145" width="13.57421875" style="0" customWidth="1"/>
    <col min="6146" max="6146" width="47.8515625" style="0" customWidth="1"/>
    <col min="6147" max="6152" width="14.140625" style="0" customWidth="1"/>
    <col min="6153" max="6153" width="17.57421875" style="0" customWidth="1"/>
    <col min="6154" max="6154" width="17.28125" style="0" customWidth="1"/>
    <col min="6155" max="6156" width="14.140625" style="0" customWidth="1"/>
    <col min="6401" max="6401" width="13.57421875" style="0" customWidth="1"/>
    <col min="6402" max="6402" width="47.8515625" style="0" customWidth="1"/>
    <col min="6403" max="6408" width="14.140625" style="0" customWidth="1"/>
    <col min="6409" max="6409" width="17.57421875" style="0" customWidth="1"/>
    <col min="6410" max="6410" width="17.28125" style="0" customWidth="1"/>
    <col min="6411" max="6412" width="14.140625" style="0" customWidth="1"/>
    <col min="6657" max="6657" width="13.57421875" style="0" customWidth="1"/>
    <col min="6658" max="6658" width="47.8515625" style="0" customWidth="1"/>
    <col min="6659" max="6664" width="14.140625" style="0" customWidth="1"/>
    <col min="6665" max="6665" width="17.57421875" style="0" customWidth="1"/>
    <col min="6666" max="6666" width="17.28125" style="0" customWidth="1"/>
    <col min="6667" max="6668" width="14.140625" style="0" customWidth="1"/>
    <col min="6913" max="6913" width="13.57421875" style="0" customWidth="1"/>
    <col min="6914" max="6914" width="47.8515625" style="0" customWidth="1"/>
    <col min="6915" max="6920" width="14.140625" style="0" customWidth="1"/>
    <col min="6921" max="6921" width="17.57421875" style="0" customWidth="1"/>
    <col min="6922" max="6922" width="17.28125" style="0" customWidth="1"/>
    <col min="6923" max="6924" width="14.140625" style="0" customWidth="1"/>
    <col min="7169" max="7169" width="13.57421875" style="0" customWidth="1"/>
    <col min="7170" max="7170" width="47.8515625" style="0" customWidth="1"/>
    <col min="7171" max="7176" width="14.140625" style="0" customWidth="1"/>
    <col min="7177" max="7177" width="17.57421875" style="0" customWidth="1"/>
    <col min="7178" max="7178" width="17.28125" style="0" customWidth="1"/>
    <col min="7179" max="7180" width="14.140625" style="0" customWidth="1"/>
    <col min="7425" max="7425" width="13.57421875" style="0" customWidth="1"/>
    <col min="7426" max="7426" width="47.8515625" style="0" customWidth="1"/>
    <col min="7427" max="7432" width="14.140625" style="0" customWidth="1"/>
    <col min="7433" max="7433" width="17.57421875" style="0" customWidth="1"/>
    <col min="7434" max="7434" width="17.28125" style="0" customWidth="1"/>
    <col min="7435" max="7436" width="14.140625" style="0" customWidth="1"/>
    <col min="7681" max="7681" width="13.57421875" style="0" customWidth="1"/>
    <col min="7682" max="7682" width="47.8515625" style="0" customWidth="1"/>
    <col min="7683" max="7688" width="14.140625" style="0" customWidth="1"/>
    <col min="7689" max="7689" width="17.57421875" style="0" customWidth="1"/>
    <col min="7690" max="7690" width="17.28125" style="0" customWidth="1"/>
    <col min="7691" max="7692" width="14.140625" style="0" customWidth="1"/>
    <col min="7937" max="7937" width="13.57421875" style="0" customWidth="1"/>
    <col min="7938" max="7938" width="47.8515625" style="0" customWidth="1"/>
    <col min="7939" max="7944" width="14.140625" style="0" customWidth="1"/>
    <col min="7945" max="7945" width="17.57421875" style="0" customWidth="1"/>
    <col min="7946" max="7946" width="17.28125" style="0" customWidth="1"/>
    <col min="7947" max="7948" width="14.140625" style="0" customWidth="1"/>
    <col min="8193" max="8193" width="13.57421875" style="0" customWidth="1"/>
    <col min="8194" max="8194" width="47.8515625" style="0" customWidth="1"/>
    <col min="8195" max="8200" width="14.140625" style="0" customWidth="1"/>
    <col min="8201" max="8201" width="17.57421875" style="0" customWidth="1"/>
    <col min="8202" max="8202" width="17.28125" style="0" customWidth="1"/>
    <col min="8203" max="8204" width="14.140625" style="0" customWidth="1"/>
    <col min="8449" max="8449" width="13.57421875" style="0" customWidth="1"/>
    <col min="8450" max="8450" width="47.8515625" style="0" customWidth="1"/>
    <col min="8451" max="8456" width="14.140625" style="0" customWidth="1"/>
    <col min="8457" max="8457" width="17.57421875" style="0" customWidth="1"/>
    <col min="8458" max="8458" width="17.28125" style="0" customWidth="1"/>
    <col min="8459" max="8460" width="14.140625" style="0" customWidth="1"/>
    <col min="8705" max="8705" width="13.57421875" style="0" customWidth="1"/>
    <col min="8706" max="8706" width="47.8515625" style="0" customWidth="1"/>
    <col min="8707" max="8712" width="14.140625" style="0" customWidth="1"/>
    <col min="8713" max="8713" width="17.57421875" style="0" customWidth="1"/>
    <col min="8714" max="8714" width="17.28125" style="0" customWidth="1"/>
    <col min="8715" max="8716" width="14.140625" style="0" customWidth="1"/>
    <col min="8961" max="8961" width="13.57421875" style="0" customWidth="1"/>
    <col min="8962" max="8962" width="47.8515625" style="0" customWidth="1"/>
    <col min="8963" max="8968" width="14.140625" style="0" customWidth="1"/>
    <col min="8969" max="8969" width="17.57421875" style="0" customWidth="1"/>
    <col min="8970" max="8970" width="17.28125" style="0" customWidth="1"/>
    <col min="8971" max="8972" width="14.140625" style="0" customWidth="1"/>
    <col min="9217" max="9217" width="13.57421875" style="0" customWidth="1"/>
    <col min="9218" max="9218" width="47.8515625" style="0" customWidth="1"/>
    <col min="9219" max="9224" width="14.140625" style="0" customWidth="1"/>
    <col min="9225" max="9225" width="17.57421875" style="0" customWidth="1"/>
    <col min="9226" max="9226" width="17.28125" style="0" customWidth="1"/>
    <col min="9227" max="9228" width="14.140625" style="0" customWidth="1"/>
    <col min="9473" max="9473" width="13.57421875" style="0" customWidth="1"/>
    <col min="9474" max="9474" width="47.8515625" style="0" customWidth="1"/>
    <col min="9475" max="9480" width="14.140625" style="0" customWidth="1"/>
    <col min="9481" max="9481" width="17.57421875" style="0" customWidth="1"/>
    <col min="9482" max="9482" width="17.28125" style="0" customWidth="1"/>
    <col min="9483" max="9484" width="14.140625" style="0" customWidth="1"/>
    <col min="9729" max="9729" width="13.57421875" style="0" customWidth="1"/>
    <col min="9730" max="9730" width="47.8515625" style="0" customWidth="1"/>
    <col min="9731" max="9736" width="14.140625" style="0" customWidth="1"/>
    <col min="9737" max="9737" width="17.57421875" style="0" customWidth="1"/>
    <col min="9738" max="9738" width="17.28125" style="0" customWidth="1"/>
    <col min="9739" max="9740" width="14.140625" style="0" customWidth="1"/>
    <col min="9985" max="9985" width="13.57421875" style="0" customWidth="1"/>
    <col min="9986" max="9986" width="47.8515625" style="0" customWidth="1"/>
    <col min="9987" max="9992" width="14.140625" style="0" customWidth="1"/>
    <col min="9993" max="9993" width="17.57421875" style="0" customWidth="1"/>
    <col min="9994" max="9994" width="17.28125" style="0" customWidth="1"/>
    <col min="9995" max="9996" width="14.140625" style="0" customWidth="1"/>
    <col min="10241" max="10241" width="13.57421875" style="0" customWidth="1"/>
    <col min="10242" max="10242" width="47.8515625" style="0" customWidth="1"/>
    <col min="10243" max="10248" width="14.140625" style="0" customWidth="1"/>
    <col min="10249" max="10249" width="17.57421875" style="0" customWidth="1"/>
    <col min="10250" max="10250" width="17.28125" style="0" customWidth="1"/>
    <col min="10251" max="10252" width="14.140625" style="0" customWidth="1"/>
    <col min="10497" max="10497" width="13.57421875" style="0" customWidth="1"/>
    <col min="10498" max="10498" width="47.8515625" style="0" customWidth="1"/>
    <col min="10499" max="10504" width="14.140625" style="0" customWidth="1"/>
    <col min="10505" max="10505" width="17.57421875" style="0" customWidth="1"/>
    <col min="10506" max="10506" width="17.28125" style="0" customWidth="1"/>
    <col min="10507" max="10508" width="14.140625" style="0" customWidth="1"/>
    <col min="10753" max="10753" width="13.57421875" style="0" customWidth="1"/>
    <col min="10754" max="10754" width="47.8515625" style="0" customWidth="1"/>
    <col min="10755" max="10760" width="14.140625" style="0" customWidth="1"/>
    <col min="10761" max="10761" width="17.57421875" style="0" customWidth="1"/>
    <col min="10762" max="10762" width="17.28125" style="0" customWidth="1"/>
    <col min="10763" max="10764" width="14.140625" style="0" customWidth="1"/>
    <col min="11009" max="11009" width="13.57421875" style="0" customWidth="1"/>
    <col min="11010" max="11010" width="47.8515625" style="0" customWidth="1"/>
    <col min="11011" max="11016" width="14.140625" style="0" customWidth="1"/>
    <col min="11017" max="11017" width="17.57421875" style="0" customWidth="1"/>
    <col min="11018" max="11018" width="17.28125" style="0" customWidth="1"/>
    <col min="11019" max="11020" width="14.140625" style="0" customWidth="1"/>
    <col min="11265" max="11265" width="13.57421875" style="0" customWidth="1"/>
    <col min="11266" max="11266" width="47.8515625" style="0" customWidth="1"/>
    <col min="11267" max="11272" width="14.140625" style="0" customWidth="1"/>
    <col min="11273" max="11273" width="17.57421875" style="0" customWidth="1"/>
    <col min="11274" max="11274" width="17.28125" style="0" customWidth="1"/>
    <col min="11275" max="11276" width="14.140625" style="0" customWidth="1"/>
    <col min="11521" max="11521" width="13.57421875" style="0" customWidth="1"/>
    <col min="11522" max="11522" width="47.8515625" style="0" customWidth="1"/>
    <col min="11523" max="11528" width="14.140625" style="0" customWidth="1"/>
    <col min="11529" max="11529" width="17.57421875" style="0" customWidth="1"/>
    <col min="11530" max="11530" width="17.28125" style="0" customWidth="1"/>
    <col min="11531" max="11532" width="14.140625" style="0" customWidth="1"/>
    <col min="11777" max="11777" width="13.57421875" style="0" customWidth="1"/>
    <col min="11778" max="11778" width="47.8515625" style="0" customWidth="1"/>
    <col min="11779" max="11784" width="14.140625" style="0" customWidth="1"/>
    <col min="11785" max="11785" width="17.57421875" style="0" customWidth="1"/>
    <col min="11786" max="11786" width="17.28125" style="0" customWidth="1"/>
    <col min="11787" max="11788" width="14.140625" style="0" customWidth="1"/>
    <col min="12033" max="12033" width="13.57421875" style="0" customWidth="1"/>
    <col min="12034" max="12034" width="47.8515625" style="0" customWidth="1"/>
    <col min="12035" max="12040" width="14.140625" style="0" customWidth="1"/>
    <col min="12041" max="12041" width="17.57421875" style="0" customWidth="1"/>
    <col min="12042" max="12042" width="17.28125" style="0" customWidth="1"/>
    <col min="12043" max="12044" width="14.140625" style="0" customWidth="1"/>
    <col min="12289" max="12289" width="13.57421875" style="0" customWidth="1"/>
    <col min="12290" max="12290" width="47.8515625" style="0" customWidth="1"/>
    <col min="12291" max="12296" width="14.140625" style="0" customWidth="1"/>
    <col min="12297" max="12297" width="17.57421875" style="0" customWidth="1"/>
    <col min="12298" max="12298" width="17.28125" style="0" customWidth="1"/>
    <col min="12299" max="12300" width="14.140625" style="0" customWidth="1"/>
    <col min="12545" max="12545" width="13.57421875" style="0" customWidth="1"/>
    <col min="12546" max="12546" width="47.8515625" style="0" customWidth="1"/>
    <col min="12547" max="12552" width="14.140625" style="0" customWidth="1"/>
    <col min="12553" max="12553" width="17.57421875" style="0" customWidth="1"/>
    <col min="12554" max="12554" width="17.28125" style="0" customWidth="1"/>
    <col min="12555" max="12556" width="14.140625" style="0" customWidth="1"/>
    <col min="12801" max="12801" width="13.57421875" style="0" customWidth="1"/>
    <col min="12802" max="12802" width="47.8515625" style="0" customWidth="1"/>
    <col min="12803" max="12808" width="14.140625" style="0" customWidth="1"/>
    <col min="12809" max="12809" width="17.57421875" style="0" customWidth="1"/>
    <col min="12810" max="12810" width="17.28125" style="0" customWidth="1"/>
    <col min="12811" max="12812" width="14.140625" style="0" customWidth="1"/>
    <col min="13057" max="13057" width="13.57421875" style="0" customWidth="1"/>
    <col min="13058" max="13058" width="47.8515625" style="0" customWidth="1"/>
    <col min="13059" max="13064" width="14.140625" style="0" customWidth="1"/>
    <col min="13065" max="13065" width="17.57421875" style="0" customWidth="1"/>
    <col min="13066" max="13066" width="17.28125" style="0" customWidth="1"/>
    <col min="13067" max="13068" width="14.140625" style="0" customWidth="1"/>
    <col min="13313" max="13313" width="13.57421875" style="0" customWidth="1"/>
    <col min="13314" max="13314" width="47.8515625" style="0" customWidth="1"/>
    <col min="13315" max="13320" width="14.140625" style="0" customWidth="1"/>
    <col min="13321" max="13321" width="17.57421875" style="0" customWidth="1"/>
    <col min="13322" max="13322" width="17.28125" style="0" customWidth="1"/>
    <col min="13323" max="13324" width="14.140625" style="0" customWidth="1"/>
    <col min="13569" max="13569" width="13.57421875" style="0" customWidth="1"/>
    <col min="13570" max="13570" width="47.8515625" style="0" customWidth="1"/>
    <col min="13571" max="13576" width="14.140625" style="0" customWidth="1"/>
    <col min="13577" max="13577" width="17.57421875" style="0" customWidth="1"/>
    <col min="13578" max="13578" width="17.28125" style="0" customWidth="1"/>
    <col min="13579" max="13580" width="14.140625" style="0" customWidth="1"/>
    <col min="13825" max="13825" width="13.57421875" style="0" customWidth="1"/>
    <col min="13826" max="13826" width="47.8515625" style="0" customWidth="1"/>
    <col min="13827" max="13832" width="14.140625" style="0" customWidth="1"/>
    <col min="13833" max="13833" width="17.57421875" style="0" customWidth="1"/>
    <col min="13834" max="13834" width="17.28125" style="0" customWidth="1"/>
    <col min="13835" max="13836" width="14.140625" style="0" customWidth="1"/>
    <col min="14081" max="14081" width="13.57421875" style="0" customWidth="1"/>
    <col min="14082" max="14082" width="47.8515625" style="0" customWidth="1"/>
    <col min="14083" max="14088" width="14.140625" style="0" customWidth="1"/>
    <col min="14089" max="14089" width="17.57421875" style="0" customWidth="1"/>
    <col min="14090" max="14090" width="17.28125" style="0" customWidth="1"/>
    <col min="14091" max="14092" width="14.140625" style="0" customWidth="1"/>
    <col min="14337" max="14337" width="13.57421875" style="0" customWidth="1"/>
    <col min="14338" max="14338" width="47.8515625" style="0" customWidth="1"/>
    <col min="14339" max="14344" width="14.140625" style="0" customWidth="1"/>
    <col min="14345" max="14345" width="17.57421875" style="0" customWidth="1"/>
    <col min="14346" max="14346" width="17.28125" style="0" customWidth="1"/>
    <col min="14347" max="14348" width="14.140625" style="0" customWidth="1"/>
    <col min="14593" max="14593" width="13.57421875" style="0" customWidth="1"/>
    <col min="14594" max="14594" width="47.8515625" style="0" customWidth="1"/>
    <col min="14595" max="14600" width="14.140625" style="0" customWidth="1"/>
    <col min="14601" max="14601" width="17.57421875" style="0" customWidth="1"/>
    <col min="14602" max="14602" width="17.28125" style="0" customWidth="1"/>
    <col min="14603" max="14604" width="14.140625" style="0" customWidth="1"/>
    <col min="14849" max="14849" width="13.57421875" style="0" customWidth="1"/>
    <col min="14850" max="14850" width="47.8515625" style="0" customWidth="1"/>
    <col min="14851" max="14856" width="14.140625" style="0" customWidth="1"/>
    <col min="14857" max="14857" width="17.57421875" style="0" customWidth="1"/>
    <col min="14858" max="14858" width="17.28125" style="0" customWidth="1"/>
    <col min="14859" max="14860" width="14.140625" style="0" customWidth="1"/>
    <col min="15105" max="15105" width="13.57421875" style="0" customWidth="1"/>
    <col min="15106" max="15106" width="47.8515625" style="0" customWidth="1"/>
    <col min="15107" max="15112" width="14.140625" style="0" customWidth="1"/>
    <col min="15113" max="15113" width="17.57421875" style="0" customWidth="1"/>
    <col min="15114" max="15114" width="17.28125" style="0" customWidth="1"/>
    <col min="15115" max="15116" width="14.140625" style="0" customWidth="1"/>
    <col min="15361" max="15361" width="13.57421875" style="0" customWidth="1"/>
    <col min="15362" max="15362" width="47.8515625" style="0" customWidth="1"/>
    <col min="15363" max="15368" width="14.140625" style="0" customWidth="1"/>
    <col min="15369" max="15369" width="17.57421875" style="0" customWidth="1"/>
    <col min="15370" max="15370" width="17.28125" style="0" customWidth="1"/>
    <col min="15371" max="15372" width="14.140625" style="0" customWidth="1"/>
    <col min="15617" max="15617" width="13.57421875" style="0" customWidth="1"/>
    <col min="15618" max="15618" width="47.8515625" style="0" customWidth="1"/>
    <col min="15619" max="15624" width="14.140625" style="0" customWidth="1"/>
    <col min="15625" max="15625" width="17.57421875" style="0" customWidth="1"/>
    <col min="15626" max="15626" width="17.28125" style="0" customWidth="1"/>
    <col min="15627" max="15628" width="14.140625" style="0" customWidth="1"/>
    <col min="15873" max="15873" width="13.57421875" style="0" customWidth="1"/>
    <col min="15874" max="15874" width="47.8515625" style="0" customWidth="1"/>
    <col min="15875" max="15880" width="14.140625" style="0" customWidth="1"/>
    <col min="15881" max="15881" width="17.57421875" style="0" customWidth="1"/>
    <col min="15882" max="15882" width="17.28125" style="0" customWidth="1"/>
    <col min="15883" max="15884" width="14.140625" style="0" customWidth="1"/>
    <col min="16129" max="16129" width="13.57421875" style="0" customWidth="1"/>
    <col min="16130" max="16130" width="47.8515625" style="0" customWidth="1"/>
    <col min="16131" max="16136" width="14.140625" style="0" customWidth="1"/>
    <col min="16137" max="16137" width="17.57421875" style="0" customWidth="1"/>
    <col min="16138" max="16138" width="17.28125" style="0" customWidth="1"/>
    <col min="16139" max="16140" width="14.140625" style="0" customWidth="1"/>
  </cols>
  <sheetData>
    <row r="1" spans="1:12" ht="15">
      <c r="A1" t="s">
        <v>1345</v>
      </c>
      <c r="B1" t="s">
        <v>568</v>
      </c>
      <c r="C1" t="s">
        <v>1346</v>
      </c>
      <c r="D1" t="s">
        <v>1347</v>
      </c>
      <c r="E1" t="s">
        <v>1348</v>
      </c>
      <c r="F1" t="s">
        <v>1349</v>
      </c>
      <c r="G1" t="s">
        <v>1328</v>
      </c>
      <c r="H1" t="s">
        <v>1350</v>
      </c>
      <c r="I1" t="s">
        <v>1171</v>
      </c>
      <c r="J1" t="s">
        <v>1351</v>
      </c>
      <c r="K1" t="s">
        <v>1352</v>
      </c>
      <c r="L1" t="s">
        <v>1353</v>
      </c>
    </row>
    <row r="2" spans="1:12" ht="12.75" customHeight="1">
      <c r="A2" s="150" t="s">
        <v>1354</v>
      </c>
      <c r="B2" s="138" t="s">
        <v>1355</v>
      </c>
      <c r="C2" t="s">
        <v>1356</v>
      </c>
      <c r="D2" s="139">
        <v>2907882145</v>
      </c>
      <c r="E2" s="139">
        <v>0</v>
      </c>
      <c r="F2" s="139">
        <v>0</v>
      </c>
      <c r="G2" s="139">
        <v>0</v>
      </c>
      <c r="H2" s="139">
        <v>0</v>
      </c>
      <c r="I2" s="9">
        <f>D2+E2-F2-G2+H2</f>
        <v>2907882145</v>
      </c>
      <c r="J2" s="139">
        <v>923217813</v>
      </c>
      <c r="K2" s="139">
        <v>923217813</v>
      </c>
      <c r="L2" s="139">
        <v>923217813</v>
      </c>
    </row>
    <row r="3" spans="1:12" ht="12.75" customHeight="1">
      <c r="A3" s="150" t="s">
        <v>1357</v>
      </c>
      <c r="B3" s="138" t="s">
        <v>1358</v>
      </c>
      <c r="C3" t="s">
        <v>1356</v>
      </c>
      <c r="D3" s="139">
        <v>39383523</v>
      </c>
      <c r="E3" s="139">
        <v>0</v>
      </c>
      <c r="F3" s="139">
        <v>34132508</v>
      </c>
      <c r="G3" s="139">
        <v>0</v>
      </c>
      <c r="H3" s="139">
        <v>0</v>
      </c>
      <c r="I3" s="9">
        <f aca="true" t="shared" si="0" ref="I3:I58">D3+E3-F3-G3+H3</f>
        <v>5251015</v>
      </c>
      <c r="J3" s="139">
        <v>5251015</v>
      </c>
      <c r="K3" s="139">
        <v>5251015</v>
      </c>
      <c r="L3" s="139">
        <v>5251015</v>
      </c>
    </row>
    <row r="4" spans="1:12" ht="12.75" customHeight="1">
      <c r="A4" s="150" t="s">
        <v>1359</v>
      </c>
      <c r="B4" s="138" t="s">
        <v>1360</v>
      </c>
      <c r="C4" t="s">
        <v>1356</v>
      </c>
      <c r="D4" s="139">
        <v>81360000</v>
      </c>
      <c r="E4" s="139">
        <v>0</v>
      </c>
      <c r="F4" s="139">
        <v>0</v>
      </c>
      <c r="G4" s="139">
        <v>0</v>
      </c>
      <c r="H4" s="139">
        <v>0</v>
      </c>
      <c r="I4" s="9">
        <f t="shared" si="0"/>
        <v>81360000</v>
      </c>
      <c r="J4" s="139">
        <v>16209764</v>
      </c>
      <c r="K4" s="139">
        <v>16209764</v>
      </c>
      <c r="L4" s="139">
        <v>13738269</v>
      </c>
    </row>
    <row r="5" spans="1:12" ht="12.75" customHeight="1">
      <c r="A5" s="150" t="s">
        <v>1361</v>
      </c>
      <c r="B5" s="138" t="s">
        <v>1362</v>
      </c>
      <c r="C5" t="s">
        <v>1356</v>
      </c>
      <c r="D5" s="139">
        <v>56740000</v>
      </c>
      <c r="E5" s="139">
        <v>0</v>
      </c>
      <c r="F5" s="139">
        <v>0</v>
      </c>
      <c r="G5" s="139">
        <v>0</v>
      </c>
      <c r="H5" s="139">
        <v>0</v>
      </c>
      <c r="I5" s="9">
        <f t="shared" si="0"/>
        <v>56740000</v>
      </c>
      <c r="J5" s="139">
        <v>34512044</v>
      </c>
      <c r="K5" s="139">
        <v>31051945</v>
      </c>
      <c r="L5" s="139">
        <v>28490088</v>
      </c>
    </row>
    <row r="6" spans="1:12" ht="12.75" customHeight="1">
      <c r="A6" s="150" t="s">
        <v>1363</v>
      </c>
      <c r="B6" s="138" t="s">
        <v>1364</v>
      </c>
      <c r="C6" t="s">
        <v>1356</v>
      </c>
      <c r="D6" s="139">
        <v>1</v>
      </c>
      <c r="E6" s="139">
        <v>0</v>
      </c>
      <c r="F6" s="139">
        <v>0</v>
      </c>
      <c r="G6" s="139">
        <v>0</v>
      </c>
      <c r="H6" s="139">
        <v>0</v>
      </c>
      <c r="I6" s="9">
        <f t="shared" si="0"/>
        <v>1</v>
      </c>
      <c r="J6" s="139">
        <v>0</v>
      </c>
      <c r="K6" s="139">
        <v>0</v>
      </c>
      <c r="L6" s="139">
        <v>0</v>
      </c>
    </row>
    <row r="7" spans="1:12" ht="12.75" customHeight="1">
      <c r="A7" s="150" t="s">
        <v>1365</v>
      </c>
      <c r="B7" s="138" t="s">
        <v>1366</v>
      </c>
      <c r="C7" t="s">
        <v>1356</v>
      </c>
      <c r="D7" s="139">
        <v>108073313</v>
      </c>
      <c r="E7" s="139">
        <v>0</v>
      </c>
      <c r="F7" s="139">
        <v>0</v>
      </c>
      <c r="G7" s="139">
        <v>0</v>
      </c>
      <c r="H7" s="139">
        <v>0</v>
      </c>
      <c r="I7" s="9">
        <f t="shared" si="0"/>
        <v>108073313</v>
      </c>
      <c r="J7" s="139">
        <v>60948857</v>
      </c>
      <c r="K7" s="139">
        <v>60948857</v>
      </c>
      <c r="L7" s="139">
        <v>52479852</v>
      </c>
    </row>
    <row r="8" spans="1:12" ht="12.75" customHeight="1">
      <c r="A8" s="150" t="s">
        <v>1367</v>
      </c>
      <c r="B8" s="138" t="s">
        <v>1368</v>
      </c>
      <c r="C8" t="s">
        <v>1356</v>
      </c>
      <c r="D8" s="139">
        <v>109897090</v>
      </c>
      <c r="E8" s="139">
        <v>0</v>
      </c>
      <c r="F8" s="139">
        <v>0</v>
      </c>
      <c r="G8" s="139">
        <v>0</v>
      </c>
      <c r="H8" s="139">
        <v>0</v>
      </c>
      <c r="I8" s="9">
        <f t="shared" si="0"/>
        <v>109897090</v>
      </c>
      <c r="J8" s="139">
        <v>66375954</v>
      </c>
      <c r="K8" s="139">
        <v>66375954</v>
      </c>
      <c r="L8" s="139">
        <v>55315080</v>
      </c>
    </row>
    <row r="9" spans="1:12" ht="12.75" customHeight="1">
      <c r="A9" s="150" t="s">
        <v>1369</v>
      </c>
      <c r="B9" s="138" t="s">
        <v>1370</v>
      </c>
      <c r="C9" t="s">
        <v>1356</v>
      </c>
      <c r="D9" s="139">
        <v>11601050</v>
      </c>
      <c r="E9" s="139">
        <v>0</v>
      </c>
      <c r="F9" s="139">
        <v>0</v>
      </c>
      <c r="G9" s="139">
        <v>0</v>
      </c>
      <c r="H9" s="139">
        <v>0</v>
      </c>
      <c r="I9" s="9">
        <f t="shared" si="0"/>
        <v>11601050</v>
      </c>
      <c r="J9" s="139">
        <v>6124993</v>
      </c>
      <c r="K9" s="139">
        <v>6124993</v>
      </c>
      <c r="L9" s="139">
        <v>5059118</v>
      </c>
    </row>
    <row r="10" spans="1:12" ht="12.75" customHeight="1">
      <c r="A10" s="150" t="s">
        <v>1371</v>
      </c>
      <c r="B10" s="138" t="s">
        <v>1372</v>
      </c>
      <c r="C10" t="s">
        <v>1356</v>
      </c>
      <c r="D10" s="139">
        <v>182600508</v>
      </c>
      <c r="E10" s="139">
        <v>0</v>
      </c>
      <c r="F10" s="139">
        <v>0</v>
      </c>
      <c r="G10" s="139">
        <v>0</v>
      </c>
      <c r="H10" s="139">
        <v>0</v>
      </c>
      <c r="I10" s="9">
        <f t="shared" si="0"/>
        <v>182600508</v>
      </c>
      <c r="J10" s="139">
        <v>823833</v>
      </c>
      <c r="K10" s="139">
        <v>823833</v>
      </c>
      <c r="L10" s="139">
        <v>823833</v>
      </c>
    </row>
    <row r="11" spans="1:12" ht="12.75" customHeight="1">
      <c r="A11" s="150" t="s">
        <v>1373</v>
      </c>
      <c r="B11" s="138" t="s">
        <v>1374</v>
      </c>
      <c r="C11" t="s">
        <v>1356</v>
      </c>
      <c r="D11" s="139">
        <v>1</v>
      </c>
      <c r="E11" s="139">
        <v>0</v>
      </c>
      <c r="F11" s="139">
        <v>0</v>
      </c>
      <c r="G11" s="139">
        <v>0</v>
      </c>
      <c r="H11" s="139">
        <v>0</v>
      </c>
      <c r="I11" s="9">
        <f t="shared" si="0"/>
        <v>1</v>
      </c>
      <c r="J11" s="139">
        <v>0</v>
      </c>
      <c r="K11" s="139">
        <v>0</v>
      </c>
      <c r="L11" s="139">
        <v>0</v>
      </c>
    </row>
    <row r="12" spans="1:12" ht="12.75" customHeight="1">
      <c r="A12" s="150" t="s">
        <v>1375</v>
      </c>
      <c r="B12" s="138" t="s">
        <v>1376</v>
      </c>
      <c r="C12" t="s">
        <v>1356</v>
      </c>
      <c r="D12" s="139">
        <v>23738137</v>
      </c>
      <c r="E12" s="139">
        <v>0</v>
      </c>
      <c r="F12" s="139">
        <v>0</v>
      </c>
      <c r="G12" s="139">
        <v>0</v>
      </c>
      <c r="H12" s="139">
        <v>0</v>
      </c>
      <c r="I12" s="9">
        <f t="shared" si="0"/>
        <v>23738137</v>
      </c>
      <c r="J12" s="139">
        <v>32946</v>
      </c>
      <c r="K12" s="139">
        <v>32946</v>
      </c>
      <c r="L12" s="139">
        <v>26273</v>
      </c>
    </row>
    <row r="13" spans="1:12" ht="12.75" customHeight="1">
      <c r="A13" s="150" t="s">
        <v>1377</v>
      </c>
      <c r="B13" s="138" t="s">
        <v>1378</v>
      </c>
      <c r="C13" t="s">
        <v>1356</v>
      </c>
      <c r="D13" s="139">
        <v>1</v>
      </c>
      <c r="E13" s="139">
        <v>0</v>
      </c>
      <c r="F13" s="139">
        <v>0</v>
      </c>
      <c r="G13" s="139">
        <v>0</v>
      </c>
      <c r="H13" s="139">
        <v>0</v>
      </c>
      <c r="I13" s="9">
        <f t="shared" si="0"/>
        <v>1</v>
      </c>
      <c r="J13" s="139">
        <v>0</v>
      </c>
      <c r="K13" s="139">
        <v>0</v>
      </c>
      <c r="L13" s="139">
        <v>0</v>
      </c>
    </row>
    <row r="14" spans="1:12" ht="12.75" customHeight="1">
      <c r="A14" s="150" t="s">
        <v>1379</v>
      </c>
      <c r="B14" s="138" t="s">
        <v>1380</v>
      </c>
      <c r="C14" t="s">
        <v>1356</v>
      </c>
      <c r="D14" s="139">
        <v>1</v>
      </c>
      <c r="E14" s="139">
        <v>0</v>
      </c>
      <c r="F14" s="139">
        <v>0</v>
      </c>
      <c r="G14" s="139">
        <v>0</v>
      </c>
      <c r="H14" s="139">
        <v>0</v>
      </c>
      <c r="I14" s="9">
        <f t="shared" si="0"/>
        <v>1</v>
      </c>
      <c r="J14" s="139">
        <v>0</v>
      </c>
      <c r="K14" s="139">
        <v>0</v>
      </c>
      <c r="L14" s="139">
        <v>0</v>
      </c>
    </row>
    <row r="15" spans="1:12" ht="12.75" customHeight="1">
      <c r="A15" s="150" t="s">
        <v>1203</v>
      </c>
      <c r="B15" s="138" t="s">
        <v>572</v>
      </c>
      <c r="C15" t="s">
        <v>1356</v>
      </c>
      <c r="D15" s="139">
        <v>1382722710</v>
      </c>
      <c r="E15" s="139">
        <v>60000000</v>
      </c>
      <c r="F15" s="139">
        <v>782722710</v>
      </c>
      <c r="G15" s="139">
        <v>0</v>
      </c>
      <c r="H15" s="139">
        <v>0</v>
      </c>
      <c r="I15" s="9">
        <f t="shared" si="0"/>
        <v>660000000</v>
      </c>
      <c r="J15" s="139">
        <v>466050000</v>
      </c>
      <c r="K15" s="139">
        <v>278600000</v>
      </c>
      <c r="L15" s="139">
        <v>252350000</v>
      </c>
    </row>
    <row r="16" spans="1:12" ht="12.75" customHeight="1">
      <c r="A16" s="150" t="s">
        <v>1207</v>
      </c>
      <c r="B16" s="138" t="s">
        <v>575</v>
      </c>
      <c r="C16" t="s">
        <v>1356</v>
      </c>
      <c r="D16" s="139">
        <v>869312136</v>
      </c>
      <c r="E16" s="139">
        <v>600170718</v>
      </c>
      <c r="F16" s="139">
        <v>60000000</v>
      </c>
      <c r="G16" s="139">
        <v>0</v>
      </c>
      <c r="H16" s="139">
        <v>0</v>
      </c>
      <c r="I16" s="9">
        <f t="shared" si="0"/>
        <v>1409482854</v>
      </c>
      <c r="J16" s="139">
        <v>749900000</v>
      </c>
      <c r="K16" s="139">
        <v>459300000</v>
      </c>
      <c r="L16" s="139">
        <v>415750000</v>
      </c>
    </row>
    <row r="17" spans="1:12" ht="12.75" customHeight="1">
      <c r="A17" s="150" t="s">
        <v>1247</v>
      </c>
      <c r="B17" s="138" t="s">
        <v>577</v>
      </c>
      <c r="C17" t="s">
        <v>1356</v>
      </c>
      <c r="D17" s="139">
        <v>51583379</v>
      </c>
      <c r="E17" s="139">
        <v>0</v>
      </c>
      <c r="F17" s="139">
        <v>0</v>
      </c>
      <c r="G17" s="139">
        <v>0</v>
      </c>
      <c r="H17" s="139">
        <v>0</v>
      </c>
      <c r="I17" s="9">
        <f t="shared" si="0"/>
        <v>51583379</v>
      </c>
      <c r="J17" s="139">
        <v>43388400</v>
      </c>
      <c r="K17" s="139">
        <v>11833200</v>
      </c>
      <c r="L17" s="139">
        <v>11833200</v>
      </c>
    </row>
    <row r="18" spans="1:12" ht="12.75" customHeight="1">
      <c r="A18" s="150" t="s">
        <v>1381</v>
      </c>
      <c r="B18" s="138" t="s">
        <v>1382</v>
      </c>
      <c r="C18" t="s">
        <v>1356</v>
      </c>
      <c r="D18" s="139">
        <v>81562517</v>
      </c>
      <c r="E18" s="139">
        <v>0</v>
      </c>
      <c r="F18" s="139">
        <v>0</v>
      </c>
      <c r="G18" s="139">
        <v>0</v>
      </c>
      <c r="H18" s="139">
        <v>0</v>
      </c>
      <c r="I18" s="9">
        <f t="shared" si="0"/>
        <v>81562517</v>
      </c>
      <c r="J18" s="139">
        <v>36995300</v>
      </c>
      <c r="K18" s="139">
        <v>36995300</v>
      </c>
      <c r="L18" s="139">
        <v>24596900</v>
      </c>
    </row>
    <row r="19" spans="1:12" ht="12.75" customHeight="1">
      <c r="A19" s="150" t="s">
        <v>1383</v>
      </c>
      <c r="B19" s="138" t="s">
        <v>1384</v>
      </c>
      <c r="C19" t="s">
        <v>1356</v>
      </c>
      <c r="D19" s="139">
        <v>61171888</v>
      </c>
      <c r="E19" s="139">
        <v>0</v>
      </c>
      <c r="F19" s="139">
        <v>0</v>
      </c>
      <c r="G19" s="139">
        <v>0</v>
      </c>
      <c r="H19" s="139">
        <v>0</v>
      </c>
      <c r="I19" s="9">
        <f t="shared" si="0"/>
        <v>61171888</v>
      </c>
      <c r="J19" s="139">
        <v>27748100</v>
      </c>
      <c r="K19" s="139">
        <v>27748100</v>
      </c>
      <c r="L19" s="139">
        <v>18448900</v>
      </c>
    </row>
    <row r="20" spans="1:12" ht="12.75" customHeight="1">
      <c r="A20" s="150" t="s">
        <v>1385</v>
      </c>
      <c r="B20" s="138" t="s">
        <v>1386</v>
      </c>
      <c r="C20" t="s">
        <v>1356</v>
      </c>
      <c r="D20" s="139">
        <v>10195315</v>
      </c>
      <c r="E20" s="139">
        <v>30585945</v>
      </c>
      <c r="F20" s="139">
        <v>0</v>
      </c>
      <c r="G20" s="139">
        <v>0</v>
      </c>
      <c r="H20" s="139">
        <v>0</v>
      </c>
      <c r="I20" s="9">
        <f t="shared" si="0"/>
        <v>40781260</v>
      </c>
      <c r="J20" s="139">
        <v>18503100</v>
      </c>
      <c r="K20" s="139">
        <v>18503100</v>
      </c>
      <c r="L20" s="139">
        <v>12302100</v>
      </c>
    </row>
    <row r="21" spans="1:12" ht="12.75" customHeight="1">
      <c r="A21" s="150" t="s">
        <v>1387</v>
      </c>
      <c r="B21" s="138" t="s">
        <v>1388</v>
      </c>
      <c r="C21" t="s">
        <v>1356</v>
      </c>
      <c r="D21" s="139">
        <v>10195315</v>
      </c>
      <c r="E21" s="139">
        <v>0</v>
      </c>
      <c r="F21" s="139">
        <v>10195315</v>
      </c>
      <c r="G21" s="139">
        <v>0</v>
      </c>
      <c r="H21" s="139">
        <v>0</v>
      </c>
      <c r="I21" s="9">
        <f t="shared" si="0"/>
        <v>0</v>
      </c>
      <c r="J21" s="139">
        <v>0</v>
      </c>
      <c r="K21" s="139">
        <v>0</v>
      </c>
      <c r="L21" s="139">
        <v>0</v>
      </c>
    </row>
    <row r="22" spans="1:12" ht="12.75" customHeight="1">
      <c r="A22" s="150" t="s">
        <v>1389</v>
      </c>
      <c r="B22" s="138" t="s">
        <v>1390</v>
      </c>
      <c r="C22" t="s">
        <v>1356</v>
      </c>
      <c r="D22" s="139">
        <v>20390630</v>
      </c>
      <c r="E22" s="139">
        <v>0</v>
      </c>
      <c r="F22" s="139">
        <v>20390630</v>
      </c>
      <c r="G22" s="139">
        <v>0</v>
      </c>
      <c r="H22" s="139">
        <v>0</v>
      </c>
      <c r="I22" s="9">
        <f t="shared" si="0"/>
        <v>0</v>
      </c>
      <c r="J22" s="139">
        <v>0</v>
      </c>
      <c r="K22" s="139">
        <v>0</v>
      </c>
      <c r="L22" s="139">
        <v>0</v>
      </c>
    </row>
    <row r="23" spans="1:12" ht="12.75" customHeight="1">
      <c r="A23" s="150" t="s">
        <v>1391</v>
      </c>
      <c r="B23" s="138" t="s">
        <v>1392</v>
      </c>
      <c r="C23" t="s">
        <v>1356</v>
      </c>
      <c r="D23" s="139">
        <v>172707495</v>
      </c>
      <c r="E23" s="139">
        <v>0</v>
      </c>
      <c r="F23" s="139">
        <v>0</v>
      </c>
      <c r="G23" s="139">
        <v>0</v>
      </c>
      <c r="H23" s="139">
        <v>0</v>
      </c>
      <c r="I23" s="9">
        <f t="shared" si="0"/>
        <v>172707495</v>
      </c>
      <c r="J23" s="139">
        <v>78870424</v>
      </c>
      <c r="K23" s="139">
        <v>78866424</v>
      </c>
      <c r="L23" s="139">
        <v>52521696</v>
      </c>
    </row>
    <row r="24" spans="1:12" ht="12.75" customHeight="1">
      <c r="A24" s="150" t="s">
        <v>1393</v>
      </c>
      <c r="B24" s="138" t="s">
        <v>1394</v>
      </c>
      <c r="C24" t="s">
        <v>1356</v>
      </c>
      <c r="D24" s="139">
        <v>244687554</v>
      </c>
      <c r="E24" s="139">
        <v>0</v>
      </c>
      <c r="F24" s="139">
        <v>0</v>
      </c>
      <c r="G24" s="139">
        <v>0</v>
      </c>
      <c r="H24" s="139">
        <v>0</v>
      </c>
      <c r="I24" s="9">
        <f t="shared" si="0"/>
        <v>244687554</v>
      </c>
      <c r="J24" s="139">
        <v>111319946</v>
      </c>
      <c r="K24" s="139">
        <v>111319946</v>
      </c>
      <c r="L24" s="139">
        <v>74123164</v>
      </c>
    </row>
    <row r="25" spans="1:12" ht="12.75" customHeight="1">
      <c r="A25" s="150" t="s">
        <v>1395</v>
      </c>
      <c r="B25" s="138" t="s">
        <v>1396</v>
      </c>
      <c r="C25" t="s">
        <v>1356</v>
      </c>
      <c r="D25" s="139">
        <v>21287817</v>
      </c>
      <c r="E25" s="139">
        <v>41000000</v>
      </c>
      <c r="F25" s="139">
        <v>0</v>
      </c>
      <c r="G25" s="139">
        <v>0</v>
      </c>
      <c r="H25" s="139">
        <v>0</v>
      </c>
      <c r="I25" s="9">
        <f t="shared" si="0"/>
        <v>62287817</v>
      </c>
      <c r="J25" s="139">
        <v>29374400</v>
      </c>
      <c r="K25" s="139">
        <v>29374400</v>
      </c>
      <c r="L25" s="139">
        <v>19819600</v>
      </c>
    </row>
    <row r="26" spans="1:12" ht="12.75" customHeight="1">
      <c r="A26" s="150" t="s">
        <v>1324</v>
      </c>
      <c r="B26" s="138" t="s">
        <v>579</v>
      </c>
      <c r="C26" t="s">
        <v>1397</v>
      </c>
      <c r="D26" s="139">
        <v>14263439</v>
      </c>
      <c r="E26" s="139">
        <v>15736561</v>
      </c>
      <c r="F26" s="139">
        <v>0</v>
      </c>
      <c r="G26" s="139">
        <v>0</v>
      </c>
      <c r="H26" s="139">
        <v>0</v>
      </c>
      <c r="I26" s="9">
        <f t="shared" si="0"/>
        <v>30000000</v>
      </c>
      <c r="J26" s="139">
        <v>29694960</v>
      </c>
      <c r="K26" s="139">
        <v>3240140</v>
      </c>
      <c r="L26" s="139">
        <v>3240140</v>
      </c>
    </row>
    <row r="27" spans="1:12" ht="12.75" customHeight="1">
      <c r="A27" s="150" t="s">
        <v>1398</v>
      </c>
      <c r="B27" s="138" t="s">
        <v>582</v>
      </c>
      <c r="C27" t="s">
        <v>1397</v>
      </c>
      <c r="D27" s="139">
        <v>57750000</v>
      </c>
      <c r="E27" s="139">
        <v>0</v>
      </c>
      <c r="F27" s="139">
        <v>0</v>
      </c>
      <c r="G27" s="139">
        <v>0</v>
      </c>
      <c r="H27" s="139">
        <v>34911030.05</v>
      </c>
      <c r="I27" s="9">
        <f t="shared" si="0"/>
        <v>92661030.05</v>
      </c>
      <c r="J27" s="139">
        <v>0</v>
      </c>
      <c r="K27" s="139">
        <v>0</v>
      </c>
      <c r="L27" s="139">
        <v>0</v>
      </c>
    </row>
    <row r="28" spans="1:12" ht="12.75" customHeight="1">
      <c r="A28" s="150" t="s">
        <v>1399</v>
      </c>
      <c r="B28" s="138" t="s">
        <v>591</v>
      </c>
      <c r="C28" t="s">
        <v>1397</v>
      </c>
      <c r="D28" s="139">
        <v>12600000</v>
      </c>
      <c r="E28" s="139">
        <v>0</v>
      </c>
      <c r="F28" s="139">
        <v>12600000</v>
      </c>
      <c r="G28" s="139">
        <v>0</v>
      </c>
      <c r="H28" s="139">
        <v>0</v>
      </c>
      <c r="I28" s="9">
        <f t="shared" si="0"/>
        <v>0</v>
      </c>
      <c r="J28" s="139">
        <v>0</v>
      </c>
      <c r="K28" s="139">
        <v>0</v>
      </c>
      <c r="L28" s="139">
        <v>0</v>
      </c>
    </row>
    <row r="29" spans="1:12" ht="12.75" customHeight="1">
      <c r="A29" s="150" t="s">
        <v>1308</v>
      </c>
      <c r="B29" s="138" t="s">
        <v>367</v>
      </c>
      <c r="C29" t="s">
        <v>1397</v>
      </c>
      <c r="D29" s="139">
        <v>73500000</v>
      </c>
      <c r="E29" s="139">
        <v>0</v>
      </c>
      <c r="F29" s="139">
        <v>3136561</v>
      </c>
      <c r="G29" s="139">
        <v>0</v>
      </c>
      <c r="H29" s="139">
        <v>0</v>
      </c>
      <c r="I29" s="9">
        <f t="shared" si="0"/>
        <v>70363439</v>
      </c>
      <c r="J29" s="139">
        <v>20801170</v>
      </c>
      <c r="K29" s="139">
        <v>2892370</v>
      </c>
      <c r="L29" s="139">
        <v>2892370</v>
      </c>
    </row>
    <row r="30" spans="1:12" ht="12.75" customHeight="1">
      <c r="A30" s="150" t="s">
        <v>1201</v>
      </c>
      <c r="B30" s="138" t="s">
        <v>664</v>
      </c>
      <c r="C30" t="s">
        <v>1397</v>
      </c>
      <c r="D30" s="139">
        <v>247304568</v>
      </c>
      <c r="E30" s="139">
        <v>182551992</v>
      </c>
      <c r="F30" s="139">
        <v>0</v>
      </c>
      <c r="G30" s="139">
        <v>0</v>
      </c>
      <c r="H30" s="139">
        <v>0</v>
      </c>
      <c r="I30" s="9">
        <f t="shared" si="0"/>
        <v>429856560</v>
      </c>
      <c r="J30" s="139">
        <v>322392420</v>
      </c>
      <c r="K30" s="139">
        <v>214928280</v>
      </c>
      <c r="L30" s="139">
        <v>214928280</v>
      </c>
    </row>
    <row r="31" spans="1:12" ht="12.75" customHeight="1">
      <c r="A31" s="150" t="s">
        <v>1400</v>
      </c>
      <c r="B31" s="138" t="s">
        <v>666</v>
      </c>
      <c r="C31" t="s">
        <v>1397</v>
      </c>
      <c r="D31" s="139">
        <v>110199008</v>
      </c>
      <c r="E31" s="139">
        <v>0</v>
      </c>
      <c r="F31" s="139">
        <v>0</v>
      </c>
      <c r="G31" s="139">
        <v>0</v>
      </c>
      <c r="H31" s="139">
        <v>0</v>
      </c>
      <c r="I31" s="9">
        <f t="shared" si="0"/>
        <v>110199008</v>
      </c>
      <c r="J31" s="139">
        <v>42134544</v>
      </c>
      <c r="K31" s="139">
        <v>42134544</v>
      </c>
      <c r="L31" s="139">
        <v>42134544</v>
      </c>
    </row>
    <row r="32" spans="1:12" ht="12.75" customHeight="1">
      <c r="A32" s="150" t="s">
        <v>1401</v>
      </c>
      <c r="B32" s="138" t="s">
        <v>668</v>
      </c>
      <c r="C32" t="s">
        <v>1397</v>
      </c>
      <c r="D32" s="139">
        <v>38220000</v>
      </c>
      <c r="E32" s="139">
        <v>0</v>
      </c>
      <c r="F32" s="139">
        <v>0</v>
      </c>
      <c r="G32" s="139">
        <v>0</v>
      </c>
      <c r="H32" s="139">
        <v>0</v>
      </c>
      <c r="I32" s="9">
        <f t="shared" si="0"/>
        <v>38220000</v>
      </c>
      <c r="J32" s="139">
        <v>2952000</v>
      </c>
      <c r="K32" s="139">
        <v>0</v>
      </c>
      <c r="L32" s="139">
        <v>0</v>
      </c>
    </row>
    <row r="33" spans="1:12" ht="12.75" customHeight="1">
      <c r="A33" s="150" t="s">
        <v>1402</v>
      </c>
      <c r="B33" s="138" t="s">
        <v>471</v>
      </c>
      <c r="C33" t="s">
        <v>1397</v>
      </c>
      <c r="D33" s="139">
        <v>32760000</v>
      </c>
      <c r="E33" s="139">
        <v>0</v>
      </c>
      <c r="F33" s="139">
        <v>0</v>
      </c>
      <c r="G33" s="139">
        <v>0</v>
      </c>
      <c r="H33" s="139">
        <v>0</v>
      </c>
      <c r="I33" s="9">
        <f t="shared" si="0"/>
        <v>32760000</v>
      </c>
      <c r="J33" s="139">
        <v>17528618</v>
      </c>
      <c r="K33" s="139">
        <v>17528618</v>
      </c>
      <c r="L33" s="139">
        <v>17528618</v>
      </c>
    </row>
    <row r="34" spans="1:12" ht="12.75" customHeight="1">
      <c r="A34" s="150" t="s">
        <v>1403</v>
      </c>
      <c r="B34" s="138" t="s">
        <v>1404</v>
      </c>
      <c r="C34" t="s">
        <v>1397</v>
      </c>
      <c r="D34" s="139">
        <v>12735128</v>
      </c>
      <c r="E34" s="139">
        <v>0</v>
      </c>
      <c r="F34" s="139">
        <v>0</v>
      </c>
      <c r="G34" s="139">
        <v>0</v>
      </c>
      <c r="H34" s="139">
        <v>0</v>
      </c>
      <c r="I34" s="9">
        <f t="shared" si="0"/>
        <v>12735128</v>
      </c>
      <c r="J34" s="139">
        <v>9488</v>
      </c>
      <c r="K34" s="139">
        <v>9488</v>
      </c>
      <c r="L34" s="139">
        <v>9488</v>
      </c>
    </row>
    <row r="35" spans="1:12" ht="12.75" customHeight="1">
      <c r="A35" s="150" t="s">
        <v>1405</v>
      </c>
      <c r="B35" s="138" t="s">
        <v>1406</v>
      </c>
      <c r="C35" t="s">
        <v>1397</v>
      </c>
      <c r="D35" s="139">
        <v>9676765</v>
      </c>
      <c r="E35" s="139">
        <v>0</v>
      </c>
      <c r="F35" s="139">
        <v>0</v>
      </c>
      <c r="G35" s="139">
        <v>0</v>
      </c>
      <c r="H35" s="139">
        <v>0</v>
      </c>
      <c r="I35" s="9">
        <f t="shared" si="0"/>
        <v>9676765</v>
      </c>
      <c r="J35" s="139">
        <v>0</v>
      </c>
      <c r="K35" s="139">
        <v>0</v>
      </c>
      <c r="L35" s="139">
        <v>0</v>
      </c>
    </row>
    <row r="36" spans="1:12" ht="12.75" customHeight="1">
      <c r="A36" s="150" t="s">
        <v>1407</v>
      </c>
      <c r="B36" s="138" t="s">
        <v>1408</v>
      </c>
      <c r="C36" t="s">
        <v>1397</v>
      </c>
      <c r="D36" s="139">
        <v>6552000</v>
      </c>
      <c r="E36" s="139">
        <v>0</v>
      </c>
      <c r="F36" s="139">
        <v>0</v>
      </c>
      <c r="G36" s="139">
        <v>0</v>
      </c>
      <c r="H36" s="139">
        <v>0</v>
      </c>
      <c r="I36" s="9">
        <f t="shared" si="0"/>
        <v>6552000</v>
      </c>
      <c r="J36" s="139">
        <v>0</v>
      </c>
      <c r="K36" s="139">
        <v>0</v>
      </c>
      <c r="L36" s="139">
        <v>0</v>
      </c>
    </row>
    <row r="37" spans="1:12" ht="12.75" customHeight="1">
      <c r="A37" s="150" t="s">
        <v>1409</v>
      </c>
      <c r="B37" s="138" t="s">
        <v>676</v>
      </c>
      <c r="C37" t="s">
        <v>1397</v>
      </c>
      <c r="D37" s="139">
        <v>10500000</v>
      </c>
      <c r="E37" s="139">
        <v>0</v>
      </c>
      <c r="F37" s="139">
        <v>0</v>
      </c>
      <c r="G37" s="139">
        <v>0</v>
      </c>
      <c r="H37" s="139">
        <v>0</v>
      </c>
      <c r="I37" s="9">
        <f t="shared" si="0"/>
        <v>10500000</v>
      </c>
      <c r="J37" s="139">
        <v>0</v>
      </c>
      <c r="K37" s="139">
        <v>0</v>
      </c>
      <c r="L37" s="139">
        <v>0</v>
      </c>
    </row>
    <row r="38" spans="1:12" ht="12.75" customHeight="1">
      <c r="A38" s="150" t="s">
        <v>1410</v>
      </c>
      <c r="B38" s="138" t="s">
        <v>1411</v>
      </c>
      <c r="C38" t="s">
        <v>1397</v>
      </c>
      <c r="D38" s="139">
        <v>3276000</v>
      </c>
      <c r="E38" s="139">
        <v>0</v>
      </c>
      <c r="F38" s="139">
        <v>0</v>
      </c>
      <c r="G38" s="139">
        <v>0</v>
      </c>
      <c r="H38" s="139">
        <v>0</v>
      </c>
      <c r="I38" s="9">
        <f t="shared" si="0"/>
        <v>3276000</v>
      </c>
      <c r="J38" s="139">
        <v>988025</v>
      </c>
      <c r="K38" s="139">
        <v>988025</v>
      </c>
      <c r="L38" s="139">
        <v>988025</v>
      </c>
    </row>
    <row r="39" spans="1:12" ht="12.75" customHeight="1">
      <c r="A39" s="150" t="s">
        <v>1412</v>
      </c>
      <c r="B39" s="138" t="s">
        <v>678</v>
      </c>
      <c r="C39" t="s">
        <v>1397</v>
      </c>
      <c r="D39" s="139">
        <v>41225876</v>
      </c>
      <c r="E39" s="139">
        <v>0</v>
      </c>
      <c r="F39" s="139">
        <v>0</v>
      </c>
      <c r="G39" s="139">
        <v>0</v>
      </c>
      <c r="H39" s="139">
        <v>0</v>
      </c>
      <c r="I39" s="9">
        <f t="shared" si="0"/>
        <v>41225876</v>
      </c>
      <c r="J39" s="139">
        <v>675000</v>
      </c>
      <c r="K39" s="139">
        <v>675000</v>
      </c>
      <c r="L39" s="139">
        <v>675000</v>
      </c>
    </row>
    <row r="40" spans="1:12" ht="12.75" customHeight="1">
      <c r="A40" s="150" t="s">
        <v>1285</v>
      </c>
      <c r="B40" s="138" t="s">
        <v>685</v>
      </c>
      <c r="C40" t="s">
        <v>1397</v>
      </c>
      <c r="D40" s="139">
        <v>54600000</v>
      </c>
      <c r="E40" s="139">
        <v>0</v>
      </c>
      <c r="F40" s="139">
        <v>0</v>
      </c>
      <c r="G40" s="139">
        <v>0</v>
      </c>
      <c r="H40" s="139">
        <v>0</v>
      </c>
      <c r="I40" s="9">
        <f t="shared" si="0"/>
        <v>54600000</v>
      </c>
      <c r="J40" s="139">
        <v>25245333</v>
      </c>
      <c r="K40" s="139">
        <v>0</v>
      </c>
      <c r="L40" s="139">
        <v>0</v>
      </c>
    </row>
    <row r="41" spans="1:12" ht="12.75" customHeight="1">
      <c r="A41" s="150" t="s">
        <v>1413</v>
      </c>
      <c r="B41" s="138" t="s">
        <v>687</v>
      </c>
      <c r="C41" t="s">
        <v>1397</v>
      </c>
      <c r="D41" s="139">
        <v>84084000</v>
      </c>
      <c r="E41" s="139">
        <v>0</v>
      </c>
      <c r="F41" s="139">
        <v>53000000</v>
      </c>
      <c r="G41" s="139">
        <v>0</v>
      </c>
      <c r="H41" s="139">
        <v>0</v>
      </c>
      <c r="I41" s="9">
        <f t="shared" si="0"/>
        <v>31084000</v>
      </c>
      <c r="J41" s="139">
        <v>0</v>
      </c>
      <c r="K41" s="139">
        <v>0</v>
      </c>
      <c r="L41" s="139">
        <v>0</v>
      </c>
    </row>
    <row r="42" spans="1:12" ht="12.75" customHeight="1">
      <c r="A42" s="150" t="s">
        <v>1414</v>
      </c>
      <c r="B42" s="138" t="s">
        <v>375</v>
      </c>
      <c r="C42" t="s">
        <v>1397</v>
      </c>
      <c r="D42" s="139">
        <v>73738125</v>
      </c>
      <c r="E42" s="139">
        <v>34132508</v>
      </c>
      <c r="F42" s="139">
        <v>0</v>
      </c>
      <c r="G42" s="139">
        <v>0</v>
      </c>
      <c r="H42" s="139">
        <v>0</v>
      </c>
      <c r="I42" s="9">
        <f t="shared" si="0"/>
        <v>107870633</v>
      </c>
      <c r="J42" s="139">
        <v>20957766</v>
      </c>
      <c r="K42" s="139">
        <v>20957766</v>
      </c>
      <c r="L42" s="139">
        <v>16575209</v>
      </c>
    </row>
    <row r="43" spans="1:12" ht="12.75" customHeight="1">
      <c r="A43" s="150" t="s">
        <v>1415</v>
      </c>
      <c r="B43" s="138" t="s">
        <v>690</v>
      </c>
      <c r="C43" t="s">
        <v>1397</v>
      </c>
      <c r="D43" s="139">
        <v>38220000</v>
      </c>
      <c r="E43" s="139">
        <v>0</v>
      </c>
      <c r="F43" s="139">
        <v>0</v>
      </c>
      <c r="G43" s="139">
        <v>0</v>
      </c>
      <c r="H43" s="139">
        <v>0</v>
      </c>
      <c r="I43" s="9">
        <f t="shared" si="0"/>
        <v>38220000</v>
      </c>
      <c r="J43" s="139">
        <v>11594849</v>
      </c>
      <c r="K43" s="139">
        <v>11594849</v>
      </c>
      <c r="L43" s="139">
        <v>11594849</v>
      </c>
    </row>
    <row r="44" spans="1:12" ht="12.75" customHeight="1">
      <c r="A44" s="150" t="s">
        <v>1416</v>
      </c>
      <c r="B44" s="138" t="s">
        <v>1417</v>
      </c>
      <c r="C44" t="s">
        <v>1397</v>
      </c>
      <c r="D44" s="139">
        <v>109200000</v>
      </c>
      <c r="E44" s="139">
        <v>0</v>
      </c>
      <c r="F44" s="139">
        <v>0</v>
      </c>
      <c r="G44" s="139">
        <v>0</v>
      </c>
      <c r="H44" s="139">
        <v>0</v>
      </c>
      <c r="I44" s="9">
        <f t="shared" si="0"/>
        <v>109200000</v>
      </c>
      <c r="J44" s="139">
        <v>0</v>
      </c>
      <c r="K44" s="139">
        <v>0</v>
      </c>
      <c r="L44" s="139">
        <v>0</v>
      </c>
    </row>
    <row r="45" spans="1:12" ht="12.75" customHeight="1">
      <c r="A45" s="150" t="s">
        <v>1418</v>
      </c>
      <c r="B45" s="138" t="s">
        <v>692</v>
      </c>
      <c r="C45" t="s">
        <v>1397</v>
      </c>
      <c r="D45" s="139">
        <v>33600000</v>
      </c>
      <c r="E45" s="139">
        <v>12000000</v>
      </c>
      <c r="F45" s="139">
        <v>0</v>
      </c>
      <c r="G45" s="139">
        <v>0</v>
      </c>
      <c r="H45" s="139">
        <v>0</v>
      </c>
      <c r="I45" s="9">
        <f t="shared" si="0"/>
        <v>45600000</v>
      </c>
      <c r="J45" s="139">
        <v>41813066</v>
      </c>
      <c r="K45" s="139">
        <v>0</v>
      </c>
      <c r="L45" s="139">
        <v>0</v>
      </c>
    </row>
    <row r="46" spans="1:12" ht="12.75" customHeight="1">
      <c r="A46" s="150" t="s">
        <v>1419</v>
      </c>
      <c r="B46" s="138" t="s">
        <v>1420</v>
      </c>
      <c r="C46" t="s">
        <v>1397</v>
      </c>
      <c r="D46" s="139">
        <v>0</v>
      </c>
      <c r="E46" s="139">
        <v>0</v>
      </c>
      <c r="F46" s="139">
        <v>0</v>
      </c>
      <c r="G46" s="139">
        <v>0</v>
      </c>
      <c r="H46" s="139">
        <v>0</v>
      </c>
      <c r="I46" s="9">
        <f t="shared" si="0"/>
        <v>0</v>
      </c>
      <c r="J46" s="139">
        <v>0</v>
      </c>
      <c r="K46" s="139">
        <v>0</v>
      </c>
      <c r="L46" s="139">
        <v>0</v>
      </c>
    </row>
    <row r="47" spans="1:12" ht="12.75" customHeight="1">
      <c r="A47" s="150" t="s">
        <v>1421</v>
      </c>
      <c r="B47" s="138" t="s">
        <v>390</v>
      </c>
      <c r="C47" t="s">
        <v>1397</v>
      </c>
      <c r="D47" s="139">
        <v>25001262</v>
      </c>
      <c r="E47" s="139">
        <v>0</v>
      </c>
      <c r="F47" s="139">
        <v>0</v>
      </c>
      <c r="G47" s="139">
        <v>0</v>
      </c>
      <c r="H47" s="139">
        <v>0</v>
      </c>
      <c r="I47" s="9">
        <f t="shared" si="0"/>
        <v>25001262</v>
      </c>
      <c r="J47" s="139">
        <v>977350</v>
      </c>
      <c r="K47" s="139">
        <v>977350</v>
      </c>
      <c r="L47" s="139">
        <v>977350</v>
      </c>
    </row>
    <row r="48" spans="1:12" ht="12.75" customHeight="1">
      <c r="A48" s="150" t="s">
        <v>1422</v>
      </c>
      <c r="B48" s="138" t="s">
        <v>694</v>
      </c>
      <c r="C48" t="s">
        <v>1397</v>
      </c>
      <c r="D48" s="139">
        <v>31500000</v>
      </c>
      <c r="E48" s="139">
        <v>0</v>
      </c>
      <c r="F48" s="139">
        <v>0</v>
      </c>
      <c r="G48" s="139">
        <v>0</v>
      </c>
      <c r="H48" s="139">
        <v>0</v>
      </c>
      <c r="I48" s="9">
        <f t="shared" si="0"/>
        <v>31500000</v>
      </c>
      <c r="J48" s="139">
        <v>0</v>
      </c>
      <c r="K48" s="139">
        <v>0</v>
      </c>
      <c r="L48" s="139">
        <v>0</v>
      </c>
    </row>
    <row r="49" spans="1:12" ht="12.75" customHeight="1">
      <c r="A49" s="150" t="s">
        <v>1423</v>
      </c>
      <c r="B49" s="138" t="s">
        <v>1424</v>
      </c>
      <c r="C49" t="s">
        <v>1425</v>
      </c>
      <c r="D49" s="139">
        <v>249101723</v>
      </c>
      <c r="E49" s="139">
        <v>0</v>
      </c>
      <c r="F49" s="139">
        <v>0</v>
      </c>
      <c r="G49" s="139">
        <v>0</v>
      </c>
      <c r="H49" s="139">
        <v>0</v>
      </c>
      <c r="I49" s="9">
        <f t="shared" si="0"/>
        <v>249101723</v>
      </c>
      <c r="J49" s="139">
        <v>4011965</v>
      </c>
      <c r="K49" s="139">
        <v>4011965</v>
      </c>
      <c r="L49" s="139">
        <v>3270515</v>
      </c>
    </row>
    <row r="50" spans="1:12" ht="12.75" customHeight="1">
      <c r="A50" s="150" t="s">
        <v>1322</v>
      </c>
      <c r="B50" s="138" t="s">
        <v>881</v>
      </c>
      <c r="C50" t="s">
        <v>1426</v>
      </c>
      <c r="D50" s="139">
        <v>2002074768</v>
      </c>
      <c r="E50" s="139">
        <v>0</v>
      </c>
      <c r="F50" s="139">
        <v>0</v>
      </c>
      <c r="G50" s="139">
        <v>0</v>
      </c>
      <c r="H50" s="139">
        <v>632917861.47</v>
      </c>
      <c r="I50" s="9">
        <f t="shared" si="0"/>
        <v>2634992629.4700003</v>
      </c>
      <c r="J50" s="139">
        <v>30000000</v>
      </c>
      <c r="K50" s="139">
        <v>0</v>
      </c>
      <c r="L50" s="139">
        <v>0</v>
      </c>
    </row>
    <row r="51" spans="1:12" ht="12.75" customHeight="1">
      <c r="A51" s="150" t="s">
        <v>1427</v>
      </c>
      <c r="B51" s="138" t="s">
        <v>907</v>
      </c>
      <c r="C51" t="s">
        <v>1426</v>
      </c>
      <c r="D51" s="139">
        <v>1192751161.66</v>
      </c>
      <c r="E51" s="139">
        <v>0</v>
      </c>
      <c r="F51" s="139">
        <v>0</v>
      </c>
      <c r="G51" s="139">
        <v>0</v>
      </c>
      <c r="H51" s="139">
        <v>423942162.65</v>
      </c>
      <c r="I51" s="9">
        <f t="shared" si="0"/>
        <v>1616693324.31</v>
      </c>
      <c r="J51" s="139">
        <v>0</v>
      </c>
      <c r="K51" s="139">
        <v>0</v>
      </c>
      <c r="L51" s="139">
        <v>0</v>
      </c>
    </row>
    <row r="52" spans="1:12" ht="12.75" customHeight="1">
      <c r="A52" s="150" t="s">
        <v>1281</v>
      </c>
      <c r="B52" s="138" t="s">
        <v>908</v>
      </c>
      <c r="C52" t="s">
        <v>1426</v>
      </c>
      <c r="D52" s="139">
        <v>2279005797</v>
      </c>
      <c r="E52" s="139">
        <v>0</v>
      </c>
      <c r="F52" s="139">
        <v>212938174.32</v>
      </c>
      <c r="G52" s="139">
        <v>1000000000</v>
      </c>
      <c r="H52" s="139">
        <v>262938174.32</v>
      </c>
      <c r="I52" s="9">
        <f t="shared" si="0"/>
        <v>1329005797</v>
      </c>
      <c r="J52" s="139">
        <v>59318550</v>
      </c>
      <c r="K52" s="139">
        <v>19000000</v>
      </c>
      <c r="L52" s="139">
        <v>15200000</v>
      </c>
    </row>
    <row r="53" spans="1:12" ht="12.75" customHeight="1">
      <c r="A53" s="150" t="s">
        <v>1277</v>
      </c>
      <c r="B53" s="138" t="s">
        <v>909</v>
      </c>
      <c r="C53" t="s">
        <v>1426</v>
      </c>
      <c r="D53" s="139">
        <v>1346215838.04</v>
      </c>
      <c r="E53" s="139">
        <v>80000000</v>
      </c>
      <c r="F53" s="139">
        <v>0</v>
      </c>
      <c r="G53" s="139">
        <v>1000000000</v>
      </c>
      <c r="H53" s="139">
        <v>47934087</v>
      </c>
      <c r="I53" s="9">
        <f t="shared" si="0"/>
        <v>474149925.03999996</v>
      </c>
      <c r="J53" s="139">
        <v>49500000</v>
      </c>
      <c r="K53" s="139">
        <v>7500000</v>
      </c>
      <c r="L53" s="139">
        <v>5000000</v>
      </c>
    </row>
    <row r="54" spans="1:12" ht="12.75" customHeight="1">
      <c r="A54" s="150" t="s">
        <v>1275</v>
      </c>
      <c r="B54" s="138" t="s">
        <v>910</v>
      </c>
      <c r="C54" t="s">
        <v>1426</v>
      </c>
      <c r="D54" s="139">
        <v>724500061.73</v>
      </c>
      <c r="E54" s="139">
        <v>132938174.32</v>
      </c>
      <c r="F54" s="139">
        <v>0</v>
      </c>
      <c r="G54" s="139">
        <v>0</v>
      </c>
      <c r="H54" s="139">
        <v>262938174.32</v>
      </c>
      <c r="I54" s="9">
        <f t="shared" si="0"/>
        <v>1120376410.37</v>
      </c>
      <c r="J54" s="139">
        <v>198600000</v>
      </c>
      <c r="K54" s="139">
        <v>28800000</v>
      </c>
      <c r="L54" s="139">
        <v>21000000</v>
      </c>
    </row>
    <row r="55" spans="1:12" ht="12.75" customHeight="1">
      <c r="A55" s="150" t="s">
        <v>1428</v>
      </c>
      <c r="B55" s="138" t="s">
        <v>711</v>
      </c>
      <c r="C55" t="s">
        <v>1426</v>
      </c>
      <c r="D55" s="139">
        <v>99710161.36</v>
      </c>
      <c r="E55" s="139">
        <v>0</v>
      </c>
      <c r="F55" s="139">
        <v>0</v>
      </c>
      <c r="G55" s="139">
        <v>0</v>
      </c>
      <c r="H55" s="139">
        <v>0</v>
      </c>
      <c r="I55" s="9">
        <f t="shared" si="0"/>
        <v>99710161.36</v>
      </c>
      <c r="J55" s="139">
        <v>0</v>
      </c>
      <c r="K55" s="139">
        <v>0</v>
      </c>
      <c r="L55" s="139">
        <v>0</v>
      </c>
    </row>
    <row r="56" spans="1:12" ht="12.75" customHeight="1">
      <c r="A56" s="150" t="s">
        <v>1429</v>
      </c>
      <c r="B56" s="138" t="s">
        <v>704</v>
      </c>
      <c r="C56" t="s">
        <v>1426</v>
      </c>
      <c r="D56" s="139">
        <v>404270862.21</v>
      </c>
      <c r="E56" s="139">
        <v>0</v>
      </c>
      <c r="F56" s="139">
        <v>0</v>
      </c>
      <c r="G56" s="139">
        <v>0</v>
      </c>
      <c r="H56" s="139">
        <v>165429992</v>
      </c>
      <c r="I56" s="9">
        <f t="shared" si="0"/>
        <v>569700854.21</v>
      </c>
      <c r="J56" s="139">
        <v>0</v>
      </c>
      <c r="K56" s="139">
        <v>0</v>
      </c>
      <c r="L56" s="139">
        <v>0</v>
      </c>
    </row>
    <row r="57" spans="1:12" ht="14.25" customHeight="1">
      <c r="A57" s="150" t="s">
        <v>1295</v>
      </c>
      <c r="B57" s="138" t="s">
        <v>723</v>
      </c>
      <c r="C57" t="s">
        <v>1426</v>
      </c>
      <c r="D57" s="139">
        <v>78551261.23</v>
      </c>
      <c r="E57" s="139">
        <v>0</v>
      </c>
      <c r="F57" s="139">
        <v>0</v>
      </c>
      <c r="G57" s="139">
        <v>0</v>
      </c>
      <c r="H57" s="139">
        <v>217988122.92</v>
      </c>
      <c r="I57" s="9">
        <f t="shared" si="0"/>
        <v>296539384.15</v>
      </c>
      <c r="J57" s="139">
        <v>48000000</v>
      </c>
      <c r="K57" s="139">
        <v>3500000</v>
      </c>
      <c r="L57" s="139">
        <v>0</v>
      </c>
    </row>
    <row r="58" spans="1:12" ht="14.25" customHeight="1">
      <c r="A58" s="150" t="s">
        <v>1298</v>
      </c>
      <c r="B58" s="138" t="s">
        <v>911</v>
      </c>
      <c r="C58" t="s">
        <v>1426</v>
      </c>
      <c r="D58" s="139">
        <v>88262900.77</v>
      </c>
      <c r="E58" s="139">
        <v>0</v>
      </c>
      <c r="F58" s="139">
        <v>0</v>
      </c>
      <c r="G58" s="139">
        <v>0</v>
      </c>
      <c r="H58" s="139">
        <v>0</v>
      </c>
      <c r="I58" s="9">
        <f t="shared" si="0"/>
        <v>88262900.77</v>
      </c>
      <c r="J58" s="139">
        <v>10000000</v>
      </c>
      <c r="K58" s="139">
        <v>2500000</v>
      </c>
      <c r="L58" s="139">
        <v>0</v>
      </c>
    </row>
  </sheetData>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F1BE-B2A9-463F-BD61-BC89A49F46C9}">
  <dimension ref="A1:I391"/>
  <sheetViews>
    <sheetView workbookViewId="0" topLeftCell="A1">
      <selection activeCell="C14" sqref="C14"/>
    </sheetView>
  </sheetViews>
  <sheetFormatPr defaultColWidth="11.421875" defaultRowHeight="15"/>
  <cols>
    <col min="1" max="9" width="32.00390625" style="0" customWidth="1"/>
    <col min="257" max="265" width="32.00390625" style="0" customWidth="1"/>
    <col min="513" max="521" width="32.00390625" style="0" customWidth="1"/>
    <col min="769" max="777" width="32.00390625" style="0" customWidth="1"/>
    <col min="1025" max="1033" width="32.00390625" style="0" customWidth="1"/>
    <col min="1281" max="1289" width="32.00390625" style="0" customWidth="1"/>
    <col min="1537" max="1545" width="32.00390625" style="0" customWidth="1"/>
    <col min="1793" max="1801" width="32.00390625" style="0" customWidth="1"/>
    <col min="2049" max="2057" width="32.00390625" style="0" customWidth="1"/>
    <col min="2305" max="2313" width="32.00390625" style="0" customWidth="1"/>
    <col min="2561" max="2569" width="32.00390625" style="0" customWidth="1"/>
    <col min="2817" max="2825" width="32.00390625" style="0" customWidth="1"/>
    <col min="3073" max="3081" width="32.00390625" style="0" customWidth="1"/>
    <col min="3329" max="3337" width="32.00390625" style="0" customWidth="1"/>
    <col min="3585" max="3593" width="32.00390625" style="0" customWidth="1"/>
    <col min="3841" max="3849" width="32.00390625" style="0" customWidth="1"/>
    <col min="4097" max="4105" width="32.00390625" style="0" customWidth="1"/>
    <col min="4353" max="4361" width="32.00390625" style="0" customWidth="1"/>
    <col min="4609" max="4617" width="32.00390625" style="0" customWidth="1"/>
    <col min="4865" max="4873" width="32.00390625" style="0" customWidth="1"/>
    <col min="5121" max="5129" width="32.00390625" style="0" customWidth="1"/>
    <col min="5377" max="5385" width="32.00390625" style="0" customWidth="1"/>
    <col min="5633" max="5641" width="32.00390625" style="0" customWidth="1"/>
    <col min="5889" max="5897" width="32.00390625" style="0" customWidth="1"/>
    <col min="6145" max="6153" width="32.00390625" style="0" customWidth="1"/>
    <col min="6401" max="6409" width="32.00390625" style="0" customWidth="1"/>
    <col min="6657" max="6665" width="32.00390625" style="0" customWidth="1"/>
    <col min="6913" max="6921" width="32.00390625" style="0" customWidth="1"/>
    <col min="7169" max="7177" width="32.00390625" style="0" customWidth="1"/>
    <col min="7425" max="7433" width="32.00390625" style="0" customWidth="1"/>
    <col min="7681" max="7689" width="32.00390625" style="0" customWidth="1"/>
    <col min="7937" max="7945" width="32.00390625" style="0" customWidth="1"/>
    <col min="8193" max="8201" width="32.00390625" style="0" customWidth="1"/>
    <col min="8449" max="8457" width="32.00390625" style="0" customWidth="1"/>
    <col min="8705" max="8713" width="32.00390625" style="0" customWidth="1"/>
    <col min="8961" max="8969" width="32.00390625" style="0" customWidth="1"/>
    <col min="9217" max="9225" width="32.00390625" style="0" customWidth="1"/>
    <col min="9473" max="9481" width="32.00390625" style="0" customWidth="1"/>
    <col min="9729" max="9737" width="32.00390625" style="0" customWidth="1"/>
    <col min="9985" max="9993" width="32.00390625" style="0" customWidth="1"/>
    <col min="10241" max="10249" width="32.00390625" style="0" customWidth="1"/>
    <col min="10497" max="10505" width="32.00390625" style="0" customWidth="1"/>
    <col min="10753" max="10761" width="32.00390625" style="0" customWidth="1"/>
    <col min="11009" max="11017" width="32.00390625" style="0" customWidth="1"/>
    <col min="11265" max="11273" width="32.00390625" style="0" customWidth="1"/>
    <col min="11521" max="11529" width="32.00390625" style="0" customWidth="1"/>
    <col min="11777" max="11785" width="32.00390625" style="0" customWidth="1"/>
    <col min="12033" max="12041" width="32.00390625" style="0" customWidth="1"/>
    <col min="12289" max="12297" width="32.00390625" style="0" customWidth="1"/>
    <col min="12545" max="12553" width="32.00390625" style="0" customWidth="1"/>
    <col min="12801" max="12809" width="32.00390625" style="0" customWidth="1"/>
    <col min="13057" max="13065" width="32.00390625" style="0" customWidth="1"/>
    <col min="13313" max="13321" width="32.00390625" style="0" customWidth="1"/>
    <col min="13569" max="13577" width="32.00390625" style="0" customWidth="1"/>
    <col min="13825" max="13833" width="32.00390625" style="0" customWidth="1"/>
    <col min="14081" max="14089" width="32.00390625" style="0" customWidth="1"/>
    <col min="14337" max="14345" width="32.00390625" style="0" customWidth="1"/>
    <col min="14593" max="14601" width="32.00390625" style="0" customWidth="1"/>
    <col min="14849" max="14857" width="32.00390625" style="0" customWidth="1"/>
    <col min="15105" max="15113" width="32.00390625" style="0" customWidth="1"/>
    <col min="15361" max="15369" width="32.00390625" style="0" customWidth="1"/>
    <col min="15617" max="15625" width="32.00390625" style="0" customWidth="1"/>
    <col min="15873" max="15881" width="32.00390625" style="0" customWidth="1"/>
    <col min="16129" max="16137" width="32.00390625" style="0" customWidth="1"/>
  </cols>
  <sheetData>
    <row r="1" spans="1:9" ht="15">
      <c r="A1" t="s">
        <v>1345</v>
      </c>
      <c r="B1" t="s">
        <v>568</v>
      </c>
      <c r="C1" t="s">
        <v>1430</v>
      </c>
      <c r="D1" t="s">
        <v>1431</v>
      </c>
      <c r="E1" t="s">
        <v>1432</v>
      </c>
      <c r="F1" t="s">
        <v>1433</v>
      </c>
      <c r="G1" t="s">
        <v>1434</v>
      </c>
      <c r="H1" t="s">
        <v>1435</v>
      </c>
      <c r="I1" t="s">
        <v>1436</v>
      </c>
    </row>
    <row r="2" spans="1:9" ht="15">
      <c r="A2" s="1" t="s">
        <v>1354</v>
      </c>
      <c r="B2" s="6" t="s">
        <v>1355</v>
      </c>
      <c r="C2" s="36" t="s">
        <v>1437</v>
      </c>
      <c r="D2" s="37">
        <v>43853</v>
      </c>
      <c r="E2" s="4">
        <v>148126568</v>
      </c>
      <c r="F2" s="37">
        <v>43853</v>
      </c>
      <c r="G2" s="4">
        <v>148126568</v>
      </c>
      <c r="H2" s="1" t="s">
        <v>1438</v>
      </c>
      <c r="I2" s="1" t="s">
        <v>1439</v>
      </c>
    </row>
    <row r="3" spans="1:9" ht="15">
      <c r="A3" s="1" t="s">
        <v>1354</v>
      </c>
      <c r="B3" s="6" t="s">
        <v>1355</v>
      </c>
      <c r="C3" s="36" t="s">
        <v>1440</v>
      </c>
      <c r="D3" s="37">
        <v>43860</v>
      </c>
      <c r="E3" s="4">
        <v>3954399</v>
      </c>
      <c r="F3" s="37">
        <v>43861</v>
      </c>
      <c r="G3" s="4">
        <v>3954399</v>
      </c>
      <c r="H3" s="1" t="s">
        <v>1438</v>
      </c>
      <c r="I3" s="1" t="s">
        <v>1439</v>
      </c>
    </row>
    <row r="4" spans="1:9" ht="15">
      <c r="A4" s="1" t="s">
        <v>1354</v>
      </c>
      <c r="B4" s="6" t="s">
        <v>1355</v>
      </c>
      <c r="C4" s="36" t="s">
        <v>1441</v>
      </c>
      <c r="D4" s="37">
        <v>43882</v>
      </c>
      <c r="E4" s="4">
        <v>151313482</v>
      </c>
      <c r="F4" s="37">
        <v>43882</v>
      </c>
      <c r="G4" s="4">
        <v>151313482</v>
      </c>
      <c r="H4" s="1" t="s">
        <v>1438</v>
      </c>
      <c r="I4" s="1" t="s">
        <v>1439</v>
      </c>
    </row>
    <row r="5" spans="1:9" ht="15">
      <c r="A5" s="1" t="s">
        <v>1354</v>
      </c>
      <c r="B5" s="6" t="s">
        <v>1355</v>
      </c>
      <c r="C5" s="36" t="s">
        <v>1442</v>
      </c>
      <c r="D5" s="37">
        <v>43914</v>
      </c>
      <c r="E5" s="4">
        <v>154955841</v>
      </c>
      <c r="F5" s="37">
        <v>43914</v>
      </c>
      <c r="G5" s="4">
        <v>154955841</v>
      </c>
      <c r="H5" s="1" t="s">
        <v>1438</v>
      </c>
      <c r="I5" s="1" t="s">
        <v>1439</v>
      </c>
    </row>
    <row r="6" spans="1:9" ht="15">
      <c r="A6" s="1" t="s">
        <v>1354</v>
      </c>
      <c r="B6" s="6" t="s">
        <v>1355</v>
      </c>
      <c r="C6" s="36" t="s">
        <v>1443</v>
      </c>
      <c r="D6" s="37">
        <v>43944</v>
      </c>
      <c r="E6" s="4">
        <v>154955841</v>
      </c>
      <c r="F6" s="37">
        <v>43944</v>
      </c>
      <c r="G6" s="4">
        <v>154955841</v>
      </c>
      <c r="H6" s="1" t="s">
        <v>1438</v>
      </c>
      <c r="I6" s="1" t="s">
        <v>1439</v>
      </c>
    </row>
    <row r="7" spans="1:9" ht="15">
      <c r="A7" s="1" t="s">
        <v>1354</v>
      </c>
      <c r="B7" s="6" t="s">
        <v>1355</v>
      </c>
      <c r="C7" s="36" t="s">
        <v>1444</v>
      </c>
      <c r="D7" s="37">
        <v>43972</v>
      </c>
      <c r="E7" s="4">
        <v>154955841</v>
      </c>
      <c r="F7" s="37">
        <v>43972</v>
      </c>
      <c r="G7" s="4">
        <v>154955841</v>
      </c>
      <c r="H7" s="1" t="s">
        <v>1438</v>
      </c>
      <c r="I7" s="1" t="s">
        <v>1439</v>
      </c>
    </row>
    <row r="8" spans="1:9" ht="15">
      <c r="A8" s="1" t="s">
        <v>1354</v>
      </c>
      <c r="B8" s="6" t="s">
        <v>1355</v>
      </c>
      <c r="C8" s="36" t="s">
        <v>1445</v>
      </c>
      <c r="D8" s="37">
        <v>44001</v>
      </c>
      <c r="E8" s="4">
        <v>154955841</v>
      </c>
      <c r="F8" s="37">
        <v>44001</v>
      </c>
      <c r="G8" s="4">
        <v>154955841</v>
      </c>
      <c r="H8" s="1" t="s">
        <v>1438</v>
      </c>
      <c r="I8" s="1" t="s">
        <v>1439</v>
      </c>
    </row>
    <row r="9" spans="1:9" ht="15">
      <c r="A9" s="1" t="s">
        <v>1357</v>
      </c>
      <c r="B9" s="6" t="s">
        <v>1358</v>
      </c>
      <c r="C9" s="36" t="s">
        <v>1437</v>
      </c>
      <c r="D9" s="37">
        <v>43853</v>
      </c>
      <c r="E9" s="4">
        <v>2487323</v>
      </c>
      <c r="F9" s="37">
        <v>43853</v>
      </c>
      <c r="G9" s="4">
        <v>2487323</v>
      </c>
      <c r="H9" s="1" t="s">
        <v>1438</v>
      </c>
      <c r="I9" s="1" t="s">
        <v>1439</v>
      </c>
    </row>
    <row r="10" spans="1:9" ht="15">
      <c r="A10" s="1" t="s">
        <v>1357</v>
      </c>
      <c r="B10" s="6" t="s">
        <v>1358</v>
      </c>
      <c r="C10" s="36" t="s">
        <v>1441</v>
      </c>
      <c r="D10" s="37">
        <v>43882</v>
      </c>
      <c r="E10" s="4">
        <v>2763692</v>
      </c>
      <c r="F10" s="37">
        <v>43882</v>
      </c>
      <c r="G10" s="4">
        <v>2763692</v>
      </c>
      <c r="H10" s="1" t="s">
        <v>1438</v>
      </c>
      <c r="I10" s="1" t="s">
        <v>1439</v>
      </c>
    </row>
    <row r="11" spans="1:9" ht="22.5">
      <c r="A11" s="1" t="s">
        <v>1359</v>
      </c>
      <c r="B11" s="6" t="s">
        <v>1360</v>
      </c>
      <c r="C11" s="36" t="s">
        <v>1446</v>
      </c>
      <c r="D11" s="37">
        <v>43893</v>
      </c>
      <c r="E11" s="4">
        <v>2471495</v>
      </c>
      <c r="F11" s="37">
        <v>43896</v>
      </c>
      <c r="G11" s="4">
        <v>2471495</v>
      </c>
      <c r="H11" s="1" t="s">
        <v>1447</v>
      </c>
      <c r="I11" s="1" t="s">
        <v>1448</v>
      </c>
    </row>
    <row r="12" spans="1:9" ht="22.5">
      <c r="A12" s="1" t="s">
        <v>1359</v>
      </c>
      <c r="B12" s="6" t="s">
        <v>1360</v>
      </c>
      <c r="C12" s="36" t="s">
        <v>1449</v>
      </c>
      <c r="D12" s="37">
        <v>43895</v>
      </c>
      <c r="E12" s="4">
        <v>2471495</v>
      </c>
      <c r="F12" s="37">
        <v>43906</v>
      </c>
      <c r="G12" s="4">
        <v>2471495</v>
      </c>
      <c r="H12" s="1" t="s">
        <v>1450</v>
      </c>
      <c r="I12" s="1" t="s">
        <v>1451</v>
      </c>
    </row>
    <row r="13" spans="1:9" ht="22.5">
      <c r="A13" s="1" t="s">
        <v>1359</v>
      </c>
      <c r="B13" s="6" t="s">
        <v>1360</v>
      </c>
      <c r="C13" s="36" t="s">
        <v>1452</v>
      </c>
      <c r="D13" s="37">
        <v>43896</v>
      </c>
      <c r="E13" s="4">
        <v>3440374</v>
      </c>
      <c r="F13" s="37">
        <v>43906</v>
      </c>
      <c r="G13" s="4">
        <v>3440374</v>
      </c>
      <c r="H13" s="1" t="s">
        <v>1453</v>
      </c>
      <c r="I13" s="1" t="s">
        <v>1454</v>
      </c>
    </row>
    <row r="14" spans="1:9" ht="22.5">
      <c r="A14" s="1" t="s">
        <v>1359</v>
      </c>
      <c r="B14" s="6" t="s">
        <v>1360</v>
      </c>
      <c r="C14" s="36" t="s">
        <v>1455</v>
      </c>
      <c r="D14" s="37">
        <v>43909</v>
      </c>
      <c r="E14" s="4">
        <v>2471495</v>
      </c>
      <c r="F14" s="37">
        <v>43951</v>
      </c>
      <c r="G14" s="4">
        <v>2471495</v>
      </c>
      <c r="H14" s="1" t="s">
        <v>1456</v>
      </c>
      <c r="I14" s="1" t="s">
        <v>1457</v>
      </c>
    </row>
    <row r="15" spans="1:9" ht="22.5">
      <c r="A15" s="1" t="s">
        <v>1359</v>
      </c>
      <c r="B15" s="6" t="s">
        <v>1360</v>
      </c>
      <c r="C15" s="36" t="s">
        <v>1458</v>
      </c>
      <c r="D15" s="37">
        <v>43945</v>
      </c>
      <c r="E15" s="4">
        <v>2883410</v>
      </c>
      <c r="F15" s="37">
        <v>43963</v>
      </c>
      <c r="G15" s="4">
        <v>2883410</v>
      </c>
      <c r="H15" s="1" t="s">
        <v>1459</v>
      </c>
      <c r="I15" s="1" t="s">
        <v>1460</v>
      </c>
    </row>
    <row r="16" spans="1:9" ht="22.5">
      <c r="A16" s="1" t="s">
        <v>1359</v>
      </c>
      <c r="B16" s="6" t="s">
        <v>1360</v>
      </c>
      <c r="C16" s="36" t="s">
        <v>1461</v>
      </c>
      <c r="D16" s="37">
        <v>43964</v>
      </c>
      <c r="E16" s="4">
        <v>2471495</v>
      </c>
      <c r="F16" s="37">
        <v>44000</v>
      </c>
      <c r="G16" s="4">
        <v>2471495</v>
      </c>
      <c r="H16" s="1" t="s">
        <v>1462</v>
      </c>
      <c r="I16" s="1" t="s">
        <v>1463</v>
      </c>
    </row>
    <row r="17" spans="1:9" ht="22.5">
      <c r="A17" s="1" t="s">
        <v>1361</v>
      </c>
      <c r="B17" s="6" t="s">
        <v>1362</v>
      </c>
      <c r="C17" s="36" t="s">
        <v>1464</v>
      </c>
      <c r="D17" s="37">
        <v>43857</v>
      </c>
      <c r="E17" s="4">
        <v>1869837</v>
      </c>
      <c r="F17" s="37">
        <v>43866</v>
      </c>
      <c r="G17" s="4">
        <v>1869837</v>
      </c>
      <c r="H17" s="1" t="s">
        <v>1465</v>
      </c>
      <c r="I17" s="1" t="s">
        <v>1466</v>
      </c>
    </row>
    <row r="18" spans="1:9" ht="22.5">
      <c r="A18" s="1" t="s">
        <v>1361</v>
      </c>
      <c r="B18" s="6" t="s">
        <v>1362</v>
      </c>
      <c r="C18" s="36" t="s">
        <v>1467</v>
      </c>
      <c r="D18" s="37">
        <v>43857</v>
      </c>
      <c r="E18" s="4">
        <v>2645039</v>
      </c>
      <c r="F18" s="37">
        <v>43866</v>
      </c>
      <c r="G18" s="4">
        <v>2645039</v>
      </c>
      <c r="H18" s="1" t="s">
        <v>1468</v>
      </c>
      <c r="I18" s="1" t="s">
        <v>1469</v>
      </c>
    </row>
    <row r="19" spans="1:9" ht="22.5">
      <c r="A19" s="1" t="s">
        <v>1361</v>
      </c>
      <c r="B19" s="6" t="s">
        <v>1362</v>
      </c>
      <c r="C19" s="36" t="s">
        <v>1470</v>
      </c>
      <c r="D19" s="37">
        <v>43857</v>
      </c>
      <c r="E19" s="4">
        <v>1000669</v>
      </c>
      <c r="F19" s="37">
        <v>43861</v>
      </c>
      <c r="G19" s="4">
        <v>1000669</v>
      </c>
      <c r="H19" s="1" t="s">
        <v>1471</v>
      </c>
      <c r="I19" s="1" t="s">
        <v>1472</v>
      </c>
    </row>
    <row r="20" spans="1:9" ht="22.5">
      <c r="A20" s="1" t="s">
        <v>1361</v>
      </c>
      <c r="B20" s="6" t="s">
        <v>1362</v>
      </c>
      <c r="C20" s="36" t="s">
        <v>1473</v>
      </c>
      <c r="D20" s="37">
        <v>43857</v>
      </c>
      <c r="E20" s="4">
        <v>3460099</v>
      </c>
      <c r="F20" s="37">
        <v>43866</v>
      </c>
      <c r="G20" s="4">
        <v>3460099</v>
      </c>
      <c r="H20" s="1" t="s">
        <v>1474</v>
      </c>
      <c r="I20" s="1" t="s">
        <v>1475</v>
      </c>
    </row>
    <row r="21" spans="1:9" ht="22.5">
      <c r="A21" s="1" t="s">
        <v>1361</v>
      </c>
      <c r="B21" s="6" t="s">
        <v>1362</v>
      </c>
      <c r="C21" s="36" t="s">
        <v>1476</v>
      </c>
      <c r="D21" s="37">
        <v>43872</v>
      </c>
      <c r="E21" s="4">
        <v>2887454</v>
      </c>
      <c r="F21" s="37">
        <v>43882</v>
      </c>
      <c r="G21" s="4">
        <v>2887454</v>
      </c>
      <c r="H21" s="1" t="s">
        <v>1477</v>
      </c>
      <c r="I21" s="1" t="s">
        <v>1478</v>
      </c>
    </row>
    <row r="22" spans="1:9" ht="22.5">
      <c r="A22" s="1" t="s">
        <v>1361</v>
      </c>
      <c r="B22" s="6" t="s">
        <v>1362</v>
      </c>
      <c r="C22" s="36" t="s">
        <v>1479</v>
      </c>
      <c r="D22" s="37">
        <v>43880</v>
      </c>
      <c r="E22" s="4">
        <v>1869837</v>
      </c>
      <c r="F22" s="37">
        <v>43881</v>
      </c>
      <c r="G22" s="4">
        <v>1869837</v>
      </c>
      <c r="H22" s="1" t="s">
        <v>1480</v>
      </c>
      <c r="I22" s="1" t="s">
        <v>1481</v>
      </c>
    </row>
    <row r="23" spans="1:9" ht="22.5">
      <c r="A23" s="1" t="s">
        <v>1361</v>
      </c>
      <c r="B23" s="6" t="s">
        <v>1362</v>
      </c>
      <c r="C23" s="36" t="s">
        <v>1482</v>
      </c>
      <c r="D23" s="37">
        <v>43881</v>
      </c>
      <c r="E23" s="4">
        <v>1869837</v>
      </c>
      <c r="F23" s="37">
        <v>43882</v>
      </c>
      <c r="G23" s="4">
        <v>1869837</v>
      </c>
      <c r="H23" s="1" t="s">
        <v>1483</v>
      </c>
      <c r="I23" s="1" t="s">
        <v>1484</v>
      </c>
    </row>
    <row r="24" spans="1:9" ht="22.5">
      <c r="A24" s="1" t="s">
        <v>1361</v>
      </c>
      <c r="B24" s="6" t="s">
        <v>1362</v>
      </c>
      <c r="C24" s="36" t="s">
        <v>1485</v>
      </c>
      <c r="D24" s="37">
        <v>43881</v>
      </c>
      <c r="E24" s="4">
        <v>995782</v>
      </c>
      <c r="F24" s="37">
        <v>43882</v>
      </c>
      <c r="G24" s="4">
        <v>995782</v>
      </c>
      <c r="H24" s="1" t="s">
        <v>1486</v>
      </c>
      <c r="I24" s="1" t="s">
        <v>1487</v>
      </c>
    </row>
    <row r="25" spans="1:9" ht="22.5">
      <c r="A25" s="1" t="s">
        <v>1361</v>
      </c>
      <c r="B25" s="6" t="s">
        <v>1362</v>
      </c>
      <c r="C25" s="36" t="s">
        <v>1446</v>
      </c>
      <c r="D25" s="37">
        <v>43893</v>
      </c>
      <c r="E25" s="4">
        <v>2047225</v>
      </c>
      <c r="F25" s="37">
        <v>43896</v>
      </c>
      <c r="G25" s="4">
        <v>2047225</v>
      </c>
      <c r="H25" s="1" t="s">
        <v>1447</v>
      </c>
      <c r="I25" s="1" t="s">
        <v>1448</v>
      </c>
    </row>
    <row r="26" spans="1:9" ht="22.5">
      <c r="A26" s="1" t="s">
        <v>1361</v>
      </c>
      <c r="B26" s="6" t="s">
        <v>1362</v>
      </c>
      <c r="C26" s="36" t="s">
        <v>1488</v>
      </c>
      <c r="D26" s="37">
        <v>43894</v>
      </c>
      <c r="E26" s="4">
        <v>995782</v>
      </c>
      <c r="F26" s="37">
        <v>43900</v>
      </c>
      <c r="G26" s="4">
        <v>995782</v>
      </c>
      <c r="H26" s="1" t="s">
        <v>1489</v>
      </c>
      <c r="I26" s="1" t="s">
        <v>1490</v>
      </c>
    </row>
    <row r="27" spans="1:9" ht="22.5">
      <c r="A27" s="1" t="s">
        <v>1361</v>
      </c>
      <c r="B27" s="6" t="s">
        <v>1362</v>
      </c>
      <c r="C27" s="36" t="s">
        <v>1449</v>
      </c>
      <c r="D27" s="37">
        <v>43895</v>
      </c>
      <c r="E27" s="4">
        <v>2037613</v>
      </c>
      <c r="F27" s="37">
        <v>43906</v>
      </c>
      <c r="G27" s="4">
        <v>2037613</v>
      </c>
      <c r="H27" s="1" t="s">
        <v>1450</v>
      </c>
      <c r="I27" s="1" t="s">
        <v>1451</v>
      </c>
    </row>
    <row r="28" spans="1:9" ht="22.5">
      <c r="A28" s="1" t="s">
        <v>1361</v>
      </c>
      <c r="B28" s="6" t="s">
        <v>1362</v>
      </c>
      <c r="C28" s="36" t="s">
        <v>1452</v>
      </c>
      <c r="D28" s="37">
        <v>43896</v>
      </c>
      <c r="E28" s="4">
        <v>3157504</v>
      </c>
      <c r="F28" s="37">
        <v>43906</v>
      </c>
      <c r="G28" s="4">
        <v>3157504</v>
      </c>
      <c r="H28" s="1" t="s">
        <v>1453</v>
      </c>
      <c r="I28" s="1" t="s">
        <v>1454</v>
      </c>
    </row>
    <row r="29" spans="1:9" ht="22.5">
      <c r="A29" s="1" t="s">
        <v>1361</v>
      </c>
      <c r="B29" s="6" t="s">
        <v>1362</v>
      </c>
      <c r="C29" s="36" t="s">
        <v>1455</v>
      </c>
      <c r="D29" s="37">
        <v>43909</v>
      </c>
      <c r="E29" s="4">
        <v>692020</v>
      </c>
      <c r="F29" s="37">
        <v>43951</v>
      </c>
      <c r="G29" s="4">
        <v>692020</v>
      </c>
      <c r="H29" s="1" t="s">
        <v>1456</v>
      </c>
      <c r="I29" s="1" t="s">
        <v>1457</v>
      </c>
    </row>
    <row r="30" spans="1:9" ht="22.5">
      <c r="A30" s="1" t="s">
        <v>1361</v>
      </c>
      <c r="B30" s="6" t="s">
        <v>1362</v>
      </c>
      <c r="C30" s="36" t="s">
        <v>1491</v>
      </c>
      <c r="D30" s="37">
        <v>43945</v>
      </c>
      <c r="E30" s="4">
        <v>1000669</v>
      </c>
      <c r="F30" s="37">
        <v>43980</v>
      </c>
      <c r="G30" s="4">
        <v>1000669</v>
      </c>
      <c r="H30" s="1" t="s">
        <v>1492</v>
      </c>
      <c r="I30" s="1" t="s">
        <v>1493</v>
      </c>
    </row>
    <row r="31" spans="1:9" ht="22.5">
      <c r="A31" s="1" t="s">
        <v>1361</v>
      </c>
      <c r="B31" s="6" t="s">
        <v>1362</v>
      </c>
      <c r="C31" s="36" t="s">
        <v>1494</v>
      </c>
      <c r="D31" s="37">
        <v>43945</v>
      </c>
      <c r="E31" s="4">
        <v>1869837</v>
      </c>
      <c r="F31" s="37">
        <v>43969</v>
      </c>
      <c r="G31" s="4">
        <v>1869837</v>
      </c>
      <c r="H31" s="1" t="s">
        <v>1495</v>
      </c>
      <c r="I31" s="1" t="s">
        <v>1496</v>
      </c>
    </row>
    <row r="32" spans="1:9" ht="22.5">
      <c r="A32" s="1" t="s">
        <v>1361</v>
      </c>
      <c r="B32" s="6" t="s">
        <v>1362</v>
      </c>
      <c r="C32" s="36" t="s">
        <v>1458</v>
      </c>
      <c r="D32" s="37">
        <v>43945</v>
      </c>
      <c r="E32" s="4">
        <v>2143338</v>
      </c>
      <c r="F32" s="37">
        <v>43963</v>
      </c>
      <c r="G32" s="4">
        <v>2143338</v>
      </c>
      <c r="H32" s="1" t="s">
        <v>1459</v>
      </c>
      <c r="I32" s="1" t="s">
        <v>1460</v>
      </c>
    </row>
    <row r="33" spans="1:9" ht="22.5">
      <c r="A33" s="1" t="s">
        <v>1361</v>
      </c>
      <c r="B33" s="6" t="s">
        <v>1362</v>
      </c>
      <c r="C33" s="36" t="s">
        <v>1461</v>
      </c>
      <c r="D33" s="37">
        <v>43964</v>
      </c>
      <c r="E33" s="4">
        <v>509403</v>
      </c>
      <c r="F33" s="37">
        <v>44000</v>
      </c>
      <c r="G33" s="4">
        <v>509403</v>
      </c>
      <c r="H33" s="1" t="s">
        <v>1462</v>
      </c>
      <c r="I33" s="1" t="s">
        <v>1463</v>
      </c>
    </row>
    <row r="34" spans="1:9" ht="22.5">
      <c r="A34" s="1" t="s">
        <v>1361</v>
      </c>
      <c r="B34" s="6" t="s">
        <v>1362</v>
      </c>
      <c r="C34" s="36" t="s">
        <v>1497</v>
      </c>
      <c r="D34" s="37">
        <v>44001</v>
      </c>
      <c r="E34" s="4">
        <v>3460099</v>
      </c>
      <c r="F34" s="37">
        <v>44012</v>
      </c>
      <c r="G34" s="4">
        <v>3460099</v>
      </c>
      <c r="H34" s="1" t="s">
        <v>902</v>
      </c>
      <c r="I34" s="1" t="s">
        <v>1498</v>
      </c>
    </row>
    <row r="35" spans="1:9" ht="15">
      <c r="A35" s="1" t="s">
        <v>1365</v>
      </c>
      <c r="B35" s="6" t="s">
        <v>1366</v>
      </c>
      <c r="C35" s="36" t="s">
        <v>1446</v>
      </c>
      <c r="D35" s="37">
        <v>43893</v>
      </c>
      <c r="E35" s="4">
        <v>4587376</v>
      </c>
      <c r="F35" s="37">
        <v>43896</v>
      </c>
      <c r="G35" s="4">
        <v>4587376</v>
      </c>
      <c r="H35" s="1" t="s">
        <v>1447</v>
      </c>
      <c r="I35" s="1" t="s">
        <v>1448</v>
      </c>
    </row>
    <row r="36" spans="1:9" ht="15">
      <c r="A36" s="1" t="s">
        <v>1365</v>
      </c>
      <c r="B36" s="6" t="s">
        <v>1366</v>
      </c>
      <c r="C36" s="36" t="s">
        <v>1449</v>
      </c>
      <c r="D36" s="37">
        <v>43895</v>
      </c>
      <c r="E36" s="4">
        <v>11997752</v>
      </c>
      <c r="F36" s="37">
        <v>43906</v>
      </c>
      <c r="G36" s="4">
        <v>11997752</v>
      </c>
      <c r="H36" s="1" t="s">
        <v>1450</v>
      </c>
      <c r="I36" s="1" t="s">
        <v>1451</v>
      </c>
    </row>
    <row r="37" spans="1:9" ht="15">
      <c r="A37" s="1" t="s">
        <v>1365</v>
      </c>
      <c r="B37" s="6" t="s">
        <v>1366</v>
      </c>
      <c r="C37" s="36" t="s">
        <v>1452</v>
      </c>
      <c r="D37" s="37">
        <v>43896</v>
      </c>
      <c r="E37" s="4">
        <v>17192343</v>
      </c>
      <c r="F37" s="37">
        <v>43906</v>
      </c>
      <c r="G37" s="4">
        <v>17192343</v>
      </c>
      <c r="H37" s="1" t="s">
        <v>1453</v>
      </c>
      <c r="I37" s="1" t="s">
        <v>1454</v>
      </c>
    </row>
    <row r="38" spans="1:9" ht="15">
      <c r="A38" s="1" t="s">
        <v>1365</v>
      </c>
      <c r="B38" s="6" t="s">
        <v>1366</v>
      </c>
      <c r="C38" s="36" t="s">
        <v>1455</v>
      </c>
      <c r="D38" s="37">
        <v>43909</v>
      </c>
      <c r="E38" s="4">
        <v>8469005</v>
      </c>
      <c r="F38" s="37">
        <v>43951</v>
      </c>
      <c r="G38" s="4">
        <v>8469005</v>
      </c>
      <c r="H38" s="1" t="s">
        <v>1456</v>
      </c>
      <c r="I38" s="1" t="s">
        <v>1457</v>
      </c>
    </row>
    <row r="39" spans="1:9" ht="15">
      <c r="A39" s="1" t="s">
        <v>1365</v>
      </c>
      <c r="B39" s="6" t="s">
        <v>1366</v>
      </c>
      <c r="C39" s="36" t="s">
        <v>1458</v>
      </c>
      <c r="D39" s="37">
        <v>43945</v>
      </c>
      <c r="E39" s="4">
        <v>10586252</v>
      </c>
      <c r="F39" s="37">
        <v>43963</v>
      </c>
      <c r="G39" s="4">
        <v>10586252</v>
      </c>
      <c r="H39" s="1" t="s">
        <v>1459</v>
      </c>
      <c r="I39" s="1" t="s">
        <v>1460</v>
      </c>
    </row>
    <row r="40" spans="1:9" ht="15">
      <c r="A40" s="1" t="s">
        <v>1365</v>
      </c>
      <c r="B40" s="6" t="s">
        <v>1366</v>
      </c>
      <c r="C40" s="36" t="s">
        <v>1461</v>
      </c>
      <c r="D40" s="37">
        <v>43964</v>
      </c>
      <c r="E40" s="4">
        <v>8116129</v>
      </c>
      <c r="F40" s="37">
        <v>44000</v>
      </c>
      <c r="G40" s="4">
        <v>8116129</v>
      </c>
      <c r="H40" s="1" t="s">
        <v>1462</v>
      </c>
      <c r="I40" s="1" t="s">
        <v>1463</v>
      </c>
    </row>
    <row r="41" spans="1:9" ht="15">
      <c r="A41" s="1" t="s">
        <v>1367</v>
      </c>
      <c r="B41" s="6" t="s">
        <v>1368</v>
      </c>
      <c r="C41" s="36" t="s">
        <v>1499</v>
      </c>
      <c r="D41" s="37">
        <v>43857</v>
      </c>
      <c r="E41" s="4">
        <v>3813874</v>
      </c>
      <c r="F41" s="37">
        <v>43866</v>
      </c>
      <c r="G41" s="4">
        <v>3813874</v>
      </c>
      <c r="H41" s="1" t="s">
        <v>1465</v>
      </c>
      <c r="I41" s="1" t="s">
        <v>1466</v>
      </c>
    </row>
    <row r="42" spans="1:9" ht="15">
      <c r="A42" s="1" t="s">
        <v>1367</v>
      </c>
      <c r="B42" s="6" t="s">
        <v>1368</v>
      </c>
      <c r="C42" s="36" t="s">
        <v>1446</v>
      </c>
      <c r="D42" s="37">
        <v>43893</v>
      </c>
      <c r="E42" s="4">
        <v>4175688</v>
      </c>
      <c r="F42" s="37">
        <v>43896</v>
      </c>
      <c r="G42" s="4">
        <v>4175688</v>
      </c>
      <c r="H42" s="1" t="s">
        <v>1447</v>
      </c>
      <c r="I42" s="1" t="s">
        <v>1448</v>
      </c>
    </row>
    <row r="43" spans="1:9" ht="15">
      <c r="A43" s="1" t="s">
        <v>1367</v>
      </c>
      <c r="B43" s="6" t="s">
        <v>1368</v>
      </c>
      <c r="C43" s="36" t="s">
        <v>1449</v>
      </c>
      <c r="D43" s="37">
        <v>43895</v>
      </c>
      <c r="E43" s="4">
        <v>11213585</v>
      </c>
      <c r="F43" s="37">
        <v>43906</v>
      </c>
      <c r="G43" s="4">
        <v>11213585</v>
      </c>
      <c r="H43" s="1" t="s">
        <v>1450</v>
      </c>
      <c r="I43" s="1" t="s">
        <v>1451</v>
      </c>
    </row>
    <row r="44" spans="1:9" ht="15">
      <c r="A44" s="1" t="s">
        <v>1367</v>
      </c>
      <c r="B44" s="6" t="s">
        <v>1368</v>
      </c>
      <c r="C44" s="36" t="s">
        <v>1452</v>
      </c>
      <c r="D44" s="37">
        <v>43896</v>
      </c>
      <c r="E44" s="4">
        <v>16919449</v>
      </c>
      <c r="F44" s="37">
        <v>43906</v>
      </c>
      <c r="G44" s="4">
        <v>16919449</v>
      </c>
      <c r="H44" s="1" t="s">
        <v>1453</v>
      </c>
      <c r="I44" s="1" t="s">
        <v>1454</v>
      </c>
    </row>
    <row r="45" spans="1:9" ht="15">
      <c r="A45" s="1" t="s">
        <v>1367</v>
      </c>
      <c r="B45" s="6" t="s">
        <v>1368</v>
      </c>
      <c r="C45" s="36" t="s">
        <v>1500</v>
      </c>
      <c r="D45" s="37">
        <v>43906</v>
      </c>
      <c r="E45" s="4">
        <v>2944745</v>
      </c>
      <c r="F45" s="37">
        <v>43908</v>
      </c>
      <c r="G45" s="4">
        <v>2944745</v>
      </c>
      <c r="H45" s="1" t="s">
        <v>1477</v>
      </c>
      <c r="I45" s="1" t="s">
        <v>1478</v>
      </c>
    </row>
    <row r="46" spans="1:9" ht="15">
      <c r="A46" s="1" t="s">
        <v>1367</v>
      </c>
      <c r="B46" s="6" t="s">
        <v>1368</v>
      </c>
      <c r="C46" s="36" t="s">
        <v>1455</v>
      </c>
      <c r="D46" s="37">
        <v>43909</v>
      </c>
      <c r="E46" s="4">
        <v>8116129</v>
      </c>
      <c r="F46" s="37">
        <v>43951</v>
      </c>
      <c r="G46" s="4">
        <v>8116129</v>
      </c>
      <c r="H46" s="1" t="s">
        <v>1456</v>
      </c>
      <c r="I46" s="1" t="s">
        <v>1457</v>
      </c>
    </row>
    <row r="47" spans="1:9" ht="15">
      <c r="A47" s="1" t="s">
        <v>1367</v>
      </c>
      <c r="B47" s="6" t="s">
        <v>1368</v>
      </c>
      <c r="C47" s="36" t="s">
        <v>1458</v>
      </c>
      <c r="D47" s="37">
        <v>43945</v>
      </c>
      <c r="E47" s="4">
        <v>11429231</v>
      </c>
      <c r="F47" s="37">
        <v>43963</v>
      </c>
      <c r="G47" s="4">
        <v>11429231</v>
      </c>
      <c r="H47" s="1" t="s">
        <v>1459</v>
      </c>
      <c r="I47" s="1" t="s">
        <v>1460</v>
      </c>
    </row>
    <row r="48" spans="1:9" ht="15">
      <c r="A48" s="1" t="s">
        <v>1367</v>
      </c>
      <c r="B48" s="6" t="s">
        <v>1368</v>
      </c>
      <c r="C48" s="36" t="s">
        <v>1461</v>
      </c>
      <c r="D48" s="37">
        <v>43964</v>
      </c>
      <c r="E48" s="4">
        <v>7763253</v>
      </c>
      <c r="F48" s="37">
        <v>44000</v>
      </c>
      <c r="G48" s="4">
        <v>7763253</v>
      </c>
      <c r="H48" s="1" t="s">
        <v>1462</v>
      </c>
      <c r="I48" s="1" t="s">
        <v>1463</v>
      </c>
    </row>
    <row r="49" spans="1:9" ht="15">
      <c r="A49" s="1" t="s">
        <v>1369</v>
      </c>
      <c r="B49" s="6" t="s">
        <v>1370</v>
      </c>
      <c r="C49" s="36" t="s">
        <v>1499</v>
      </c>
      <c r="D49" s="37">
        <v>43857</v>
      </c>
      <c r="E49" s="4">
        <v>356159</v>
      </c>
      <c r="F49" s="37">
        <v>43866</v>
      </c>
      <c r="G49" s="4">
        <v>356159</v>
      </c>
      <c r="H49" s="1" t="s">
        <v>1465</v>
      </c>
      <c r="I49" s="1" t="s">
        <v>1466</v>
      </c>
    </row>
    <row r="50" spans="1:9" ht="15">
      <c r="A50" s="1" t="s">
        <v>1369</v>
      </c>
      <c r="B50" s="6" t="s">
        <v>1370</v>
      </c>
      <c r="C50" s="36" t="s">
        <v>1446</v>
      </c>
      <c r="D50" s="37">
        <v>43893</v>
      </c>
      <c r="E50" s="4">
        <v>389948</v>
      </c>
      <c r="F50" s="37">
        <v>43896</v>
      </c>
      <c r="G50" s="4">
        <v>389948</v>
      </c>
      <c r="H50" s="1" t="s">
        <v>1447</v>
      </c>
      <c r="I50" s="1" t="s">
        <v>1448</v>
      </c>
    </row>
    <row r="51" spans="1:9" ht="15">
      <c r="A51" s="1" t="s">
        <v>1369</v>
      </c>
      <c r="B51" s="6" t="s">
        <v>1370</v>
      </c>
      <c r="C51" s="36" t="s">
        <v>1449</v>
      </c>
      <c r="D51" s="37">
        <v>43895</v>
      </c>
      <c r="E51" s="4">
        <v>1047183</v>
      </c>
      <c r="F51" s="37">
        <v>43906</v>
      </c>
      <c r="G51" s="4">
        <v>1047183</v>
      </c>
      <c r="H51" s="1" t="s">
        <v>1450</v>
      </c>
      <c r="I51" s="1" t="s">
        <v>1451</v>
      </c>
    </row>
    <row r="52" spans="1:9" ht="15">
      <c r="A52" s="1" t="s">
        <v>1369</v>
      </c>
      <c r="B52" s="6" t="s">
        <v>1370</v>
      </c>
      <c r="C52" s="36" t="s">
        <v>1452</v>
      </c>
      <c r="D52" s="37">
        <v>43896</v>
      </c>
      <c r="E52" s="4">
        <v>1442412</v>
      </c>
      <c r="F52" s="37">
        <v>43906</v>
      </c>
      <c r="G52" s="4">
        <v>1442412</v>
      </c>
      <c r="H52" s="1" t="s">
        <v>1453</v>
      </c>
      <c r="I52" s="1" t="s">
        <v>1454</v>
      </c>
    </row>
    <row r="53" spans="1:9" ht="15">
      <c r="A53" s="1" t="s">
        <v>1369</v>
      </c>
      <c r="B53" s="6" t="s">
        <v>1370</v>
      </c>
      <c r="C53" s="36" t="s">
        <v>1500</v>
      </c>
      <c r="D53" s="37">
        <v>43906</v>
      </c>
      <c r="E53" s="4">
        <v>274996</v>
      </c>
      <c r="F53" s="37">
        <v>43908</v>
      </c>
      <c r="G53" s="4">
        <v>274996</v>
      </c>
      <c r="H53" s="1" t="s">
        <v>1477</v>
      </c>
      <c r="I53" s="1" t="s">
        <v>1478</v>
      </c>
    </row>
    <row r="54" spans="1:9" ht="15">
      <c r="A54" s="1" t="s">
        <v>1369</v>
      </c>
      <c r="B54" s="6" t="s">
        <v>1370</v>
      </c>
      <c r="C54" s="36" t="s">
        <v>1455</v>
      </c>
      <c r="D54" s="37">
        <v>43909</v>
      </c>
      <c r="E54" s="4">
        <v>790879</v>
      </c>
      <c r="F54" s="37">
        <v>43951</v>
      </c>
      <c r="G54" s="4">
        <v>790879</v>
      </c>
      <c r="H54" s="1" t="s">
        <v>1456</v>
      </c>
      <c r="I54" s="1" t="s">
        <v>1457</v>
      </c>
    </row>
    <row r="55" spans="1:9" ht="15">
      <c r="A55" s="1" t="s">
        <v>1369</v>
      </c>
      <c r="B55" s="6" t="s">
        <v>1370</v>
      </c>
      <c r="C55" s="36" t="s">
        <v>1458</v>
      </c>
      <c r="D55" s="37">
        <v>43945</v>
      </c>
      <c r="E55" s="4">
        <v>1067321</v>
      </c>
      <c r="F55" s="37">
        <v>43963</v>
      </c>
      <c r="G55" s="4">
        <v>1067321</v>
      </c>
      <c r="H55" s="1" t="s">
        <v>1459</v>
      </c>
      <c r="I55" s="1" t="s">
        <v>1460</v>
      </c>
    </row>
    <row r="56" spans="1:9" ht="15">
      <c r="A56" s="1" t="s">
        <v>1369</v>
      </c>
      <c r="B56" s="6" t="s">
        <v>1370</v>
      </c>
      <c r="C56" s="36" t="s">
        <v>1461</v>
      </c>
      <c r="D56" s="37">
        <v>43964</v>
      </c>
      <c r="E56" s="4">
        <v>756095</v>
      </c>
      <c r="F56" s="37">
        <v>44000</v>
      </c>
      <c r="G56" s="4">
        <v>756095</v>
      </c>
      <c r="H56" s="1" t="s">
        <v>1462</v>
      </c>
      <c r="I56" s="1" t="s">
        <v>1463</v>
      </c>
    </row>
    <row r="57" spans="1:9" ht="15">
      <c r="A57" s="1" t="s">
        <v>1371</v>
      </c>
      <c r="B57" s="6" t="s">
        <v>1372</v>
      </c>
      <c r="C57" s="36" t="s">
        <v>1458</v>
      </c>
      <c r="D57" s="37">
        <v>43945</v>
      </c>
      <c r="E57" s="4">
        <v>823833</v>
      </c>
      <c r="F57" s="37">
        <v>43963</v>
      </c>
      <c r="G57" s="4">
        <v>823833</v>
      </c>
      <c r="H57" s="1" t="s">
        <v>1459</v>
      </c>
      <c r="I57" s="1" t="s">
        <v>1460</v>
      </c>
    </row>
    <row r="58" spans="1:9" ht="15">
      <c r="A58" s="1" t="s">
        <v>1375</v>
      </c>
      <c r="B58" s="6" t="s">
        <v>1376</v>
      </c>
      <c r="C58" s="36" t="s">
        <v>1446</v>
      </c>
      <c r="D58" s="37">
        <v>43893</v>
      </c>
      <c r="E58" s="4">
        <v>4037</v>
      </c>
      <c r="F58" s="37">
        <v>43896</v>
      </c>
      <c r="G58" s="4">
        <v>4037</v>
      </c>
      <c r="H58" s="1" t="s">
        <v>1447</v>
      </c>
      <c r="I58" s="1" t="s">
        <v>1448</v>
      </c>
    </row>
    <row r="59" spans="1:9" ht="15">
      <c r="A59" s="1" t="s">
        <v>1375</v>
      </c>
      <c r="B59" s="6" t="s">
        <v>1376</v>
      </c>
      <c r="C59" s="36" t="s">
        <v>1449</v>
      </c>
      <c r="D59" s="37">
        <v>43895</v>
      </c>
      <c r="E59" s="4">
        <v>4037</v>
      </c>
      <c r="F59" s="37">
        <v>43906</v>
      </c>
      <c r="G59" s="4">
        <v>4037</v>
      </c>
      <c r="H59" s="1" t="s">
        <v>1450</v>
      </c>
      <c r="I59" s="1" t="s">
        <v>1451</v>
      </c>
    </row>
    <row r="60" spans="1:9" ht="15">
      <c r="A60" s="1" t="s">
        <v>1375</v>
      </c>
      <c r="B60" s="6" t="s">
        <v>1376</v>
      </c>
      <c r="C60" s="36" t="s">
        <v>1452</v>
      </c>
      <c r="D60" s="37">
        <v>43896</v>
      </c>
      <c r="E60" s="4">
        <v>2153</v>
      </c>
      <c r="F60" s="37">
        <v>43906</v>
      </c>
      <c r="G60" s="4">
        <v>2153</v>
      </c>
      <c r="H60" s="1" t="s">
        <v>1453</v>
      </c>
      <c r="I60" s="1" t="s">
        <v>1454</v>
      </c>
    </row>
    <row r="61" spans="1:9" ht="15">
      <c r="A61" s="1" t="s">
        <v>1375</v>
      </c>
      <c r="B61" s="6" t="s">
        <v>1376</v>
      </c>
      <c r="C61" s="36" t="s">
        <v>1455</v>
      </c>
      <c r="D61" s="37">
        <v>43909</v>
      </c>
      <c r="E61" s="4">
        <v>6673</v>
      </c>
      <c r="F61" s="37">
        <v>43951</v>
      </c>
      <c r="G61" s="4">
        <v>6673</v>
      </c>
      <c r="H61" s="1" t="s">
        <v>1456</v>
      </c>
      <c r="I61" s="1" t="s">
        <v>1457</v>
      </c>
    </row>
    <row r="62" spans="1:9" ht="15">
      <c r="A62" s="1" t="s">
        <v>1375</v>
      </c>
      <c r="B62" s="6" t="s">
        <v>1376</v>
      </c>
      <c r="C62" s="36" t="s">
        <v>1458</v>
      </c>
      <c r="D62" s="37">
        <v>43945</v>
      </c>
      <c r="E62" s="4">
        <v>9373</v>
      </c>
      <c r="F62" s="37">
        <v>43963</v>
      </c>
      <c r="G62" s="4">
        <v>9373</v>
      </c>
      <c r="H62" s="1" t="s">
        <v>1459</v>
      </c>
      <c r="I62" s="1" t="s">
        <v>1460</v>
      </c>
    </row>
    <row r="63" spans="1:9" ht="15">
      <c r="A63" s="1" t="s">
        <v>1375</v>
      </c>
      <c r="B63" s="6" t="s">
        <v>1376</v>
      </c>
      <c r="C63" s="36" t="s">
        <v>1461</v>
      </c>
      <c r="D63" s="37">
        <v>43964</v>
      </c>
      <c r="E63" s="4">
        <v>6673</v>
      </c>
      <c r="F63" s="37">
        <v>44000</v>
      </c>
      <c r="G63" s="4">
        <v>6673</v>
      </c>
      <c r="H63" s="1" t="s">
        <v>1462</v>
      </c>
      <c r="I63" s="1" t="s">
        <v>1463</v>
      </c>
    </row>
    <row r="64" spans="1:9" ht="15">
      <c r="A64" s="1" t="s">
        <v>1203</v>
      </c>
      <c r="B64" s="6" t="s">
        <v>572</v>
      </c>
      <c r="C64" s="36" t="s">
        <v>1501</v>
      </c>
      <c r="D64" s="37">
        <v>43857</v>
      </c>
      <c r="E64" s="4">
        <v>9000000</v>
      </c>
      <c r="F64" s="37">
        <v>43861</v>
      </c>
      <c r="G64" s="4">
        <v>9000000</v>
      </c>
      <c r="H64" s="1" t="s">
        <v>1208</v>
      </c>
      <c r="I64" s="1" t="s">
        <v>1502</v>
      </c>
    </row>
    <row r="65" spans="1:9" ht="15">
      <c r="A65" s="1" t="s">
        <v>1203</v>
      </c>
      <c r="B65" s="6" t="s">
        <v>572</v>
      </c>
      <c r="C65" s="36" t="s">
        <v>1503</v>
      </c>
      <c r="D65" s="37">
        <v>43857</v>
      </c>
      <c r="E65" s="4">
        <v>4500000</v>
      </c>
      <c r="F65" s="37">
        <v>43861</v>
      </c>
      <c r="G65" s="4">
        <v>4500000</v>
      </c>
      <c r="H65" s="1" t="s">
        <v>1202</v>
      </c>
      <c r="I65" s="1" t="s">
        <v>1504</v>
      </c>
    </row>
    <row r="66" spans="1:9" ht="15">
      <c r="A66" s="1" t="s">
        <v>1203</v>
      </c>
      <c r="B66" s="6" t="s">
        <v>572</v>
      </c>
      <c r="C66" s="36" t="s">
        <v>1505</v>
      </c>
      <c r="D66" s="37">
        <v>43857</v>
      </c>
      <c r="E66" s="4">
        <v>8400000</v>
      </c>
      <c r="F66" s="37">
        <v>43861</v>
      </c>
      <c r="G66" s="4">
        <v>8400000</v>
      </c>
      <c r="H66" s="1" t="s">
        <v>1211</v>
      </c>
      <c r="I66" s="1" t="s">
        <v>1506</v>
      </c>
    </row>
    <row r="67" spans="1:9" ht="15">
      <c r="A67" s="1" t="s">
        <v>1203</v>
      </c>
      <c r="B67" s="6" t="s">
        <v>572</v>
      </c>
      <c r="C67" s="36" t="s">
        <v>1507</v>
      </c>
      <c r="D67" s="37">
        <v>43857</v>
      </c>
      <c r="E67" s="4">
        <v>7500000</v>
      </c>
      <c r="F67" s="37">
        <v>43861</v>
      </c>
      <c r="G67" s="4">
        <v>7500000</v>
      </c>
      <c r="H67" s="1" t="s">
        <v>1212</v>
      </c>
      <c r="I67" s="1" t="s">
        <v>1508</v>
      </c>
    </row>
    <row r="68" spans="1:9" ht="15">
      <c r="A68" s="1" t="s">
        <v>1203</v>
      </c>
      <c r="B68" s="6" t="s">
        <v>572</v>
      </c>
      <c r="C68" s="36" t="s">
        <v>1509</v>
      </c>
      <c r="D68" s="37">
        <v>43857</v>
      </c>
      <c r="E68" s="4">
        <v>6600000</v>
      </c>
      <c r="F68" s="37">
        <v>43867</v>
      </c>
      <c r="G68" s="4">
        <v>6600000</v>
      </c>
      <c r="H68" s="1" t="s">
        <v>1219</v>
      </c>
      <c r="I68" s="1" t="s">
        <v>1510</v>
      </c>
    </row>
    <row r="69" spans="1:9" ht="15">
      <c r="A69" s="1" t="s">
        <v>1203</v>
      </c>
      <c r="B69" s="6" t="s">
        <v>572</v>
      </c>
      <c r="C69" s="36" t="s">
        <v>1511</v>
      </c>
      <c r="D69" s="37">
        <v>43857</v>
      </c>
      <c r="E69" s="4">
        <v>4500000</v>
      </c>
      <c r="F69" s="37">
        <v>43861</v>
      </c>
      <c r="G69" s="4">
        <v>4500000</v>
      </c>
      <c r="H69" s="1" t="s">
        <v>1512</v>
      </c>
      <c r="I69" s="1" t="s">
        <v>1513</v>
      </c>
    </row>
    <row r="70" spans="1:9" ht="15">
      <c r="A70" s="1" t="s">
        <v>1203</v>
      </c>
      <c r="B70" s="6" t="s">
        <v>572</v>
      </c>
      <c r="C70" s="36" t="s">
        <v>1514</v>
      </c>
      <c r="D70" s="37">
        <v>43857</v>
      </c>
      <c r="E70" s="4">
        <v>4500000</v>
      </c>
      <c r="F70" s="37">
        <v>43861</v>
      </c>
      <c r="G70" s="4">
        <v>4500000</v>
      </c>
      <c r="H70" s="1" t="s">
        <v>1213</v>
      </c>
      <c r="I70" s="1" t="s">
        <v>1515</v>
      </c>
    </row>
    <row r="71" spans="1:9" ht="15">
      <c r="A71" s="1" t="s">
        <v>1203</v>
      </c>
      <c r="B71" s="6" t="s">
        <v>572</v>
      </c>
      <c r="C71" s="36" t="s">
        <v>1516</v>
      </c>
      <c r="D71" s="37">
        <v>43857</v>
      </c>
      <c r="E71" s="4">
        <v>5400000</v>
      </c>
      <c r="F71" s="37">
        <v>43867</v>
      </c>
      <c r="G71" s="4">
        <v>5400000</v>
      </c>
      <c r="H71" s="1" t="s">
        <v>1228</v>
      </c>
      <c r="I71" s="1" t="s">
        <v>1517</v>
      </c>
    </row>
    <row r="72" spans="1:9" ht="15">
      <c r="A72" s="1" t="s">
        <v>1203</v>
      </c>
      <c r="B72" s="6" t="s">
        <v>572</v>
      </c>
      <c r="C72" s="36" t="s">
        <v>1518</v>
      </c>
      <c r="D72" s="37">
        <v>43857</v>
      </c>
      <c r="E72" s="4">
        <v>5400000</v>
      </c>
      <c r="F72" s="37">
        <v>43867</v>
      </c>
      <c r="G72" s="4">
        <v>5400000</v>
      </c>
      <c r="H72" s="1" t="s">
        <v>1230</v>
      </c>
      <c r="I72" s="1" t="s">
        <v>1519</v>
      </c>
    </row>
    <row r="73" spans="1:9" ht="15">
      <c r="A73" s="1" t="s">
        <v>1203</v>
      </c>
      <c r="B73" s="6" t="s">
        <v>572</v>
      </c>
      <c r="C73" s="36" t="s">
        <v>1520</v>
      </c>
      <c r="D73" s="37">
        <v>43857</v>
      </c>
      <c r="E73" s="4">
        <v>8100000</v>
      </c>
      <c r="F73" s="37">
        <v>43861</v>
      </c>
      <c r="G73" s="4">
        <v>8100000</v>
      </c>
      <c r="H73" s="1" t="s">
        <v>1209</v>
      </c>
      <c r="I73" s="1" t="s">
        <v>1521</v>
      </c>
    </row>
    <row r="74" spans="1:9" ht="15">
      <c r="A74" s="1" t="s">
        <v>1203</v>
      </c>
      <c r="B74" s="6" t="s">
        <v>572</v>
      </c>
      <c r="C74" s="36" t="s">
        <v>1522</v>
      </c>
      <c r="D74" s="37">
        <v>43857</v>
      </c>
      <c r="E74" s="4">
        <v>9600000</v>
      </c>
      <c r="F74" s="37">
        <v>43861</v>
      </c>
      <c r="G74" s="4">
        <v>9600000</v>
      </c>
      <c r="H74" s="1" t="s">
        <v>1204</v>
      </c>
      <c r="I74" s="1" t="s">
        <v>1523</v>
      </c>
    </row>
    <row r="75" spans="1:9" ht="15">
      <c r="A75" s="1" t="s">
        <v>1203</v>
      </c>
      <c r="B75" s="6" t="s">
        <v>572</v>
      </c>
      <c r="C75" s="36" t="s">
        <v>1524</v>
      </c>
      <c r="D75" s="37">
        <v>43857</v>
      </c>
      <c r="E75" s="4">
        <v>7500000</v>
      </c>
      <c r="F75" s="37">
        <v>43867</v>
      </c>
      <c r="G75" s="4">
        <v>7500000</v>
      </c>
      <c r="H75" s="1" t="s">
        <v>1223</v>
      </c>
      <c r="I75" s="1" t="s">
        <v>1525</v>
      </c>
    </row>
    <row r="76" spans="1:9" ht="15">
      <c r="A76" s="1" t="s">
        <v>1203</v>
      </c>
      <c r="B76" s="6" t="s">
        <v>572</v>
      </c>
      <c r="C76" s="36" t="s">
        <v>1526</v>
      </c>
      <c r="D76" s="37">
        <v>43857</v>
      </c>
      <c r="E76" s="4">
        <v>5400000</v>
      </c>
      <c r="F76" s="37">
        <v>43867</v>
      </c>
      <c r="G76" s="4">
        <v>5400000</v>
      </c>
      <c r="H76" s="1" t="s">
        <v>1217</v>
      </c>
      <c r="I76" s="1" t="s">
        <v>1527</v>
      </c>
    </row>
    <row r="77" spans="1:9" ht="15">
      <c r="A77" s="1" t="s">
        <v>1203</v>
      </c>
      <c r="B77" s="6" t="s">
        <v>572</v>
      </c>
      <c r="C77" s="36" t="s">
        <v>1528</v>
      </c>
      <c r="D77" s="37">
        <v>43857</v>
      </c>
      <c r="E77" s="4">
        <v>5400000</v>
      </c>
      <c r="F77" s="37">
        <v>43867</v>
      </c>
      <c r="G77" s="4">
        <v>5400000</v>
      </c>
      <c r="H77" s="1" t="s">
        <v>1215</v>
      </c>
      <c r="I77" s="1" t="s">
        <v>1529</v>
      </c>
    </row>
    <row r="78" spans="1:9" ht="15">
      <c r="A78" s="1" t="s">
        <v>1203</v>
      </c>
      <c r="B78" s="6" t="s">
        <v>572</v>
      </c>
      <c r="C78" s="36" t="s">
        <v>1530</v>
      </c>
      <c r="D78" s="37">
        <v>43857</v>
      </c>
      <c r="E78" s="4">
        <v>5400000</v>
      </c>
      <c r="F78" s="37">
        <v>43867</v>
      </c>
      <c r="G78" s="4">
        <v>5400000</v>
      </c>
      <c r="H78" s="1" t="s">
        <v>1531</v>
      </c>
      <c r="I78" s="1" t="s">
        <v>1532</v>
      </c>
    </row>
    <row r="79" spans="1:9" ht="15">
      <c r="A79" s="1" t="s">
        <v>1203</v>
      </c>
      <c r="B79" s="6" t="s">
        <v>572</v>
      </c>
      <c r="C79" s="36" t="s">
        <v>1533</v>
      </c>
      <c r="D79" s="37">
        <v>43858</v>
      </c>
      <c r="E79" s="4">
        <v>7800000</v>
      </c>
      <c r="F79" s="37">
        <v>43867</v>
      </c>
      <c r="G79" s="4">
        <v>7800000</v>
      </c>
      <c r="H79" s="1" t="s">
        <v>1218</v>
      </c>
      <c r="I79" s="1" t="s">
        <v>1534</v>
      </c>
    </row>
    <row r="80" spans="1:9" ht="15">
      <c r="A80" s="1" t="s">
        <v>1203</v>
      </c>
      <c r="B80" s="6" t="s">
        <v>572</v>
      </c>
      <c r="C80" s="36" t="s">
        <v>1535</v>
      </c>
      <c r="D80" s="37">
        <v>43859</v>
      </c>
      <c r="E80" s="4">
        <v>7500000</v>
      </c>
      <c r="F80" s="37">
        <v>43867</v>
      </c>
      <c r="G80" s="4">
        <v>7500000</v>
      </c>
      <c r="H80" s="1" t="s">
        <v>1229</v>
      </c>
      <c r="I80" s="1" t="s">
        <v>1536</v>
      </c>
    </row>
    <row r="81" spans="1:9" ht="15">
      <c r="A81" s="1" t="s">
        <v>1203</v>
      </c>
      <c r="B81" s="6" t="s">
        <v>572</v>
      </c>
      <c r="C81" s="36" t="s">
        <v>1537</v>
      </c>
      <c r="D81" s="37">
        <v>43860</v>
      </c>
      <c r="E81" s="4">
        <v>5400000</v>
      </c>
      <c r="F81" s="37">
        <v>43867</v>
      </c>
      <c r="G81" s="4">
        <v>5400000</v>
      </c>
      <c r="H81" s="1" t="s">
        <v>1216</v>
      </c>
      <c r="I81" s="1" t="s">
        <v>1538</v>
      </c>
    </row>
    <row r="82" spans="1:9" ht="15">
      <c r="A82" s="1" t="s">
        <v>1203</v>
      </c>
      <c r="B82" s="6" t="s">
        <v>572</v>
      </c>
      <c r="C82" s="36" t="s">
        <v>1539</v>
      </c>
      <c r="D82" s="37">
        <v>43860</v>
      </c>
      <c r="E82" s="4">
        <v>7500000</v>
      </c>
      <c r="F82" s="37">
        <v>43867</v>
      </c>
      <c r="G82" s="4">
        <v>7500000</v>
      </c>
      <c r="H82" s="1" t="s">
        <v>1222</v>
      </c>
      <c r="I82" s="1" t="s">
        <v>1540</v>
      </c>
    </row>
    <row r="83" spans="1:9" ht="15">
      <c r="A83" s="1" t="s">
        <v>1203</v>
      </c>
      <c r="B83" s="6" t="s">
        <v>572</v>
      </c>
      <c r="C83" s="36" t="s">
        <v>1541</v>
      </c>
      <c r="D83" s="37">
        <v>43860</v>
      </c>
      <c r="E83" s="4">
        <v>6000000</v>
      </c>
      <c r="F83" s="37">
        <v>43871</v>
      </c>
      <c r="G83" s="4">
        <v>6000000</v>
      </c>
      <c r="H83" s="1" t="s">
        <v>1235</v>
      </c>
      <c r="I83" s="1" t="s">
        <v>1542</v>
      </c>
    </row>
    <row r="84" spans="1:9" ht="15">
      <c r="A84" s="1" t="s">
        <v>1203</v>
      </c>
      <c r="B84" s="6" t="s">
        <v>572</v>
      </c>
      <c r="C84" s="36" t="s">
        <v>1543</v>
      </c>
      <c r="D84" s="37">
        <v>43860</v>
      </c>
      <c r="E84" s="4">
        <v>5400000</v>
      </c>
      <c r="F84" s="37">
        <v>43871</v>
      </c>
      <c r="G84" s="4">
        <v>5400000</v>
      </c>
      <c r="H84" s="1" t="s">
        <v>1241</v>
      </c>
      <c r="I84" s="1" t="s">
        <v>1544</v>
      </c>
    </row>
    <row r="85" spans="1:9" ht="15">
      <c r="A85" s="1" t="s">
        <v>1203</v>
      </c>
      <c r="B85" s="6" t="s">
        <v>572</v>
      </c>
      <c r="C85" s="36" t="s">
        <v>1545</v>
      </c>
      <c r="D85" s="37">
        <v>43865</v>
      </c>
      <c r="E85" s="4">
        <v>6000000</v>
      </c>
      <c r="F85" s="37">
        <v>43871</v>
      </c>
      <c r="G85" s="4">
        <v>6000000</v>
      </c>
      <c r="H85" s="1" t="s">
        <v>1233</v>
      </c>
      <c r="I85" s="1" t="s">
        <v>1546</v>
      </c>
    </row>
    <row r="86" spans="1:9" ht="15">
      <c r="A86" s="1" t="s">
        <v>1203</v>
      </c>
      <c r="B86" s="6" t="s">
        <v>572</v>
      </c>
      <c r="C86" s="36" t="s">
        <v>1547</v>
      </c>
      <c r="D86" s="37">
        <v>43865</v>
      </c>
      <c r="E86" s="4">
        <v>5400000</v>
      </c>
      <c r="F86" s="37">
        <v>43896</v>
      </c>
      <c r="G86" s="4">
        <v>5400000</v>
      </c>
      <c r="H86" s="1" t="s">
        <v>1273</v>
      </c>
      <c r="I86" s="1" t="s">
        <v>1548</v>
      </c>
    </row>
    <row r="87" spans="1:9" ht="15">
      <c r="A87" s="1" t="s">
        <v>1203</v>
      </c>
      <c r="B87" s="6" t="s">
        <v>572</v>
      </c>
      <c r="C87" s="36" t="s">
        <v>1549</v>
      </c>
      <c r="D87" s="37">
        <v>43872</v>
      </c>
      <c r="E87" s="4">
        <v>6600000</v>
      </c>
      <c r="F87" s="37">
        <v>43878</v>
      </c>
      <c r="G87" s="4">
        <v>6600000</v>
      </c>
      <c r="H87" s="1" t="s">
        <v>1251</v>
      </c>
      <c r="I87" s="1" t="s">
        <v>1550</v>
      </c>
    </row>
    <row r="88" spans="1:9" ht="15">
      <c r="A88" s="1" t="s">
        <v>1203</v>
      </c>
      <c r="B88" s="6" t="s">
        <v>572</v>
      </c>
      <c r="C88" s="36" t="s">
        <v>1551</v>
      </c>
      <c r="D88" s="37">
        <v>43873</v>
      </c>
      <c r="E88" s="4">
        <v>7500000</v>
      </c>
      <c r="F88" s="37">
        <v>43878</v>
      </c>
      <c r="G88" s="4">
        <v>7500000</v>
      </c>
      <c r="H88" s="1" t="s">
        <v>1245</v>
      </c>
      <c r="I88" s="1" t="s">
        <v>1552</v>
      </c>
    </row>
    <row r="89" spans="1:9" ht="15">
      <c r="A89" s="1" t="s">
        <v>1203</v>
      </c>
      <c r="B89" s="6" t="s">
        <v>572</v>
      </c>
      <c r="C89" s="36" t="s">
        <v>1553</v>
      </c>
      <c r="D89" s="37">
        <v>43873</v>
      </c>
      <c r="E89" s="4">
        <v>3200000</v>
      </c>
      <c r="F89" s="37">
        <v>43879</v>
      </c>
      <c r="G89" s="4">
        <v>3200000</v>
      </c>
      <c r="H89" s="1" t="s">
        <v>1253</v>
      </c>
      <c r="I89" s="1" t="s">
        <v>1554</v>
      </c>
    </row>
    <row r="90" spans="1:9" ht="15">
      <c r="A90" s="1" t="s">
        <v>1203</v>
      </c>
      <c r="B90" s="6" t="s">
        <v>572</v>
      </c>
      <c r="C90" s="36" t="s">
        <v>1555</v>
      </c>
      <c r="D90" s="37">
        <v>43873</v>
      </c>
      <c r="E90" s="4">
        <v>3200000</v>
      </c>
      <c r="F90" s="37">
        <v>43879</v>
      </c>
      <c r="G90" s="4">
        <v>3200000</v>
      </c>
      <c r="H90" s="1" t="s">
        <v>1254</v>
      </c>
      <c r="I90" s="1" t="s">
        <v>1556</v>
      </c>
    </row>
    <row r="91" spans="1:9" ht="15">
      <c r="A91" s="1" t="s">
        <v>1203</v>
      </c>
      <c r="B91" s="6" t="s">
        <v>572</v>
      </c>
      <c r="C91" s="36" t="s">
        <v>1557</v>
      </c>
      <c r="D91" s="37">
        <v>43873</v>
      </c>
      <c r="E91" s="4">
        <v>3200000</v>
      </c>
      <c r="F91" s="37">
        <v>43880</v>
      </c>
      <c r="G91" s="4">
        <v>3200000</v>
      </c>
      <c r="H91" s="1" t="s">
        <v>1261</v>
      </c>
      <c r="I91" s="1" t="s">
        <v>1558</v>
      </c>
    </row>
    <row r="92" spans="1:9" ht="15">
      <c r="A92" s="1" t="s">
        <v>1203</v>
      </c>
      <c r="B92" s="6" t="s">
        <v>572</v>
      </c>
      <c r="C92" s="36" t="s">
        <v>1559</v>
      </c>
      <c r="D92" s="37">
        <v>43874</v>
      </c>
      <c r="E92" s="4">
        <v>6600000</v>
      </c>
      <c r="F92" s="37">
        <v>43895</v>
      </c>
      <c r="G92" s="4">
        <v>6600000</v>
      </c>
      <c r="H92" s="1" t="s">
        <v>1270</v>
      </c>
      <c r="I92" s="1" t="s">
        <v>1560</v>
      </c>
    </row>
    <row r="93" spans="1:9" ht="15">
      <c r="A93" s="1" t="s">
        <v>1203</v>
      </c>
      <c r="B93" s="6" t="s">
        <v>572</v>
      </c>
      <c r="C93" s="36" t="s">
        <v>1561</v>
      </c>
      <c r="D93" s="37">
        <v>43874</v>
      </c>
      <c r="E93" s="4">
        <v>5400000</v>
      </c>
      <c r="F93" s="37">
        <v>43880</v>
      </c>
      <c r="G93" s="4">
        <v>5400000</v>
      </c>
      <c r="H93" s="1" t="s">
        <v>1262</v>
      </c>
      <c r="I93" s="1" t="s">
        <v>1562</v>
      </c>
    </row>
    <row r="94" spans="1:9" ht="15">
      <c r="A94" s="1" t="s">
        <v>1203</v>
      </c>
      <c r="B94" s="6" t="s">
        <v>572</v>
      </c>
      <c r="C94" s="36" t="s">
        <v>1563</v>
      </c>
      <c r="D94" s="37">
        <v>43874</v>
      </c>
      <c r="E94" s="4">
        <v>5400000</v>
      </c>
      <c r="F94" s="37">
        <v>43880</v>
      </c>
      <c r="G94" s="4">
        <v>5400000</v>
      </c>
      <c r="H94" s="1" t="s">
        <v>1258</v>
      </c>
      <c r="I94" s="1" t="s">
        <v>1564</v>
      </c>
    </row>
    <row r="95" spans="1:9" ht="15">
      <c r="A95" s="1" t="s">
        <v>1203</v>
      </c>
      <c r="B95" s="6" t="s">
        <v>572</v>
      </c>
      <c r="C95" s="36" t="s">
        <v>1565</v>
      </c>
      <c r="D95" s="37">
        <v>43878</v>
      </c>
      <c r="E95" s="4">
        <v>6000000</v>
      </c>
      <c r="F95" s="37">
        <v>43895</v>
      </c>
      <c r="G95" s="4">
        <v>6000000</v>
      </c>
      <c r="H95" s="1" t="s">
        <v>1271</v>
      </c>
      <c r="I95" s="1" t="s">
        <v>1566</v>
      </c>
    </row>
    <row r="96" spans="1:9" ht="15">
      <c r="A96" s="1" t="s">
        <v>1203</v>
      </c>
      <c r="B96" s="6" t="s">
        <v>572</v>
      </c>
      <c r="C96" s="36" t="s">
        <v>1567</v>
      </c>
      <c r="D96" s="37">
        <v>43878</v>
      </c>
      <c r="E96" s="4">
        <v>5400000</v>
      </c>
      <c r="F96" s="37">
        <v>43895</v>
      </c>
      <c r="G96" s="4">
        <v>5400000</v>
      </c>
      <c r="H96" s="1" t="s">
        <v>1269</v>
      </c>
      <c r="I96" s="1" t="s">
        <v>1568</v>
      </c>
    </row>
    <row r="97" spans="1:9" ht="15">
      <c r="A97" s="1" t="s">
        <v>1203</v>
      </c>
      <c r="B97" s="6" t="s">
        <v>572</v>
      </c>
      <c r="C97" s="36" t="s">
        <v>1569</v>
      </c>
      <c r="D97" s="37">
        <v>43885</v>
      </c>
      <c r="E97" s="4">
        <v>8400000</v>
      </c>
      <c r="F97" s="37">
        <v>43895</v>
      </c>
      <c r="G97" s="4">
        <v>8400000</v>
      </c>
      <c r="H97" s="1" t="s">
        <v>1268</v>
      </c>
      <c r="I97" s="1" t="s">
        <v>1570</v>
      </c>
    </row>
    <row r="98" spans="1:9" ht="15">
      <c r="A98" s="1" t="s">
        <v>1203</v>
      </c>
      <c r="B98" s="6" t="s">
        <v>572</v>
      </c>
      <c r="C98" s="36" t="s">
        <v>1571</v>
      </c>
      <c r="D98" s="37">
        <v>43906</v>
      </c>
      <c r="E98" s="4">
        <v>6000000</v>
      </c>
      <c r="F98" s="37">
        <v>43971</v>
      </c>
      <c r="G98" s="4">
        <v>6000000</v>
      </c>
      <c r="H98" s="1" t="s">
        <v>1302</v>
      </c>
      <c r="I98" s="1" t="s">
        <v>1572</v>
      </c>
    </row>
    <row r="99" spans="1:9" ht="15">
      <c r="A99" s="1" t="s">
        <v>1203</v>
      </c>
      <c r="B99" s="6" t="s">
        <v>572</v>
      </c>
      <c r="C99" s="36" t="s">
        <v>1573</v>
      </c>
      <c r="D99" s="37">
        <v>43944</v>
      </c>
      <c r="E99" s="4">
        <v>4500000</v>
      </c>
      <c r="F99" s="37">
        <v>43949</v>
      </c>
      <c r="G99" s="4">
        <v>4500000</v>
      </c>
      <c r="H99" s="1" t="s">
        <v>1208</v>
      </c>
      <c r="I99" s="1" t="s">
        <v>1502</v>
      </c>
    </row>
    <row r="100" spans="1:9" ht="15">
      <c r="A100" s="1" t="s">
        <v>1203</v>
      </c>
      <c r="B100" s="6" t="s">
        <v>572</v>
      </c>
      <c r="C100" s="36" t="s">
        <v>1574</v>
      </c>
      <c r="D100" s="37">
        <v>43944</v>
      </c>
      <c r="E100" s="4">
        <v>4200000</v>
      </c>
      <c r="F100" s="37">
        <v>43949</v>
      </c>
      <c r="G100" s="4">
        <v>4200000</v>
      </c>
      <c r="H100" s="1" t="s">
        <v>1211</v>
      </c>
      <c r="I100" s="1" t="s">
        <v>1506</v>
      </c>
    </row>
    <row r="101" spans="1:9" ht="15">
      <c r="A101" s="1" t="s">
        <v>1203</v>
      </c>
      <c r="B101" s="6" t="s">
        <v>572</v>
      </c>
      <c r="C101" s="36" t="s">
        <v>1575</v>
      </c>
      <c r="D101" s="37">
        <v>43944</v>
      </c>
      <c r="E101" s="4">
        <v>3750000</v>
      </c>
      <c r="F101" s="37">
        <v>43949</v>
      </c>
      <c r="G101" s="4">
        <v>3750000</v>
      </c>
      <c r="H101" s="1" t="s">
        <v>1212</v>
      </c>
      <c r="I101" s="1" t="s">
        <v>1508</v>
      </c>
    </row>
    <row r="102" spans="1:9" ht="15">
      <c r="A102" s="1" t="s">
        <v>1203</v>
      </c>
      <c r="B102" s="6" t="s">
        <v>572</v>
      </c>
      <c r="C102" s="36" t="s">
        <v>1576</v>
      </c>
      <c r="D102" s="37">
        <v>43944</v>
      </c>
      <c r="E102" s="4">
        <v>2250000</v>
      </c>
      <c r="F102" s="37">
        <v>43949</v>
      </c>
      <c r="G102" s="4">
        <v>2250000</v>
      </c>
      <c r="H102" s="1" t="s">
        <v>1512</v>
      </c>
      <c r="I102" s="1" t="s">
        <v>1513</v>
      </c>
    </row>
    <row r="103" spans="1:9" ht="15">
      <c r="A103" s="1" t="s">
        <v>1203</v>
      </c>
      <c r="B103" s="6" t="s">
        <v>572</v>
      </c>
      <c r="C103" s="36" t="s">
        <v>1577</v>
      </c>
      <c r="D103" s="37">
        <v>43944</v>
      </c>
      <c r="E103" s="4">
        <v>2250000</v>
      </c>
      <c r="F103" s="37">
        <v>43949</v>
      </c>
      <c r="G103" s="4">
        <v>2250000</v>
      </c>
      <c r="H103" s="1" t="s">
        <v>1202</v>
      </c>
      <c r="I103" s="1" t="s">
        <v>1504</v>
      </c>
    </row>
    <row r="104" spans="1:9" ht="15">
      <c r="A104" s="1" t="s">
        <v>1203</v>
      </c>
      <c r="B104" s="6" t="s">
        <v>572</v>
      </c>
      <c r="C104" s="36" t="s">
        <v>1578</v>
      </c>
      <c r="D104" s="37">
        <v>43944</v>
      </c>
      <c r="E104" s="4">
        <v>2250000</v>
      </c>
      <c r="F104" s="37">
        <v>43949</v>
      </c>
      <c r="G104" s="4">
        <v>2250000</v>
      </c>
      <c r="H104" s="1" t="s">
        <v>1213</v>
      </c>
      <c r="I104" s="1" t="s">
        <v>1515</v>
      </c>
    </row>
    <row r="105" spans="1:9" ht="15">
      <c r="A105" s="1" t="s">
        <v>1203</v>
      </c>
      <c r="B105" s="6" t="s">
        <v>572</v>
      </c>
      <c r="C105" s="36" t="s">
        <v>1579</v>
      </c>
      <c r="D105" s="37">
        <v>43944</v>
      </c>
      <c r="E105" s="4">
        <v>4050000</v>
      </c>
      <c r="F105" s="37">
        <v>43949</v>
      </c>
      <c r="G105" s="4">
        <v>4050000</v>
      </c>
      <c r="H105" s="1" t="s">
        <v>1209</v>
      </c>
      <c r="I105" s="1" t="s">
        <v>1521</v>
      </c>
    </row>
    <row r="106" spans="1:9" ht="15">
      <c r="A106" s="1" t="s">
        <v>1203</v>
      </c>
      <c r="B106" s="6" t="s">
        <v>572</v>
      </c>
      <c r="C106" s="36" t="s">
        <v>1580</v>
      </c>
      <c r="D106" s="37">
        <v>43951</v>
      </c>
      <c r="E106" s="4">
        <v>2700000</v>
      </c>
      <c r="F106" s="37">
        <v>43955</v>
      </c>
      <c r="G106" s="4">
        <v>2700000</v>
      </c>
      <c r="H106" s="1" t="s">
        <v>1531</v>
      </c>
      <c r="I106" s="1" t="s">
        <v>1532</v>
      </c>
    </row>
    <row r="107" spans="1:9" ht="15">
      <c r="A107" s="1" t="s">
        <v>1203</v>
      </c>
      <c r="B107" s="6" t="s">
        <v>572</v>
      </c>
      <c r="C107" s="36" t="s">
        <v>1581</v>
      </c>
      <c r="D107" s="37">
        <v>43951</v>
      </c>
      <c r="E107" s="4">
        <v>4800000</v>
      </c>
      <c r="F107" s="37">
        <v>43951</v>
      </c>
      <c r="G107" s="4">
        <v>4800000</v>
      </c>
      <c r="H107" s="1" t="s">
        <v>1204</v>
      </c>
      <c r="I107" s="1" t="s">
        <v>1523</v>
      </c>
    </row>
    <row r="108" spans="1:9" ht="15">
      <c r="A108" s="1" t="s">
        <v>1203</v>
      </c>
      <c r="B108" s="6" t="s">
        <v>572</v>
      </c>
      <c r="C108" s="36" t="s">
        <v>1582</v>
      </c>
      <c r="D108" s="37">
        <v>43955</v>
      </c>
      <c r="E108" s="4">
        <v>3750000</v>
      </c>
      <c r="F108" s="37">
        <v>43955</v>
      </c>
      <c r="G108" s="4">
        <v>3750000</v>
      </c>
      <c r="H108" s="1" t="s">
        <v>1229</v>
      </c>
      <c r="I108" s="1" t="s">
        <v>1536</v>
      </c>
    </row>
    <row r="109" spans="1:9" ht="15">
      <c r="A109" s="1" t="s">
        <v>1203</v>
      </c>
      <c r="B109" s="6" t="s">
        <v>572</v>
      </c>
      <c r="C109" s="36" t="s">
        <v>1583</v>
      </c>
      <c r="D109" s="37">
        <v>43955</v>
      </c>
      <c r="E109" s="4">
        <v>2700000</v>
      </c>
      <c r="F109" s="37">
        <v>43955</v>
      </c>
      <c r="G109" s="4">
        <v>2700000</v>
      </c>
      <c r="H109" s="1" t="s">
        <v>1217</v>
      </c>
      <c r="I109" s="1" t="s">
        <v>1527</v>
      </c>
    </row>
    <row r="110" spans="1:9" ht="15">
      <c r="A110" s="1" t="s">
        <v>1203</v>
      </c>
      <c r="B110" s="6" t="s">
        <v>572</v>
      </c>
      <c r="C110" s="36" t="s">
        <v>1584</v>
      </c>
      <c r="D110" s="37">
        <v>43955</v>
      </c>
      <c r="E110" s="4">
        <v>3750000</v>
      </c>
      <c r="F110" s="37">
        <v>43955</v>
      </c>
      <c r="G110" s="4">
        <v>3750000</v>
      </c>
      <c r="H110" s="1" t="s">
        <v>1223</v>
      </c>
      <c r="I110" s="1" t="s">
        <v>1525</v>
      </c>
    </row>
    <row r="111" spans="1:9" ht="15">
      <c r="A111" s="1" t="s">
        <v>1203</v>
      </c>
      <c r="B111" s="6" t="s">
        <v>572</v>
      </c>
      <c r="C111" s="36" t="s">
        <v>1585</v>
      </c>
      <c r="D111" s="37">
        <v>43955</v>
      </c>
      <c r="E111" s="4">
        <v>3000000</v>
      </c>
      <c r="F111" s="37">
        <v>43959</v>
      </c>
      <c r="G111" s="4">
        <v>3000000</v>
      </c>
      <c r="H111" s="1" t="s">
        <v>1235</v>
      </c>
      <c r="I111" s="1" t="s">
        <v>1542</v>
      </c>
    </row>
    <row r="112" spans="1:9" ht="15">
      <c r="A112" s="1" t="s">
        <v>1203</v>
      </c>
      <c r="B112" s="6" t="s">
        <v>572</v>
      </c>
      <c r="C112" s="36" t="s">
        <v>1586</v>
      </c>
      <c r="D112" s="37">
        <v>43955</v>
      </c>
      <c r="E112" s="4">
        <v>2700000</v>
      </c>
      <c r="F112" s="37">
        <v>43955</v>
      </c>
      <c r="G112" s="4">
        <v>2700000</v>
      </c>
      <c r="H112" s="1" t="s">
        <v>1216</v>
      </c>
      <c r="I112" s="1" t="s">
        <v>1538</v>
      </c>
    </row>
    <row r="113" spans="1:9" ht="15">
      <c r="A113" s="1" t="s">
        <v>1203</v>
      </c>
      <c r="B113" s="6" t="s">
        <v>572</v>
      </c>
      <c r="C113" s="36" t="s">
        <v>1587</v>
      </c>
      <c r="D113" s="37">
        <v>43955</v>
      </c>
      <c r="E113" s="4">
        <v>2700000</v>
      </c>
      <c r="F113" s="37">
        <v>43955</v>
      </c>
      <c r="G113" s="4">
        <v>2700000</v>
      </c>
      <c r="H113" s="1" t="s">
        <v>1228</v>
      </c>
      <c r="I113" s="1" t="s">
        <v>1517</v>
      </c>
    </row>
    <row r="114" spans="1:9" ht="15">
      <c r="A114" s="1" t="s">
        <v>1203</v>
      </c>
      <c r="B114" s="6" t="s">
        <v>572</v>
      </c>
      <c r="C114" s="36" t="s">
        <v>1588</v>
      </c>
      <c r="D114" s="37">
        <v>43955</v>
      </c>
      <c r="E114" s="4">
        <v>2700000</v>
      </c>
      <c r="F114" s="37">
        <v>43955</v>
      </c>
      <c r="G114" s="4">
        <v>2700000</v>
      </c>
      <c r="H114" s="1" t="s">
        <v>1230</v>
      </c>
      <c r="I114" s="1" t="s">
        <v>1519</v>
      </c>
    </row>
    <row r="115" spans="1:9" ht="15">
      <c r="A115" s="1" t="s">
        <v>1203</v>
      </c>
      <c r="B115" s="6" t="s">
        <v>572</v>
      </c>
      <c r="C115" s="36" t="s">
        <v>1589</v>
      </c>
      <c r="D115" s="37">
        <v>43955</v>
      </c>
      <c r="E115" s="4">
        <v>3300000</v>
      </c>
      <c r="F115" s="37">
        <v>43955</v>
      </c>
      <c r="G115" s="4">
        <v>3300000</v>
      </c>
      <c r="H115" s="1" t="s">
        <v>1219</v>
      </c>
      <c r="I115" s="1" t="s">
        <v>1510</v>
      </c>
    </row>
    <row r="116" spans="1:9" ht="15">
      <c r="A116" s="1" t="s">
        <v>1203</v>
      </c>
      <c r="B116" s="6" t="s">
        <v>572</v>
      </c>
      <c r="C116" s="36" t="s">
        <v>1590</v>
      </c>
      <c r="D116" s="37">
        <v>43955</v>
      </c>
      <c r="E116" s="4">
        <v>3900000</v>
      </c>
      <c r="F116" s="37">
        <v>43956</v>
      </c>
      <c r="G116" s="4">
        <v>3900000</v>
      </c>
      <c r="H116" s="1" t="s">
        <v>1218</v>
      </c>
      <c r="I116" s="1" t="s">
        <v>1534</v>
      </c>
    </row>
    <row r="117" spans="1:9" ht="15">
      <c r="A117" s="1" t="s">
        <v>1203</v>
      </c>
      <c r="B117" s="6" t="s">
        <v>572</v>
      </c>
      <c r="C117" s="36" t="s">
        <v>1591</v>
      </c>
      <c r="D117" s="37">
        <v>43955</v>
      </c>
      <c r="E117" s="4">
        <v>3750000</v>
      </c>
      <c r="F117" s="37">
        <v>43955</v>
      </c>
      <c r="G117" s="4">
        <v>3750000</v>
      </c>
      <c r="H117" s="1" t="s">
        <v>1222</v>
      </c>
      <c r="I117" s="1" t="s">
        <v>1540</v>
      </c>
    </row>
    <row r="118" spans="1:9" ht="15">
      <c r="A118" s="1" t="s">
        <v>1203</v>
      </c>
      <c r="B118" s="6" t="s">
        <v>572</v>
      </c>
      <c r="C118" s="36" t="s">
        <v>1592</v>
      </c>
      <c r="D118" s="37">
        <v>43956</v>
      </c>
      <c r="E118" s="4">
        <v>2700000</v>
      </c>
      <c r="F118" s="37">
        <v>43956</v>
      </c>
      <c r="G118" s="4">
        <v>2700000</v>
      </c>
      <c r="H118" s="1" t="s">
        <v>1241</v>
      </c>
      <c r="I118" s="1" t="s">
        <v>1544</v>
      </c>
    </row>
    <row r="119" spans="1:9" ht="15">
      <c r="A119" s="1" t="s">
        <v>1203</v>
      </c>
      <c r="B119" s="6" t="s">
        <v>572</v>
      </c>
      <c r="C119" s="36" t="s">
        <v>1593</v>
      </c>
      <c r="D119" s="37">
        <v>43963</v>
      </c>
      <c r="E119" s="4">
        <v>3750000</v>
      </c>
      <c r="F119" s="37">
        <v>43964</v>
      </c>
      <c r="G119" s="4">
        <v>3750000</v>
      </c>
      <c r="H119" s="1" t="s">
        <v>1245</v>
      </c>
      <c r="I119" s="1" t="s">
        <v>1552</v>
      </c>
    </row>
    <row r="120" spans="1:9" ht="15">
      <c r="A120" s="1" t="s">
        <v>1203</v>
      </c>
      <c r="B120" s="6" t="s">
        <v>572</v>
      </c>
      <c r="C120" s="36" t="s">
        <v>1594</v>
      </c>
      <c r="D120" s="37">
        <v>43963</v>
      </c>
      <c r="E120" s="4">
        <v>10000000</v>
      </c>
      <c r="F120" s="37">
        <v>43971</v>
      </c>
      <c r="G120" s="4">
        <v>10000000</v>
      </c>
      <c r="H120" s="1" t="s">
        <v>1301</v>
      </c>
      <c r="I120" s="1" t="s">
        <v>1595</v>
      </c>
    </row>
    <row r="121" spans="1:9" ht="15">
      <c r="A121" s="1" t="s">
        <v>1203</v>
      </c>
      <c r="B121" s="6" t="s">
        <v>572</v>
      </c>
      <c r="C121" s="36" t="s">
        <v>1596</v>
      </c>
      <c r="D121" s="37">
        <v>43964</v>
      </c>
      <c r="E121" s="4">
        <v>2700000</v>
      </c>
      <c r="F121" s="37">
        <v>43965</v>
      </c>
      <c r="G121" s="4">
        <v>2700000</v>
      </c>
      <c r="H121" s="1" t="s">
        <v>1262</v>
      </c>
      <c r="I121" s="1" t="s">
        <v>1562</v>
      </c>
    </row>
    <row r="122" spans="1:9" ht="15">
      <c r="A122" s="1" t="s">
        <v>1203</v>
      </c>
      <c r="B122" s="6" t="s">
        <v>572</v>
      </c>
      <c r="C122" s="36" t="s">
        <v>1597</v>
      </c>
      <c r="D122" s="37">
        <v>43964</v>
      </c>
      <c r="E122" s="4">
        <v>3300000</v>
      </c>
      <c r="F122" s="37">
        <v>43966</v>
      </c>
      <c r="G122" s="4">
        <v>3300000</v>
      </c>
      <c r="H122" s="1" t="s">
        <v>1251</v>
      </c>
      <c r="I122" s="1" t="s">
        <v>1550</v>
      </c>
    </row>
    <row r="123" spans="1:9" ht="15">
      <c r="A123" s="1" t="s">
        <v>1203</v>
      </c>
      <c r="B123" s="6" t="s">
        <v>572</v>
      </c>
      <c r="C123" s="36" t="s">
        <v>1598</v>
      </c>
      <c r="D123" s="37">
        <v>43980</v>
      </c>
      <c r="E123" s="4">
        <v>3300000</v>
      </c>
      <c r="F123" s="37">
        <v>43985</v>
      </c>
      <c r="G123" s="4">
        <v>3300000</v>
      </c>
      <c r="H123" s="1" t="s">
        <v>1270</v>
      </c>
      <c r="I123" s="1" t="s">
        <v>1560</v>
      </c>
    </row>
    <row r="124" spans="1:9" ht="15">
      <c r="A124" s="1" t="s">
        <v>1203</v>
      </c>
      <c r="B124" s="6" t="s">
        <v>572</v>
      </c>
      <c r="C124" s="36" t="s">
        <v>1599</v>
      </c>
      <c r="D124" s="37">
        <v>43980</v>
      </c>
      <c r="E124" s="4">
        <v>2700000</v>
      </c>
      <c r="F124" s="37">
        <v>43985</v>
      </c>
      <c r="G124" s="4">
        <v>2700000</v>
      </c>
      <c r="H124" s="1" t="s">
        <v>1269</v>
      </c>
      <c r="I124" s="1" t="s">
        <v>1568</v>
      </c>
    </row>
    <row r="125" spans="1:9" ht="15">
      <c r="A125" s="1" t="s">
        <v>1203</v>
      </c>
      <c r="B125" s="6" t="s">
        <v>572</v>
      </c>
      <c r="C125" s="36" t="s">
        <v>1600</v>
      </c>
      <c r="D125" s="37">
        <v>43980</v>
      </c>
      <c r="E125" s="4">
        <v>3000000</v>
      </c>
      <c r="F125" s="37">
        <v>43985</v>
      </c>
      <c r="G125" s="4">
        <v>3000000</v>
      </c>
      <c r="H125" s="1" t="s">
        <v>1271</v>
      </c>
      <c r="I125" s="1" t="s">
        <v>1566</v>
      </c>
    </row>
    <row r="126" spans="1:9" ht="15">
      <c r="A126" s="1" t="s">
        <v>1203</v>
      </c>
      <c r="B126" s="6" t="s">
        <v>572</v>
      </c>
      <c r="C126" s="36" t="s">
        <v>1601</v>
      </c>
      <c r="D126" s="37">
        <v>43980</v>
      </c>
      <c r="E126" s="4">
        <v>4200000</v>
      </c>
      <c r="F126" s="37">
        <v>43985</v>
      </c>
      <c r="G126" s="4">
        <v>4200000</v>
      </c>
      <c r="H126" s="1" t="s">
        <v>1268</v>
      </c>
      <c r="I126" s="1" t="s">
        <v>1570</v>
      </c>
    </row>
    <row r="127" spans="1:9" ht="15">
      <c r="A127" s="1" t="s">
        <v>1203</v>
      </c>
      <c r="B127" s="6" t="s">
        <v>572</v>
      </c>
      <c r="C127" s="36" t="s">
        <v>1602</v>
      </c>
      <c r="D127" s="37">
        <v>43980</v>
      </c>
      <c r="E127" s="4">
        <v>2700000</v>
      </c>
      <c r="F127" s="37">
        <v>43984</v>
      </c>
      <c r="G127" s="4">
        <v>2700000</v>
      </c>
      <c r="H127" s="1" t="s">
        <v>1273</v>
      </c>
      <c r="I127" s="1" t="s">
        <v>1548</v>
      </c>
    </row>
    <row r="128" spans="1:9" ht="15">
      <c r="A128" s="1" t="s">
        <v>1203</v>
      </c>
      <c r="B128" s="6" t="s">
        <v>572</v>
      </c>
      <c r="C128" s="36" t="s">
        <v>1603</v>
      </c>
      <c r="D128" s="37">
        <v>43992</v>
      </c>
      <c r="E128" s="4">
        <v>9200000</v>
      </c>
      <c r="F128" s="37">
        <v>44007</v>
      </c>
      <c r="G128" s="4">
        <v>9200000</v>
      </c>
      <c r="H128" s="1" t="s">
        <v>1320</v>
      </c>
      <c r="I128" s="1" t="s">
        <v>1604</v>
      </c>
    </row>
    <row r="129" spans="1:9" ht="15">
      <c r="A129" s="1" t="s">
        <v>1203</v>
      </c>
      <c r="B129" s="6" t="s">
        <v>572</v>
      </c>
      <c r="C129" s="36" t="s">
        <v>1605</v>
      </c>
      <c r="D129" s="37">
        <v>43999</v>
      </c>
      <c r="E129" s="4">
        <v>16800000</v>
      </c>
      <c r="F129" s="37">
        <v>44007</v>
      </c>
      <c r="G129" s="4">
        <v>16800000</v>
      </c>
      <c r="H129" s="1" t="s">
        <v>1211</v>
      </c>
      <c r="I129" s="1" t="s">
        <v>1506</v>
      </c>
    </row>
    <row r="130" spans="1:9" ht="15">
      <c r="A130" s="1" t="s">
        <v>1203</v>
      </c>
      <c r="B130" s="6" t="s">
        <v>572</v>
      </c>
      <c r="C130" s="36" t="s">
        <v>1606</v>
      </c>
      <c r="D130" s="37">
        <v>43999</v>
      </c>
      <c r="E130" s="4">
        <v>16800000</v>
      </c>
      <c r="F130" s="37">
        <v>44007</v>
      </c>
      <c r="G130" s="4">
        <v>16800000</v>
      </c>
      <c r="H130" s="1" t="s">
        <v>1209</v>
      </c>
      <c r="I130" s="1" t="s">
        <v>1521</v>
      </c>
    </row>
    <row r="131" spans="1:9" ht="15">
      <c r="A131" s="1" t="s">
        <v>1203</v>
      </c>
      <c r="B131" s="6" t="s">
        <v>572</v>
      </c>
      <c r="C131" s="36" t="s">
        <v>1607</v>
      </c>
      <c r="D131" s="37">
        <v>43999</v>
      </c>
      <c r="E131" s="4">
        <v>18000000</v>
      </c>
      <c r="F131" s="37">
        <v>44007</v>
      </c>
      <c r="G131" s="4">
        <v>18000000</v>
      </c>
      <c r="H131" s="1" t="s">
        <v>1208</v>
      </c>
      <c r="I131" s="1" t="s">
        <v>1502</v>
      </c>
    </row>
    <row r="132" spans="1:9" ht="15">
      <c r="A132" s="1" t="s">
        <v>1203</v>
      </c>
      <c r="B132" s="6" t="s">
        <v>572</v>
      </c>
      <c r="C132" s="36" t="s">
        <v>1608</v>
      </c>
      <c r="D132" s="37">
        <v>43999</v>
      </c>
      <c r="E132" s="4">
        <v>15000000</v>
      </c>
      <c r="F132" s="37">
        <v>44007</v>
      </c>
      <c r="G132" s="4">
        <v>15000000</v>
      </c>
      <c r="H132" s="1" t="s">
        <v>1212</v>
      </c>
      <c r="I132" s="1" t="s">
        <v>1508</v>
      </c>
    </row>
    <row r="133" spans="1:9" ht="15">
      <c r="A133" s="1" t="s">
        <v>1203</v>
      </c>
      <c r="B133" s="6" t="s">
        <v>572</v>
      </c>
      <c r="C133" s="36" t="s">
        <v>1609</v>
      </c>
      <c r="D133" s="37">
        <v>44001</v>
      </c>
      <c r="E133" s="4">
        <v>9000000</v>
      </c>
      <c r="F133" s="37">
        <v>44007</v>
      </c>
      <c r="G133" s="4">
        <v>9000000</v>
      </c>
      <c r="H133" s="1" t="s">
        <v>1512</v>
      </c>
      <c r="I133" s="1" t="s">
        <v>1513</v>
      </c>
    </row>
    <row r="134" spans="1:9" ht="15">
      <c r="A134" s="1" t="s">
        <v>1203</v>
      </c>
      <c r="B134" s="6" t="s">
        <v>572</v>
      </c>
      <c r="C134" s="36" t="s">
        <v>1610</v>
      </c>
      <c r="D134" s="37">
        <v>44001</v>
      </c>
      <c r="E134" s="4">
        <v>12000000</v>
      </c>
      <c r="F134" s="37">
        <v>44007</v>
      </c>
      <c r="G134" s="4">
        <v>12000000</v>
      </c>
      <c r="H134" s="1" t="s">
        <v>1230</v>
      </c>
      <c r="I134" s="1" t="s">
        <v>1519</v>
      </c>
    </row>
    <row r="135" spans="1:9" ht="15">
      <c r="A135" s="1" t="s">
        <v>1203</v>
      </c>
      <c r="B135" s="6" t="s">
        <v>572</v>
      </c>
      <c r="C135" s="36" t="s">
        <v>1611</v>
      </c>
      <c r="D135" s="37">
        <v>44001</v>
      </c>
      <c r="E135" s="4">
        <v>13200000</v>
      </c>
      <c r="F135" s="37">
        <v>44007</v>
      </c>
      <c r="G135" s="4">
        <v>13200000</v>
      </c>
      <c r="H135" s="1" t="s">
        <v>1219</v>
      </c>
      <c r="I135" s="1" t="s">
        <v>1510</v>
      </c>
    </row>
    <row r="136" spans="1:9" ht="15">
      <c r="A136" s="1" t="s">
        <v>1203</v>
      </c>
      <c r="B136" s="6" t="s">
        <v>572</v>
      </c>
      <c r="C136" s="36" t="s">
        <v>1612</v>
      </c>
      <c r="D136" s="37">
        <v>44001</v>
      </c>
      <c r="E136" s="4">
        <v>9000000</v>
      </c>
      <c r="F136" s="37">
        <v>44007</v>
      </c>
      <c r="G136" s="4">
        <v>9000000</v>
      </c>
      <c r="H136" s="1" t="s">
        <v>1202</v>
      </c>
      <c r="I136" s="1" t="s">
        <v>1504</v>
      </c>
    </row>
    <row r="137" spans="1:9" ht="15">
      <c r="A137" s="1" t="s">
        <v>1203</v>
      </c>
      <c r="B137" s="6" t="s">
        <v>572</v>
      </c>
      <c r="C137" s="36" t="s">
        <v>1613</v>
      </c>
      <c r="D137" s="37">
        <v>44001</v>
      </c>
      <c r="E137" s="4">
        <v>9000000</v>
      </c>
      <c r="F137" s="37">
        <v>44007</v>
      </c>
      <c r="G137" s="4">
        <v>9000000</v>
      </c>
      <c r="H137" s="1" t="s">
        <v>1213</v>
      </c>
      <c r="I137" s="1" t="s">
        <v>1515</v>
      </c>
    </row>
    <row r="138" spans="1:9" ht="15">
      <c r="A138" s="1" t="s">
        <v>1203</v>
      </c>
      <c r="B138" s="6" t="s">
        <v>572</v>
      </c>
      <c r="C138" s="36" t="s">
        <v>1614</v>
      </c>
      <c r="D138" s="37">
        <v>44012</v>
      </c>
      <c r="E138" s="4">
        <v>10800000</v>
      </c>
      <c r="F138" s="37">
        <v>44012</v>
      </c>
      <c r="G138" s="4">
        <v>10800000</v>
      </c>
      <c r="H138" s="1" t="s">
        <v>1241</v>
      </c>
      <c r="I138" s="1" t="s">
        <v>1544</v>
      </c>
    </row>
    <row r="139" spans="1:9" ht="15">
      <c r="A139" s="1" t="s">
        <v>1203</v>
      </c>
      <c r="B139" s="6" t="s">
        <v>572</v>
      </c>
      <c r="C139" s="36" t="s">
        <v>1615</v>
      </c>
      <c r="D139" s="37">
        <v>44012</v>
      </c>
      <c r="E139" s="4">
        <v>10800000</v>
      </c>
      <c r="F139" s="37">
        <v>44012</v>
      </c>
      <c r="G139" s="4">
        <v>10800000</v>
      </c>
      <c r="H139" s="1" t="s">
        <v>1228</v>
      </c>
      <c r="I139" s="1" t="s">
        <v>1517</v>
      </c>
    </row>
    <row r="140" spans="1:9" ht="22.5">
      <c r="A140" s="1" t="s">
        <v>1207</v>
      </c>
      <c r="B140" s="6" t="s">
        <v>575</v>
      </c>
      <c r="C140" s="36" t="s">
        <v>1616</v>
      </c>
      <c r="D140" s="37">
        <v>43857</v>
      </c>
      <c r="E140" s="4">
        <v>10500000</v>
      </c>
      <c r="F140" s="37">
        <v>43867</v>
      </c>
      <c r="G140" s="4">
        <v>10500000</v>
      </c>
      <c r="H140" s="1" t="s">
        <v>1220</v>
      </c>
      <c r="I140" s="1" t="s">
        <v>1617</v>
      </c>
    </row>
    <row r="141" spans="1:9" ht="22.5">
      <c r="A141" s="1" t="s">
        <v>1207</v>
      </c>
      <c r="B141" s="6" t="s">
        <v>575</v>
      </c>
      <c r="C141" s="36" t="s">
        <v>1618</v>
      </c>
      <c r="D141" s="37">
        <v>43857</v>
      </c>
      <c r="E141" s="4">
        <v>10500000</v>
      </c>
      <c r="F141" s="37">
        <v>43867</v>
      </c>
      <c r="G141" s="4">
        <v>10500000</v>
      </c>
      <c r="H141" s="1" t="s">
        <v>1221</v>
      </c>
      <c r="I141" s="1" t="s">
        <v>1619</v>
      </c>
    </row>
    <row r="142" spans="1:9" ht="22.5">
      <c r="A142" s="1" t="s">
        <v>1207</v>
      </c>
      <c r="B142" s="6" t="s">
        <v>575</v>
      </c>
      <c r="C142" s="36" t="s">
        <v>1620</v>
      </c>
      <c r="D142" s="37">
        <v>43857</v>
      </c>
      <c r="E142" s="4">
        <v>9600000</v>
      </c>
      <c r="F142" s="37">
        <v>43867</v>
      </c>
      <c r="G142" s="4">
        <v>9600000</v>
      </c>
      <c r="H142" s="1" t="s">
        <v>1227</v>
      </c>
      <c r="I142" s="1" t="s">
        <v>1621</v>
      </c>
    </row>
    <row r="143" spans="1:9" ht="22.5">
      <c r="A143" s="1" t="s">
        <v>1207</v>
      </c>
      <c r="B143" s="6" t="s">
        <v>575</v>
      </c>
      <c r="C143" s="36" t="s">
        <v>1622</v>
      </c>
      <c r="D143" s="37">
        <v>43857</v>
      </c>
      <c r="E143" s="4">
        <v>9600000</v>
      </c>
      <c r="F143" s="37">
        <v>43861</v>
      </c>
      <c r="G143" s="4">
        <v>9600000</v>
      </c>
      <c r="H143" s="1" t="s">
        <v>1206</v>
      </c>
      <c r="I143" s="1" t="s">
        <v>1623</v>
      </c>
    </row>
    <row r="144" spans="1:9" ht="22.5">
      <c r="A144" s="1" t="s">
        <v>1207</v>
      </c>
      <c r="B144" s="6" t="s">
        <v>575</v>
      </c>
      <c r="C144" s="36" t="s">
        <v>1624</v>
      </c>
      <c r="D144" s="37">
        <v>43857</v>
      </c>
      <c r="E144" s="4">
        <v>10500000</v>
      </c>
      <c r="F144" s="37">
        <v>43861</v>
      </c>
      <c r="G144" s="4">
        <v>10500000</v>
      </c>
      <c r="H144" s="1" t="s">
        <v>1210</v>
      </c>
      <c r="I144" s="1" t="s">
        <v>1625</v>
      </c>
    </row>
    <row r="145" spans="1:9" ht="22.5">
      <c r="A145" s="1" t="s">
        <v>1207</v>
      </c>
      <c r="B145" s="6" t="s">
        <v>575</v>
      </c>
      <c r="C145" s="36" t="s">
        <v>1626</v>
      </c>
      <c r="D145" s="37">
        <v>43857</v>
      </c>
      <c r="E145" s="4">
        <v>9600000</v>
      </c>
      <c r="F145" s="37">
        <v>43861</v>
      </c>
      <c r="G145" s="4">
        <v>9600000</v>
      </c>
      <c r="H145" s="1" t="s">
        <v>1214</v>
      </c>
      <c r="I145" s="1" t="s">
        <v>1627</v>
      </c>
    </row>
    <row r="146" spans="1:9" ht="22.5">
      <c r="A146" s="1" t="s">
        <v>1207</v>
      </c>
      <c r="B146" s="6" t="s">
        <v>575</v>
      </c>
      <c r="C146" s="36" t="s">
        <v>1628</v>
      </c>
      <c r="D146" s="37">
        <v>43857</v>
      </c>
      <c r="E146" s="4">
        <v>11400000</v>
      </c>
      <c r="F146" s="37">
        <v>43867</v>
      </c>
      <c r="G146" s="4">
        <v>11400000</v>
      </c>
      <c r="H146" s="1" t="s">
        <v>1225</v>
      </c>
      <c r="I146" s="1" t="s">
        <v>1629</v>
      </c>
    </row>
    <row r="147" spans="1:9" ht="22.5">
      <c r="A147" s="1" t="s">
        <v>1207</v>
      </c>
      <c r="B147" s="6" t="s">
        <v>575</v>
      </c>
      <c r="C147" s="36" t="s">
        <v>1630</v>
      </c>
      <c r="D147" s="37">
        <v>43858</v>
      </c>
      <c r="E147" s="4">
        <v>24000000</v>
      </c>
      <c r="F147" s="37">
        <v>43867</v>
      </c>
      <c r="G147" s="4">
        <v>24000000</v>
      </c>
      <c r="H147" s="1" t="s">
        <v>1224</v>
      </c>
      <c r="I147" s="1" t="s">
        <v>1631</v>
      </c>
    </row>
    <row r="148" spans="1:9" ht="22.5">
      <c r="A148" s="1" t="s">
        <v>1207</v>
      </c>
      <c r="B148" s="6" t="s">
        <v>575</v>
      </c>
      <c r="C148" s="36" t="s">
        <v>1632</v>
      </c>
      <c r="D148" s="37">
        <v>43859</v>
      </c>
      <c r="E148" s="4">
        <v>9000000</v>
      </c>
      <c r="F148" s="37">
        <v>43871</v>
      </c>
      <c r="G148" s="4">
        <v>9000000</v>
      </c>
      <c r="H148" s="1" t="s">
        <v>1242</v>
      </c>
      <c r="I148" s="1" t="s">
        <v>1633</v>
      </c>
    </row>
    <row r="149" spans="1:9" ht="22.5">
      <c r="A149" s="1" t="s">
        <v>1207</v>
      </c>
      <c r="B149" s="6" t="s">
        <v>575</v>
      </c>
      <c r="C149" s="36" t="s">
        <v>1634</v>
      </c>
      <c r="D149" s="37">
        <v>43860</v>
      </c>
      <c r="E149" s="4">
        <v>11400000</v>
      </c>
      <c r="F149" s="37">
        <v>43874</v>
      </c>
      <c r="G149" s="4">
        <v>11400000</v>
      </c>
      <c r="H149" s="1" t="s">
        <v>1243</v>
      </c>
      <c r="I149" s="1" t="s">
        <v>1635</v>
      </c>
    </row>
    <row r="150" spans="1:9" ht="22.5">
      <c r="A150" s="1" t="s">
        <v>1207</v>
      </c>
      <c r="B150" s="6" t="s">
        <v>575</v>
      </c>
      <c r="C150" s="36" t="s">
        <v>1636</v>
      </c>
      <c r="D150" s="37">
        <v>43860</v>
      </c>
      <c r="E150" s="4">
        <v>9600000</v>
      </c>
      <c r="F150" s="37">
        <v>43871</v>
      </c>
      <c r="G150" s="4">
        <v>9600000</v>
      </c>
      <c r="H150" s="1" t="s">
        <v>1237</v>
      </c>
      <c r="I150" s="1" t="s">
        <v>1637</v>
      </c>
    </row>
    <row r="151" spans="1:9" ht="22.5">
      <c r="A151" s="1" t="s">
        <v>1207</v>
      </c>
      <c r="B151" s="6" t="s">
        <v>575</v>
      </c>
      <c r="C151" s="36" t="s">
        <v>1638</v>
      </c>
      <c r="D151" s="37">
        <v>43860</v>
      </c>
      <c r="E151" s="4">
        <v>9600000</v>
      </c>
      <c r="F151" s="37">
        <v>43871</v>
      </c>
      <c r="G151" s="4">
        <v>9600000</v>
      </c>
      <c r="H151" s="1" t="s">
        <v>1239</v>
      </c>
      <c r="I151" s="1" t="s">
        <v>1639</v>
      </c>
    </row>
    <row r="152" spans="1:9" ht="22.5">
      <c r="A152" s="1" t="s">
        <v>1207</v>
      </c>
      <c r="B152" s="6" t="s">
        <v>575</v>
      </c>
      <c r="C152" s="36" t="s">
        <v>1640</v>
      </c>
      <c r="D152" s="37">
        <v>43860</v>
      </c>
      <c r="E152" s="4">
        <v>12000000</v>
      </c>
      <c r="F152" s="37">
        <v>43871</v>
      </c>
      <c r="G152" s="4">
        <v>12000000</v>
      </c>
      <c r="H152" s="1" t="s">
        <v>1234</v>
      </c>
      <c r="I152" s="1" t="s">
        <v>1641</v>
      </c>
    </row>
    <row r="153" spans="1:9" ht="22.5">
      <c r="A153" s="1" t="s">
        <v>1207</v>
      </c>
      <c r="B153" s="6" t="s">
        <v>575</v>
      </c>
      <c r="C153" s="36" t="s">
        <v>1642</v>
      </c>
      <c r="D153" s="37">
        <v>43860</v>
      </c>
      <c r="E153" s="4">
        <v>10500000</v>
      </c>
      <c r="F153" s="37">
        <v>43871</v>
      </c>
      <c r="G153" s="4">
        <v>10500000</v>
      </c>
      <c r="H153" s="1" t="s">
        <v>1238</v>
      </c>
      <c r="I153" s="1" t="s">
        <v>1643</v>
      </c>
    </row>
    <row r="154" spans="1:9" ht="22.5">
      <c r="A154" s="1" t="s">
        <v>1207</v>
      </c>
      <c r="B154" s="6" t="s">
        <v>575</v>
      </c>
      <c r="C154" s="36" t="s">
        <v>1644</v>
      </c>
      <c r="D154" s="37">
        <v>43860</v>
      </c>
      <c r="E154" s="4">
        <v>10500000</v>
      </c>
      <c r="F154" s="37">
        <v>43871</v>
      </c>
      <c r="G154" s="4">
        <v>10500000</v>
      </c>
      <c r="H154" s="1" t="s">
        <v>1236</v>
      </c>
      <c r="I154" s="1" t="s">
        <v>1645</v>
      </c>
    </row>
    <row r="155" spans="1:9" ht="22.5">
      <c r="A155" s="1" t="s">
        <v>1207</v>
      </c>
      <c r="B155" s="6" t="s">
        <v>575</v>
      </c>
      <c r="C155" s="36" t="s">
        <v>1646</v>
      </c>
      <c r="D155" s="37">
        <v>43860</v>
      </c>
      <c r="E155" s="4">
        <v>10500000</v>
      </c>
      <c r="F155" s="37">
        <v>43871</v>
      </c>
      <c r="G155" s="4">
        <v>10500000</v>
      </c>
      <c r="H155" s="1" t="s">
        <v>1240</v>
      </c>
      <c r="I155" s="1" t="s">
        <v>1647</v>
      </c>
    </row>
    <row r="156" spans="1:9" ht="22.5">
      <c r="A156" s="1" t="s">
        <v>1207</v>
      </c>
      <c r="B156" s="6" t="s">
        <v>575</v>
      </c>
      <c r="C156" s="36" t="s">
        <v>1648</v>
      </c>
      <c r="D156" s="37">
        <v>43865</v>
      </c>
      <c r="E156" s="4">
        <v>43200000</v>
      </c>
      <c r="F156" s="37">
        <v>43871</v>
      </c>
      <c r="G156" s="4">
        <v>43200000</v>
      </c>
      <c r="H156" s="1" t="s">
        <v>1231</v>
      </c>
      <c r="I156" s="1" t="s">
        <v>1649</v>
      </c>
    </row>
    <row r="157" spans="1:9" ht="22.5">
      <c r="A157" s="1" t="s">
        <v>1207</v>
      </c>
      <c r="B157" s="6" t="s">
        <v>575</v>
      </c>
      <c r="C157" s="36" t="s">
        <v>1650</v>
      </c>
      <c r="D157" s="37">
        <v>43865</v>
      </c>
      <c r="E157" s="4">
        <v>43200000</v>
      </c>
      <c r="F157" s="37">
        <v>43871</v>
      </c>
      <c r="G157" s="4">
        <v>43200000</v>
      </c>
      <c r="H157" s="1" t="s">
        <v>1232</v>
      </c>
      <c r="I157" s="1" t="s">
        <v>1651</v>
      </c>
    </row>
    <row r="158" spans="1:9" ht="22.5">
      <c r="A158" s="1" t="s">
        <v>1207</v>
      </c>
      <c r="B158" s="6" t="s">
        <v>575</v>
      </c>
      <c r="C158" s="36" t="s">
        <v>1652</v>
      </c>
      <c r="D158" s="37">
        <v>43868</v>
      </c>
      <c r="E158" s="4">
        <v>10500000</v>
      </c>
      <c r="F158" s="37">
        <v>43878</v>
      </c>
      <c r="G158" s="4">
        <v>10500000</v>
      </c>
      <c r="H158" s="1" t="s">
        <v>1249</v>
      </c>
      <c r="I158" s="1" t="s">
        <v>1653</v>
      </c>
    </row>
    <row r="159" spans="1:9" ht="22.5">
      <c r="A159" s="1" t="s">
        <v>1207</v>
      </c>
      <c r="B159" s="6" t="s">
        <v>575</v>
      </c>
      <c r="C159" s="36" t="s">
        <v>1654</v>
      </c>
      <c r="D159" s="37">
        <v>43872</v>
      </c>
      <c r="E159" s="4">
        <v>13500000</v>
      </c>
      <c r="F159" s="37">
        <v>43879</v>
      </c>
      <c r="G159" s="4">
        <v>13500000</v>
      </c>
      <c r="H159" s="1" t="s">
        <v>1255</v>
      </c>
      <c r="I159" s="1" t="s">
        <v>1655</v>
      </c>
    </row>
    <row r="160" spans="1:9" ht="22.5">
      <c r="A160" s="1" t="s">
        <v>1207</v>
      </c>
      <c r="B160" s="6" t="s">
        <v>575</v>
      </c>
      <c r="C160" s="36" t="s">
        <v>1656</v>
      </c>
      <c r="D160" s="37">
        <v>43872</v>
      </c>
      <c r="E160" s="4">
        <v>13500000</v>
      </c>
      <c r="F160" s="37">
        <v>43880</v>
      </c>
      <c r="G160" s="4">
        <v>13500000</v>
      </c>
      <c r="H160" s="1" t="s">
        <v>1256</v>
      </c>
      <c r="I160" s="1" t="s">
        <v>1657</v>
      </c>
    </row>
    <row r="161" spans="1:9" ht="22.5">
      <c r="A161" s="1" t="s">
        <v>1207</v>
      </c>
      <c r="B161" s="6" t="s">
        <v>575</v>
      </c>
      <c r="C161" s="36" t="s">
        <v>1658</v>
      </c>
      <c r="D161" s="37">
        <v>43872</v>
      </c>
      <c r="E161" s="4">
        <v>12000000</v>
      </c>
      <c r="F161" s="37">
        <v>43878</v>
      </c>
      <c r="G161" s="4">
        <v>12000000</v>
      </c>
      <c r="H161" s="1" t="s">
        <v>1252</v>
      </c>
      <c r="I161" s="1" t="s">
        <v>1659</v>
      </c>
    </row>
    <row r="162" spans="1:9" ht="22.5">
      <c r="A162" s="1" t="s">
        <v>1207</v>
      </c>
      <c r="B162" s="6" t="s">
        <v>575</v>
      </c>
      <c r="C162" s="36" t="s">
        <v>1660</v>
      </c>
      <c r="D162" s="37">
        <v>43872</v>
      </c>
      <c r="E162" s="4">
        <v>6600000</v>
      </c>
      <c r="F162" s="37">
        <v>43878</v>
      </c>
      <c r="G162" s="4">
        <v>6600000</v>
      </c>
      <c r="H162" s="1" t="s">
        <v>1248</v>
      </c>
      <c r="I162" s="1" t="s">
        <v>1661</v>
      </c>
    </row>
    <row r="163" spans="1:9" ht="22.5">
      <c r="A163" s="1" t="s">
        <v>1207</v>
      </c>
      <c r="B163" s="6" t="s">
        <v>575</v>
      </c>
      <c r="C163" s="36" t="s">
        <v>1662</v>
      </c>
      <c r="D163" s="37">
        <v>43872</v>
      </c>
      <c r="E163" s="4">
        <v>9000000</v>
      </c>
      <c r="F163" s="37">
        <v>43880</v>
      </c>
      <c r="G163" s="4">
        <v>9000000</v>
      </c>
      <c r="H163" s="1" t="s">
        <v>1259</v>
      </c>
      <c r="I163" s="1" t="s">
        <v>1663</v>
      </c>
    </row>
    <row r="164" spans="1:9" ht="22.5">
      <c r="A164" s="1" t="s">
        <v>1207</v>
      </c>
      <c r="B164" s="6" t="s">
        <v>575</v>
      </c>
      <c r="C164" s="36" t="s">
        <v>1664</v>
      </c>
      <c r="D164" s="37">
        <v>43872</v>
      </c>
      <c r="E164" s="4">
        <v>10500000</v>
      </c>
      <c r="F164" s="37">
        <v>43878</v>
      </c>
      <c r="G164" s="4">
        <v>10500000</v>
      </c>
      <c r="H164" s="1" t="s">
        <v>1250</v>
      </c>
      <c r="I164" s="1" t="s">
        <v>1665</v>
      </c>
    </row>
    <row r="165" spans="1:9" ht="22.5">
      <c r="A165" s="1" t="s">
        <v>1207</v>
      </c>
      <c r="B165" s="6" t="s">
        <v>575</v>
      </c>
      <c r="C165" s="36" t="s">
        <v>1666</v>
      </c>
      <c r="D165" s="37">
        <v>43872</v>
      </c>
      <c r="E165" s="4">
        <v>7000000</v>
      </c>
      <c r="F165" s="37">
        <v>43878</v>
      </c>
      <c r="G165" s="4">
        <v>7000000</v>
      </c>
      <c r="H165" s="1" t="s">
        <v>1244</v>
      </c>
      <c r="I165" s="1" t="s">
        <v>1667</v>
      </c>
    </row>
    <row r="166" spans="1:9" ht="22.5">
      <c r="A166" s="1" t="s">
        <v>1207</v>
      </c>
      <c r="B166" s="6" t="s">
        <v>575</v>
      </c>
      <c r="C166" s="36" t="s">
        <v>1668</v>
      </c>
      <c r="D166" s="37">
        <v>43873</v>
      </c>
      <c r="E166" s="4">
        <v>20000000</v>
      </c>
      <c r="F166" s="37">
        <v>43880</v>
      </c>
      <c r="G166" s="4">
        <v>20000000</v>
      </c>
      <c r="H166" s="1" t="s">
        <v>1257</v>
      </c>
      <c r="I166" s="1" t="s">
        <v>1669</v>
      </c>
    </row>
    <row r="167" spans="1:9" ht="22.5">
      <c r="A167" s="1" t="s">
        <v>1207</v>
      </c>
      <c r="B167" s="6" t="s">
        <v>575</v>
      </c>
      <c r="C167" s="36" t="s">
        <v>1670</v>
      </c>
      <c r="D167" s="37">
        <v>43874</v>
      </c>
      <c r="E167" s="4">
        <v>9000000</v>
      </c>
      <c r="F167" s="37">
        <v>43880</v>
      </c>
      <c r="G167" s="4">
        <v>9000000</v>
      </c>
      <c r="H167" s="1" t="s">
        <v>1263</v>
      </c>
      <c r="I167" s="1" t="s">
        <v>1671</v>
      </c>
    </row>
    <row r="168" spans="1:9" ht="22.5">
      <c r="A168" s="1" t="s">
        <v>1207</v>
      </c>
      <c r="B168" s="6" t="s">
        <v>575</v>
      </c>
      <c r="C168" s="36" t="s">
        <v>1672</v>
      </c>
      <c r="D168" s="37">
        <v>43874</v>
      </c>
      <c r="E168" s="4">
        <v>10500000</v>
      </c>
      <c r="F168" s="37">
        <v>43880</v>
      </c>
      <c r="G168" s="4">
        <v>10500000</v>
      </c>
      <c r="H168" s="1" t="s">
        <v>1673</v>
      </c>
      <c r="I168" s="1" t="s">
        <v>1674</v>
      </c>
    </row>
    <row r="169" spans="1:9" ht="22.5">
      <c r="A169" s="1" t="s">
        <v>1207</v>
      </c>
      <c r="B169" s="6" t="s">
        <v>575</v>
      </c>
      <c r="C169" s="36" t="s">
        <v>1675</v>
      </c>
      <c r="D169" s="37">
        <v>43882</v>
      </c>
      <c r="E169" s="4">
        <v>10500000</v>
      </c>
      <c r="F169" s="37">
        <v>43885</v>
      </c>
      <c r="G169" s="4">
        <v>10500000</v>
      </c>
      <c r="H169" s="1" t="s">
        <v>1264</v>
      </c>
      <c r="I169" s="1" t="s">
        <v>1676</v>
      </c>
    </row>
    <row r="170" spans="1:9" ht="22.5">
      <c r="A170" s="1" t="s">
        <v>1207</v>
      </c>
      <c r="B170" s="6" t="s">
        <v>575</v>
      </c>
      <c r="C170" s="36" t="s">
        <v>1677</v>
      </c>
      <c r="D170" s="37">
        <v>43882</v>
      </c>
      <c r="E170" s="4">
        <v>9000000</v>
      </c>
      <c r="F170" s="37">
        <v>43887</v>
      </c>
      <c r="G170" s="4">
        <v>9000000</v>
      </c>
      <c r="H170" s="1" t="s">
        <v>1266</v>
      </c>
      <c r="I170" s="1" t="s">
        <v>1678</v>
      </c>
    </row>
    <row r="171" spans="1:9" ht="22.5">
      <c r="A171" s="1" t="s">
        <v>1207</v>
      </c>
      <c r="B171" s="6" t="s">
        <v>575</v>
      </c>
      <c r="C171" s="36" t="s">
        <v>1679</v>
      </c>
      <c r="D171" s="37">
        <v>43882</v>
      </c>
      <c r="E171" s="4">
        <v>12000000</v>
      </c>
      <c r="F171" s="37">
        <v>43887</v>
      </c>
      <c r="G171" s="4">
        <v>12000000</v>
      </c>
      <c r="H171" s="1" t="s">
        <v>1265</v>
      </c>
      <c r="I171" s="1" t="s">
        <v>1680</v>
      </c>
    </row>
    <row r="172" spans="1:9" ht="22.5">
      <c r="A172" s="1" t="s">
        <v>1207</v>
      </c>
      <c r="B172" s="6" t="s">
        <v>575</v>
      </c>
      <c r="C172" s="36" t="s">
        <v>1681</v>
      </c>
      <c r="D172" s="37">
        <v>43885</v>
      </c>
      <c r="E172" s="4">
        <v>10500000</v>
      </c>
      <c r="F172" s="37">
        <v>43907</v>
      </c>
      <c r="G172" s="4">
        <v>10500000</v>
      </c>
      <c r="H172" s="1" t="s">
        <v>1278</v>
      </c>
      <c r="I172" s="1" t="s">
        <v>1682</v>
      </c>
    </row>
    <row r="173" spans="1:9" ht="22.5">
      <c r="A173" s="1" t="s">
        <v>1207</v>
      </c>
      <c r="B173" s="6" t="s">
        <v>575</v>
      </c>
      <c r="C173" s="36" t="s">
        <v>1683</v>
      </c>
      <c r="D173" s="37">
        <v>43885</v>
      </c>
      <c r="E173" s="4">
        <v>9000000</v>
      </c>
      <c r="F173" s="37">
        <v>43895</v>
      </c>
      <c r="G173" s="4">
        <v>9000000</v>
      </c>
      <c r="H173" s="1" t="s">
        <v>1267</v>
      </c>
      <c r="I173" s="1" t="s">
        <v>1684</v>
      </c>
    </row>
    <row r="174" spans="1:9" ht="22.5">
      <c r="A174" s="1" t="s">
        <v>1207</v>
      </c>
      <c r="B174" s="6" t="s">
        <v>575</v>
      </c>
      <c r="C174" s="36" t="s">
        <v>1685</v>
      </c>
      <c r="D174" s="37">
        <v>43885</v>
      </c>
      <c r="E174" s="4">
        <v>13500000</v>
      </c>
      <c r="F174" s="37">
        <v>43977</v>
      </c>
      <c r="G174" s="4">
        <v>13500000</v>
      </c>
      <c r="H174" s="1" t="s">
        <v>1306</v>
      </c>
      <c r="I174" s="1" t="s">
        <v>1686</v>
      </c>
    </row>
    <row r="175" spans="1:9" ht="22.5">
      <c r="A175" s="1" t="s">
        <v>1207</v>
      </c>
      <c r="B175" s="6" t="s">
        <v>575</v>
      </c>
      <c r="C175" s="36" t="s">
        <v>1687</v>
      </c>
      <c r="D175" s="37">
        <v>43893</v>
      </c>
      <c r="E175" s="4">
        <v>10500000</v>
      </c>
      <c r="F175" s="37">
        <v>43896</v>
      </c>
      <c r="G175" s="4">
        <v>10500000</v>
      </c>
      <c r="H175" s="1" t="s">
        <v>1272</v>
      </c>
      <c r="I175" s="1" t="s">
        <v>1688</v>
      </c>
    </row>
    <row r="176" spans="1:9" ht="22.5">
      <c r="A176" s="1" t="s">
        <v>1207</v>
      </c>
      <c r="B176" s="6" t="s">
        <v>575</v>
      </c>
      <c r="C176" s="36" t="s">
        <v>1689</v>
      </c>
      <c r="D176" s="37">
        <v>43922</v>
      </c>
      <c r="E176" s="4">
        <v>6600000</v>
      </c>
      <c r="F176" s="37">
        <v>43971</v>
      </c>
      <c r="G176" s="4">
        <v>6600000</v>
      </c>
      <c r="H176" s="1" t="s">
        <v>1299</v>
      </c>
      <c r="I176" s="1" t="s">
        <v>1690</v>
      </c>
    </row>
    <row r="177" spans="1:9" ht="22.5">
      <c r="A177" s="1" t="s">
        <v>1207</v>
      </c>
      <c r="B177" s="6" t="s">
        <v>575</v>
      </c>
      <c r="C177" s="36" t="s">
        <v>1691</v>
      </c>
      <c r="D177" s="37">
        <v>43944</v>
      </c>
      <c r="E177" s="4">
        <v>4800000</v>
      </c>
      <c r="F177" s="37">
        <v>43949</v>
      </c>
      <c r="G177" s="4">
        <v>4800000</v>
      </c>
      <c r="H177" s="1" t="s">
        <v>1206</v>
      </c>
      <c r="I177" s="1" t="s">
        <v>1623</v>
      </c>
    </row>
    <row r="178" spans="1:9" ht="22.5">
      <c r="A178" s="1" t="s">
        <v>1207</v>
      </c>
      <c r="B178" s="6" t="s">
        <v>575</v>
      </c>
      <c r="C178" s="36" t="s">
        <v>1692</v>
      </c>
      <c r="D178" s="37">
        <v>43944</v>
      </c>
      <c r="E178" s="4">
        <v>5250000</v>
      </c>
      <c r="F178" s="37">
        <v>43949</v>
      </c>
      <c r="G178" s="4">
        <v>5250000</v>
      </c>
      <c r="H178" s="1" t="s">
        <v>1210</v>
      </c>
      <c r="I178" s="1" t="s">
        <v>1625</v>
      </c>
    </row>
    <row r="179" spans="1:9" ht="22.5">
      <c r="A179" s="1" t="s">
        <v>1207</v>
      </c>
      <c r="B179" s="6" t="s">
        <v>575</v>
      </c>
      <c r="C179" s="36" t="s">
        <v>1693</v>
      </c>
      <c r="D179" s="37">
        <v>43955</v>
      </c>
      <c r="E179" s="4">
        <v>6000000</v>
      </c>
      <c r="F179" s="37">
        <v>43958</v>
      </c>
      <c r="G179" s="4">
        <v>6000000</v>
      </c>
      <c r="H179" s="1" t="s">
        <v>1234</v>
      </c>
      <c r="I179" s="1" t="s">
        <v>1641</v>
      </c>
    </row>
    <row r="180" spans="1:9" ht="22.5">
      <c r="A180" s="1" t="s">
        <v>1207</v>
      </c>
      <c r="B180" s="6" t="s">
        <v>575</v>
      </c>
      <c r="C180" s="36" t="s">
        <v>1694</v>
      </c>
      <c r="D180" s="37">
        <v>43955</v>
      </c>
      <c r="E180" s="4">
        <v>5250000</v>
      </c>
      <c r="F180" s="37">
        <v>43958</v>
      </c>
      <c r="G180" s="4">
        <v>5250000</v>
      </c>
      <c r="H180" s="1" t="s">
        <v>1238</v>
      </c>
      <c r="I180" s="1" t="s">
        <v>1643</v>
      </c>
    </row>
    <row r="181" spans="1:9" ht="22.5">
      <c r="A181" s="1" t="s">
        <v>1207</v>
      </c>
      <c r="B181" s="6" t="s">
        <v>575</v>
      </c>
      <c r="C181" s="36" t="s">
        <v>1695</v>
      </c>
      <c r="D181" s="37">
        <v>43955</v>
      </c>
      <c r="E181" s="4">
        <v>4500000</v>
      </c>
      <c r="F181" s="37">
        <v>43958</v>
      </c>
      <c r="G181" s="4">
        <v>4500000</v>
      </c>
      <c r="H181" s="1" t="s">
        <v>1242</v>
      </c>
      <c r="I181" s="1" t="s">
        <v>1633</v>
      </c>
    </row>
    <row r="182" spans="1:9" ht="22.5">
      <c r="A182" s="1" t="s">
        <v>1207</v>
      </c>
      <c r="B182" s="6" t="s">
        <v>575</v>
      </c>
      <c r="C182" s="36" t="s">
        <v>1696</v>
      </c>
      <c r="D182" s="37">
        <v>43955</v>
      </c>
      <c r="E182" s="4">
        <v>5250000</v>
      </c>
      <c r="F182" s="37">
        <v>43958</v>
      </c>
      <c r="G182" s="4">
        <v>5250000</v>
      </c>
      <c r="H182" s="1" t="s">
        <v>1236</v>
      </c>
      <c r="I182" s="1" t="s">
        <v>1645</v>
      </c>
    </row>
    <row r="183" spans="1:9" ht="22.5">
      <c r="A183" s="1" t="s">
        <v>1207</v>
      </c>
      <c r="B183" s="6" t="s">
        <v>575</v>
      </c>
      <c r="C183" s="36" t="s">
        <v>1697</v>
      </c>
      <c r="D183" s="37">
        <v>43955</v>
      </c>
      <c r="E183" s="4">
        <v>5250000</v>
      </c>
      <c r="F183" s="37">
        <v>43958</v>
      </c>
      <c r="G183" s="4">
        <v>5250000</v>
      </c>
      <c r="H183" s="1" t="s">
        <v>1240</v>
      </c>
      <c r="I183" s="1" t="s">
        <v>1647</v>
      </c>
    </row>
    <row r="184" spans="1:9" ht="22.5">
      <c r="A184" s="1" t="s">
        <v>1207</v>
      </c>
      <c r="B184" s="6" t="s">
        <v>575</v>
      </c>
      <c r="C184" s="36" t="s">
        <v>1698</v>
      </c>
      <c r="D184" s="37">
        <v>43955</v>
      </c>
      <c r="E184" s="4">
        <v>5700000</v>
      </c>
      <c r="F184" s="37">
        <v>43955</v>
      </c>
      <c r="G184" s="4">
        <v>5700000</v>
      </c>
      <c r="H184" s="1" t="s">
        <v>1225</v>
      </c>
      <c r="I184" s="1" t="s">
        <v>1629</v>
      </c>
    </row>
    <row r="185" spans="1:9" ht="22.5">
      <c r="A185" s="1" t="s">
        <v>1207</v>
      </c>
      <c r="B185" s="6" t="s">
        <v>575</v>
      </c>
      <c r="C185" s="36" t="s">
        <v>1699</v>
      </c>
      <c r="D185" s="37">
        <v>43955</v>
      </c>
      <c r="E185" s="4">
        <v>4800000</v>
      </c>
      <c r="F185" s="37">
        <v>43955</v>
      </c>
      <c r="G185" s="4">
        <v>4800000</v>
      </c>
      <c r="H185" s="1" t="s">
        <v>1227</v>
      </c>
      <c r="I185" s="1" t="s">
        <v>1621</v>
      </c>
    </row>
    <row r="186" spans="1:9" ht="22.5">
      <c r="A186" s="1" t="s">
        <v>1207</v>
      </c>
      <c r="B186" s="6" t="s">
        <v>575</v>
      </c>
      <c r="C186" s="36" t="s">
        <v>1700</v>
      </c>
      <c r="D186" s="37">
        <v>43955</v>
      </c>
      <c r="E186" s="4">
        <v>4800000</v>
      </c>
      <c r="F186" s="37">
        <v>43959</v>
      </c>
      <c r="G186" s="4">
        <v>4800000</v>
      </c>
      <c r="H186" s="1" t="s">
        <v>1237</v>
      </c>
      <c r="I186" s="1" t="s">
        <v>1637</v>
      </c>
    </row>
    <row r="187" spans="1:9" ht="22.5">
      <c r="A187" s="1" t="s">
        <v>1207</v>
      </c>
      <c r="B187" s="6" t="s">
        <v>575</v>
      </c>
      <c r="C187" s="36" t="s">
        <v>1701</v>
      </c>
      <c r="D187" s="37">
        <v>43959</v>
      </c>
      <c r="E187" s="4">
        <v>5700000</v>
      </c>
      <c r="F187" s="37">
        <v>43962</v>
      </c>
      <c r="G187" s="4">
        <v>5700000</v>
      </c>
      <c r="H187" s="1" t="s">
        <v>1243</v>
      </c>
      <c r="I187" s="1" t="s">
        <v>1635</v>
      </c>
    </row>
    <row r="188" spans="1:9" ht="22.5">
      <c r="A188" s="1" t="s">
        <v>1207</v>
      </c>
      <c r="B188" s="6" t="s">
        <v>575</v>
      </c>
      <c r="C188" s="36" t="s">
        <v>1702</v>
      </c>
      <c r="D188" s="37">
        <v>43959</v>
      </c>
      <c r="E188" s="4">
        <v>4800000</v>
      </c>
      <c r="F188" s="37">
        <v>43959</v>
      </c>
      <c r="G188" s="4">
        <v>4800000</v>
      </c>
      <c r="H188" s="1" t="s">
        <v>1239</v>
      </c>
      <c r="I188" s="1" t="s">
        <v>1639</v>
      </c>
    </row>
    <row r="189" spans="1:9" ht="22.5">
      <c r="A189" s="1" t="s">
        <v>1207</v>
      </c>
      <c r="B189" s="6" t="s">
        <v>575</v>
      </c>
      <c r="C189" s="36" t="s">
        <v>1703</v>
      </c>
      <c r="D189" s="37">
        <v>43963</v>
      </c>
      <c r="E189" s="4">
        <v>5250000</v>
      </c>
      <c r="F189" s="37">
        <v>43963</v>
      </c>
      <c r="G189" s="4">
        <v>5250000</v>
      </c>
      <c r="H189" s="1" t="s">
        <v>1250</v>
      </c>
      <c r="I189" s="1" t="s">
        <v>1665</v>
      </c>
    </row>
    <row r="190" spans="1:9" ht="22.5">
      <c r="A190" s="1" t="s">
        <v>1207</v>
      </c>
      <c r="B190" s="6" t="s">
        <v>575</v>
      </c>
      <c r="C190" s="36" t="s">
        <v>1704</v>
      </c>
      <c r="D190" s="37">
        <v>43963</v>
      </c>
      <c r="E190" s="4">
        <v>6750000</v>
      </c>
      <c r="F190" s="37">
        <v>43963</v>
      </c>
      <c r="G190" s="4">
        <v>6750000</v>
      </c>
      <c r="H190" s="1" t="s">
        <v>1255</v>
      </c>
      <c r="I190" s="1" t="s">
        <v>1655</v>
      </c>
    </row>
    <row r="191" spans="1:9" ht="22.5">
      <c r="A191" s="1" t="s">
        <v>1207</v>
      </c>
      <c r="B191" s="6" t="s">
        <v>575</v>
      </c>
      <c r="C191" s="36" t="s">
        <v>1705</v>
      </c>
      <c r="D191" s="37">
        <v>43963</v>
      </c>
      <c r="E191" s="4">
        <v>5250000</v>
      </c>
      <c r="F191" s="37">
        <v>43966</v>
      </c>
      <c r="G191" s="4">
        <v>5250000</v>
      </c>
      <c r="H191" s="1" t="s">
        <v>1249</v>
      </c>
      <c r="I191" s="1" t="s">
        <v>1653</v>
      </c>
    </row>
    <row r="192" spans="1:9" ht="22.5">
      <c r="A192" s="1" t="s">
        <v>1207</v>
      </c>
      <c r="B192" s="6" t="s">
        <v>575</v>
      </c>
      <c r="C192" s="36" t="s">
        <v>1706</v>
      </c>
      <c r="D192" s="37">
        <v>43964</v>
      </c>
      <c r="E192" s="4">
        <v>5250000</v>
      </c>
      <c r="F192" s="37">
        <v>43972</v>
      </c>
      <c r="G192" s="4">
        <v>5250000</v>
      </c>
      <c r="H192" s="1" t="s">
        <v>1264</v>
      </c>
      <c r="I192" s="1" t="s">
        <v>1676</v>
      </c>
    </row>
    <row r="193" spans="1:9" ht="22.5">
      <c r="A193" s="1" t="s">
        <v>1207</v>
      </c>
      <c r="B193" s="6" t="s">
        <v>575</v>
      </c>
      <c r="C193" s="36" t="s">
        <v>1707</v>
      </c>
      <c r="D193" s="37">
        <v>43964</v>
      </c>
      <c r="E193" s="4">
        <v>6750000</v>
      </c>
      <c r="F193" s="37">
        <v>43966</v>
      </c>
      <c r="G193" s="4">
        <v>6750000</v>
      </c>
      <c r="H193" s="1" t="s">
        <v>1256</v>
      </c>
      <c r="I193" s="1" t="s">
        <v>1657</v>
      </c>
    </row>
    <row r="194" spans="1:9" ht="22.5">
      <c r="A194" s="1" t="s">
        <v>1207</v>
      </c>
      <c r="B194" s="6" t="s">
        <v>575</v>
      </c>
      <c r="C194" s="36" t="s">
        <v>1708</v>
      </c>
      <c r="D194" s="37">
        <v>43964</v>
      </c>
      <c r="E194" s="4">
        <v>5250000</v>
      </c>
      <c r="F194" s="37">
        <v>43966</v>
      </c>
      <c r="G194" s="4">
        <v>5250000</v>
      </c>
      <c r="H194" s="1" t="s">
        <v>1673</v>
      </c>
      <c r="I194" s="1" t="s">
        <v>1674</v>
      </c>
    </row>
    <row r="195" spans="1:9" ht="22.5">
      <c r="A195" s="1" t="s">
        <v>1207</v>
      </c>
      <c r="B195" s="6" t="s">
        <v>575</v>
      </c>
      <c r="C195" s="36" t="s">
        <v>1709</v>
      </c>
      <c r="D195" s="37">
        <v>43964</v>
      </c>
      <c r="E195" s="4">
        <v>6000000</v>
      </c>
      <c r="F195" s="37">
        <v>43966</v>
      </c>
      <c r="G195" s="4">
        <v>6000000</v>
      </c>
      <c r="H195" s="1" t="s">
        <v>1252</v>
      </c>
      <c r="I195" s="1" t="s">
        <v>1659</v>
      </c>
    </row>
    <row r="196" spans="1:9" ht="22.5">
      <c r="A196" s="1" t="s">
        <v>1207</v>
      </c>
      <c r="B196" s="6" t="s">
        <v>575</v>
      </c>
      <c r="C196" s="36" t="s">
        <v>1710</v>
      </c>
      <c r="D196" s="37">
        <v>43964</v>
      </c>
      <c r="E196" s="4">
        <v>6000000</v>
      </c>
      <c r="F196" s="37">
        <v>43969</v>
      </c>
      <c r="G196" s="4">
        <v>6000000</v>
      </c>
      <c r="H196" s="1" t="s">
        <v>1265</v>
      </c>
      <c r="I196" s="1" t="s">
        <v>1680</v>
      </c>
    </row>
    <row r="197" spans="1:9" ht="22.5">
      <c r="A197" s="1" t="s">
        <v>1207</v>
      </c>
      <c r="B197" s="6" t="s">
        <v>575</v>
      </c>
      <c r="C197" s="36" t="s">
        <v>1711</v>
      </c>
      <c r="D197" s="37">
        <v>43964</v>
      </c>
      <c r="E197" s="4">
        <v>4500000</v>
      </c>
      <c r="F197" s="37">
        <v>43973</v>
      </c>
      <c r="G197" s="4">
        <v>4500000</v>
      </c>
      <c r="H197" s="1" t="s">
        <v>1266</v>
      </c>
      <c r="I197" s="1" t="s">
        <v>1678</v>
      </c>
    </row>
    <row r="198" spans="1:9" ht="22.5">
      <c r="A198" s="1" t="s">
        <v>1207</v>
      </c>
      <c r="B198" s="6" t="s">
        <v>575</v>
      </c>
      <c r="C198" s="36" t="s">
        <v>1712</v>
      </c>
      <c r="D198" s="37">
        <v>43971</v>
      </c>
      <c r="E198" s="4">
        <v>12800000</v>
      </c>
      <c r="F198" s="37">
        <v>43980</v>
      </c>
      <c r="G198" s="4">
        <v>12800000</v>
      </c>
      <c r="H198" s="1" t="s">
        <v>1309</v>
      </c>
      <c r="I198" s="1" t="s">
        <v>1713</v>
      </c>
    </row>
    <row r="199" spans="1:9" ht="22.5">
      <c r="A199" s="1" t="s">
        <v>1207</v>
      </c>
      <c r="B199" s="6" t="s">
        <v>575</v>
      </c>
      <c r="C199" s="36" t="s">
        <v>1714</v>
      </c>
      <c r="D199" s="37">
        <v>43983</v>
      </c>
      <c r="E199" s="4">
        <v>5250000</v>
      </c>
      <c r="F199" s="37">
        <v>43985</v>
      </c>
      <c r="G199" s="4">
        <v>5250000</v>
      </c>
      <c r="H199" s="1" t="s">
        <v>1272</v>
      </c>
      <c r="I199" s="1" t="s">
        <v>1688</v>
      </c>
    </row>
    <row r="200" spans="1:9" ht="22.5">
      <c r="A200" s="1" t="s">
        <v>1207</v>
      </c>
      <c r="B200" s="6" t="s">
        <v>575</v>
      </c>
      <c r="C200" s="36" t="s">
        <v>1715</v>
      </c>
      <c r="D200" s="37">
        <v>43985</v>
      </c>
      <c r="E200" s="4">
        <v>5250000</v>
      </c>
      <c r="F200" s="37">
        <v>43994</v>
      </c>
      <c r="G200" s="4">
        <v>5250000</v>
      </c>
      <c r="H200" s="1" t="s">
        <v>1278</v>
      </c>
      <c r="I200" s="1" t="s">
        <v>1682</v>
      </c>
    </row>
    <row r="201" spans="1:9" ht="22.5">
      <c r="A201" s="1" t="s">
        <v>1207</v>
      </c>
      <c r="B201" s="6" t="s">
        <v>575</v>
      </c>
      <c r="C201" s="36" t="s">
        <v>1716</v>
      </c>
      <c r="D201" s="37">
        <v>43985</v>
      </c>
      <c r="E201" s="4">
        <v>21000000</v>
      </c>
      <c r="F201" s="37">
        <v>43993</v>
      </c>
      <c r="G201" s="4">
        <v>21000000</v>
      </c>
      <c r="H201" s="1" t="s">
        <v>1317</v>
      </c>
      <c r="I201" s="1" t="s">
        <v>1717</v>
      </c>
    </row>
    <row r="202" spans="1:9" ht="22.5">
      <c r="A202" s="1" t="s">
        <v>1207</v>
      </c>
      <c r="B202" s="6" t="s">
        <v>575</v>
      </c>
      <c r="C202" s="36" t="s">
        <v>1718</v>
      </c>
      <c r="D202" s="37">
        <v>43985</v>
      </c>
      <c r="E202" s="4">
        <v>27000000</v>
      </c>
      <c r="F202" s="37">
        <v>44001</v>
      </c>
      <c r="G202" s="4">
        <v>27000000</v>
      </c>
      <c r="H202" s="1" t="s">
        <v>1319</v>
      </c>
      <c r="I202" s="1" t="s">
        <v>1719</v>
      </c>
    </row>
    <row r="203" spans="1:9" ht="22.5">
      <c r="A203" s="1" t="s">
        <v>1207</v>
      </c>
      <c r="B203" s="6" t="s">
        <v>575</v>
      </c>
      <c r="C203" s="36" t="s">
        <v>1720</v>
      </c>
      <c r="D203" s="37">
        <v>43985</v>
      </c>
      <c r="E203" s="4">
        <v>24000000</v>
      </c>
      <c r="F203" s="37">
        <v>43993</v>
      </c>
      <c r="G203" s="4">
        <v>24000000</v>
      </c>
      <c r="H203" s="1" t="s">
        <v>1316</v>
      </c>
      <c r="I203" s="1" t="s">
        <v>1721</v>
      </c>
    </row>
    <row r="204" spans="1:9" ht="22.5">
      <c r="A204" s="1" t="s">
        <v>1207</v>
      </c>
      <c r="B204" s="6" t="s">
        <v>575</v>
      </c>
      <c r="C204" s="36" t="s">
        <v>1722</v>
      </c>
      <c r="D204" s="37">
        <v>43992</v>
      </c>
      <c r="E204" s="4">
        <v>12000000</v>
      </c>
      <c r="F204" s="37">
        <v>44007</v>
      </c>
      <c r="G204" s="4">
        <v>12000000</v>
      </c>
      <c r="H204" s="1" t="s">
        <v>1321</v>
      </c>
      <c r="I204" s="1" t="s">
        <v>1723</v>
      </c>
    </row>
    <row r="205" spans="1:9" ht="22.5">
      <c r="A205" s="1" t="s">
        <v>1207</v>
      </c>
      <c r="B205" s="6" t="s">
        <v>575</v>
      </c>
      <c r="C205" s="36" t="s">
        <v>1724</v>
      </c>
      <c r="D205" s="37">
        <v>43999</v>
      </c>
      <c r="E205" s="4">
        <v>21000000</v>
      </c>
      <c r="F205" s="37">
        <v>44007</v>
      </c>
      <c r="G205" s="4">
        <v>21000000</v>
      </c>
      <c r="H205" s="1" t="s">
        <v>1206</v>
      </c>
      <c r="I205" s="1" t="s">
        <v>1623</v>
      </c>
    </row>
    <row r="206" spans="1:9" ht="22.5">
      <c r="A206" s="1" t="s">
        <v>1207</v>
      </c>
      <c r="B206" s="6" t="s">
        <v>575</v>
      </c>
      <c r="C206" s="36" t="s">
        <v>1725</v>
      </c>
      <c r="D206" s="37">
        <v>44001</v>
      </c>
      <c r="E206" s="4">
        <v>20400000</v>
      </c>
      <c r="F206" s="37">
        <v>44007</v>
      </c>
      <c r="G206" s="4">
        <v>20400000</v>
      </c>
      <c r="H206" s="1" t="s">
        <v>1227</v>
      </c>
      <c r="I206" s="1" t="s">
        <v>1621</v>
      </c>
    </row>
    <row r="207" spans="1:9" ht="22.5">
      <c r="A207" s="1" t="s">
        <v>1207</v>
      </c>
      <c r="B207" s="6" t="s">
        <v>575</v>
      </c>
      <c r="C207" s="36" t="s">
        <v>1726</v>
      </c>
      <c r="D207" s="37">
        <v>44012</v>
      </c>
      <c r="E207" s="4">
        <v>19200000</v>
      </c>
      <c r="F207" s="37">
        <v>44012</v>
      </c>
      <c r="G207" s="4">
        <v>19200000</v>
      </c>
      <c r="H207" s="1" t="s">
        <v>1237</v>
      </c>
      <c r="I207" s="1" t="s">
        <v>1637</v>
      </c>
    </row>
    <row r="208" spans="1:9" ht="15">
      <c r="A208" s="1" t="s">
        <v>1247</v>
      </c>
      <c r="B208" s="6" t="s">
        <v>577</v>
      </c>
      <c r="C208" s="36" t="s">
        <v>1727</v>
      </c>
      <c r="D208" s="37">
        <v>43868</v>
      </c>
      <c r="E208" s="4">
        <v>43388400</v>
      </c>
      <c r="F208" s="37">
        <v>43878</v>
      </c>
      <c r="G208" s="4">
        <v>43388400</v>
      </c>
      <c r="H208" s="1" t="s">
        <v>1246</v>
      </c>
      <c r="I208" s="1" t="s">
        <v>1728</v>
      </c>
    </row>
    <row r="209" spans="1:9" ht="15">
      <c r="A209" s="1" t="s">
        <v>1381</v>
      </c>
      <c r="B209" s="6" t="s">
        <v>1382</v>
      </c>
      <c r="C209" s="36" t="s">
        <v>1729</v>
      </c>
      <c r="D209" s="37">
        <v>43860</v>
      </c>
      <c r="E209" s="4">
        <v>6104800</v>
      </c>
      <c r="F209" s="37">
        <v>43861</v>
      </c>
      <c r="G209" s="4">
        <v>6104800</v>
      </c>
      <c r="H209" s="1" t="s">
        <v>1730</v>
      </c>
      <c r="I209" s="1" t="s">
        <v>1731</v>
      </c>
    </row>
    <row r="210" spans="1:9" ht="15">
      <c r="A210" s="1" t="s">
        <v>1381</v>
      </c>
      <c r="B210" s="6" t="s">
        <v>1382</v>
      </c>
      <c r="C210" s="36" t="s">
        <v>1732</v>
      </c>
      <c r="D210" s="37">
        <v>43889</v>
      </c>
      <c r="E210" s="4">
        <v>6093700</v>
      </c>
      <c r="F210" s="37">
        <v>43889</v>
      </c>
      <c r="G210" s="4">
        <v>6093700</v>
      </c>
      <c r="H210" s="1" t="s">
        <v>1730</v>
      </c>
      <c r="I210" s="1" t="s">
        <v>1731</v>
      </c>
    </row>
    <row r="211" spans="1:9" ht="15">
      <c r="A211" s="1" t="s">
        <v>1381</v>
      </c>
      <c r="B211" s="6" t="s">
        <v>1382</v>
      </c>
      <c r="C211" s="36" t="s">
        <v>1733</v>
      </c>
      <c r="D211" s="37">
        <v>43917</v>
      </c>
      <c r="E211" s="4">
        <v>6199200</v>
      </c>
      <c r="F211" s="37">
        <v>43917</v>
      </c>
      <c r="G211" s="4">
        <v>6199200</v>
      </c>
      <c r="H211" s="1" t="s">
        <v>1730</v>
      </c>
      <c r="I211" s="1" t="s">
        <v>1731</v>
      </c>
    </row>
    <row r="212" spans="1:9" ht="15">
      <c r="A212" s="1" t="s">
        <v>1381</v>
      </c>
      <c r="B212" s="6" t="s">
        <v>1382</v>
      </c>
      <c r="C212" s="36" t="s">
        <v>1734</v>
      </c>
      <c r="D212" s="37">
        <v>43949</v>
      </c>
      <c r="E212" s="4">
        <v>6199200</v>
      </c>
      <c r="F212" s="37">
        <v>43949</v>
      </c>
      <c r="G212" s="4">
        <v>6199200</v>
      </c>
      <c r="H212" s="1" t="s">
        <v>1730</v>
      </c>
      <c r="I212" s="1" t="s">
        <v>1731</v>
      </c>
    </row>
    <row r="213" spans="1:9" ht="15">
      <c r="A213" s="1" t="s">
        <v>1381</v>
      </c>
      <c r="B213" s="6" t="s">
        <v>1382</v>
      </c>
      <c r="C213" s="36" t="s">
        <v>1735</v>
      </c>
      <c r="D213" s="37">
        <v>43972</v>
      </c>
      <c r="E213" s="4">
        <v>6199200</v>
      </c>
      <c r="F213" s="37">
        <v>43973</v>
      </c>
      <c r="G213" s="4">
        <v>6199200</v>
      </c>
      <c r="H213" s="1" t="s">
        <v>1730</v>
      </c>
      <c r="I213" s="1" t="s">
        <v>1731</v>
      </c>
    </row>
    <row r="214" spans="1:9" ht="15">
      <c r="A214" s="1" t="s">
        <v>1381</v>
      </c>
      <c r="B214" s="6" t="s">
        <v>1382</v>
      </c>
      <c r="C214" s="36" t="s">
        <v>1736</v>
      </c>
      <c r="D214" s="37">
        <v>44007</v>
      </c>
      <c r="E214" s="4">
        <v>6199200</v>
      </c>
      <c r="F214" s="37">
        <v>44007</v>
      </c>
      <c r="G214" s="4">
        <v>6199200</v>
      </c>
      <c r="H214" s="1" t="s">
        <v>1730</v>
      </c>
      <c r="I214" s="1" t="s">
        <v>1731</v>
      </c>
    </row>
    <row r="215" spans="1:9" ht="22.5">
      <c r="A215" s="1" t="s">
        <v>1383</v>
      </c>
      <c r="B215" s="6" t="s">
        <v>1737</v>
      </c>
      <c r="C215" s="36" t="s">
        <v>1738</v>
      </c>
      <c r="D215" s="37">
        <v>43860</v>
      </c>
      <c r="E215" s="4">
        <v>4579100</v>
      </c>
      <c r="F215" s="37">
        <v>43861</v>
      </c>
      <c r="G215" s="4">
        <v>4579100</v>
      </c>
      <c r="H215" s="1" t="s">
        <v>1739</v>
      </c>
      <c r="I215" s="1" t="s">
        <v>1740</v>
      </c>
    </row>
    <row r="216" spans="1:9" ht="22.5">
      <c r="A216" s="1" t="s">
        <v>1383</v>
      </c>
      <c r="B216" s="6" t="s">
        <v>1737</v>
      </c>
      <c r="C216" s="36" t="s">
        <v>1741</v>
      </c>
      <c r="D216" s="37">
        <v>43889</v>
      </c>
      <c r="E216" s="4">
        <v>4570600</v>
      </c>
      <c r="F216" s="37">
        <v>43889</v>
      </c>
      <c r="G216" s="4">
        <v>4570600</v>
      </c>
      <c r="H216" s="1" t="s">
        <v>1739</v>
      </c>
      <c r="I216" s="1" t="s">
        <v>1740</v>
      </c>
    </row>
    <row r="217" spans="1:9" ht="22.5">
      <c r="A217" s="1" t="s">
        <v>1383</v>
      </c>
      <c r="B217" s="6" t="s">
        <v>1737</v>
      </c>
      <c r="C217" s="36" t="s">
        <v>1742</v>
      </c>
      <c r="D217" s="37">
        <v>43917</v>
      </c>
      <c r="E217" s="4">
        <v>4649600</v>
      </c>
      <c r="F217" s="37">
        <v>43917</v>
      </c>
      <c r="G217" s="4">
        <v>4649600</v>
      </c>
      <c r="H217" s="1" t="s">
        <v>1739</v>
      </c>
      <c r="I217" s="1" t="s">
        <v>1740</v>
      </c>
    </row>
    <row r="218" spans="1:9" ht="22.5">
      <c r="A218" s="1" t="s">
        <v>1383</v>
      </c>
      <c r="B218" s="6" t="s">
        <v>1737</v>
      </c>
      <c r="C218" s="36" t="s">
        <v>1743</v>
      </c>
      <c r="D218" s="37">
        <v>43949</v>
      </c>
      <c r="E218" s="4">
        <v>4649600</v>
      </c>
      <c r="F218" s="37">
        <v>43949</v>
      </c>
      <c r="G218" s="4">
        <v>4649600</v>
      </c>
      <c r="H218" s="1" t="s">
        <v>1739</v>
      </c>
      <c r="I218" s="1" t="s">
        <v>1740</v>
      </c>
    </row>
    <row r="219" spans="1:9" ht="22.5">
      <c r="A219" s="1" t="s">
        <v>1383</v>
      </c>
      <c r="B219" s="6" t="s">
        <v>1737</v>
      </c>
      <c r="C219" s="36" t="s">
        <v>1744</v>
      </c>
      <c r="D219" s="37">
        <v>43972</v>
      </c>
      <c r="E219" s="4">
        <v>4649600</v>
      </c>
      <c r="F219" s="37">
        <v>43973</v>
      </c>
      <c r="G219" s="4">
        <v>4649600</v>
      </c>
      <c r="H219" s="1" t="s">
        <v>1739</v>
      </c>
      <c r="I219" s="1" t="s">
        <v>1740</v>
      </c>
    </row>
    <row r="220" spans="1:9" ht="22.5">
      <c r="A220" s="1" t="s">
        <v>1383</v>
      </c>
      <c r="B220" s="6" t="s">
        <v>1737</v>
      </c>
      <c r="C220" s="36" t="s">
        <v>1745</v>
      </c>
      <c r="D220" s="37">
        <v>44007</v>
      </c>
      <c r="E220" s="4">
        <v>4649600</v>
      </c>
      <c r="F220" s="37">
        <v>44007</v>
      </c>
      <c r="G220" s="4">
        <v>4649600</v>
      </c>
      <c r="H220" s="1" t="s">
        <v>1739</v>
      </c>
      <c r="I220" s="1" t="s">
        <v>1740</v>
      </c>
    </row>
    <row r="221" spans="1:9" ht="22.5">
      <c r="A221" s="1" t="s">
        <v>1385</v>
      </c>
      <c r="B221" s="6" t="s">
        <v>1386</v>
      </c>
      <c r="C221" s="36" t="s">
        <v>1746</v>
      </c>
      <c r="D221" s="37">
        <v>43860</v>
      </c>
      <c r="E221" s="4">
        <v>3053400</v>
      </c>
      <c r="F221" s="37">
        <v>43861</v>
      </c>
      <c r="G221" s="4">
        <v>3053400</v>
      </c>
      <c r="H221" s="1" t="s">
        <v>1747</v>
      </c>
      <c r="I221" s="1" t="s">
        <v>1748</v>
      </c>
    </row>
    <row r="222" spans="1:9" ht="22.5">
      <c r="A222" s="1" t="s">
        <v>1385</v>
      </c>
      <c r="B222" s="6" t="s">
        <v>1386</v>
      </c>
      <c r="C222" s="36" t="s">
        <v>1749</v>
      </c>
      <c r="D222" s="37">
        <v>43889</v>
      </c>
      <c r="E222" s="4">
        <v>3047700</v>
      </c>
      <c r="F222" s="37">
        <v>43889</v>
      </c>
      <c r="G222" s="4">
        <v>3047700</v>
      </c>
      <c r="H222" s="1" t="s">
        <v>1747</v>
      </c>
      <c r="I222" s="1" t="s">
        <v>1748</v>
      </c>
    </row>
    <row r="223" spans="1:9" ht="22.5">
      <c r="A223" s="1" t="s">
        <v>1385</v>
      </c>
      <c r="B223" s="6" t="s">
        <v>1386</v>
      </c>
      <c r="C223" s="36" t="s">
        <v>1750</v>
      </c>
      <c r="D223" s="37">
        <v>43917</v>
      </c>
      <c r="E223" s="4">
        <v>3100500</v>
      </c>
      <c r="F223" s="37">
        <v>43917</v>
      </c>
      <c r="G223" s="4">
        <v>3100500</v>
      </c>
      <c r="H223" s="1" t="s">
        <v>1747</v>
      </c>
      <c r="I223" s="1" t="s">
        <v>1748</v>
      </c>
    </row>
    <row r="224" spans="1:9" ht="22.5">
      <c r="A224" s="1" t="s">
        <v>1385</v>
      </c>
      <c r="B224" s="6" t="s">
        <v>1386</v>
      </c>
      <c r="C224" s="36" t="s">
        <v>1751</v>
      </c>
      <c r="D224" s="37">
        <v>43963</v>
      </c>
      <c r="E224" s="4">
        <v>3100500</v>
      </c>
      <c r="F224" s="37">
        <v>43963</v>
      </c>
      <c r="G224" s="4">
        <v>3100500</v>
      </c>
      <c r="H224" s="1" t="s">
        <v>1747</v>
      </c>
      <c r="I224" s="1" t="s">
        <v>1748</v>
      </c>
    </row>
    <row r="225" spans="1:9" ht="22.5">
      <c r="A225" s="1" t="s">
        <v>1385</v>
      </c>
      <c r="B225" s="6" t="s">
        <v>1386</v>
      </c>
      <c r="C225" s="36" t="s">
        <v>1752</v>
      </c>
      <c r="D225" s="37">
        <v>43972</v>
      </c>
      <c r="E225" s="4">
        <v>3100500</v>
      </c>
      <c r="F225" s="37">
        <v>43973</v>
      </c>
      <c r="G225" s="4">
        <v>3100500</v>
      </c>
      <c r="H225" s="1" t="s">
        <v>1747</v>
      </c>
      <c r="I225" s="1" t="s">
        <v>1748</v>
      </c>
    </row>
    <row r="226" spans="1:9" ht="22.5">
      <c r="A226" s="1" t="s">
        <v>1385</v>
      </c>
      <c r="B226" s="6" t="s">
        <v>1386</v>
      </c>
      <c r="C226" s="36" t="s">
        <v>1753</v>
      </c>
      <c r="D226" s="37">
        <v>44007</v>
      </c>
      <c r="E226" s="4">
        <v>3100500</v>
      </c>
      <c r="F226" s="37">
        <v>44007</v>
      </c>
      <c r="G226" s="4">
        <v>3100500</v>
      </c>
      <c r="H226" s="1" t="s">
        <v>1747</v>
      </c>
      <c r="I226" s="1" t="s">
        <v>1748</v>
      </c>
    </row>
    <row r="227" spans="1:9" ht="15">
      <c r="A227" s="1" t="s">
        <v>1391</v>
      </c>
      <c r="B227" s="6" t="s">
        <v>1392</v>
      </c>
      <c r="C227" s="36" t="s">
        <v>1754</v>
      </c>
      <c r="D227" s="37">
        <v>43860</v>
      </c>
      <c r="E227" s="4">
        <v>13055754</v>
      </c>
      <c r="F227" s="37">
        <v>43861</v>
      </c>
      <c r="G227" s="4">
        <v>3490544</v>
      </c>
      <c r="H227" s="1" t="s">
        <v>1755</v>
      </c>
      <c r="I227" s="1" t="s">
        <v>1756</v>
      </c>
    </row>
    <row r="228" spans="1:9" ht="15">
      <c r="A228" s="1" t="s">
        <v>1391</v>
      </c>
      <c r="B228" s="6" t="s">
        <v>1392</v>
      </c>
      <c r="C228" s="36" t="s">
        <v>1754</v>
      </c>
      <c r="D228" s="37">
        <v>43860</v>
      </c>
      <c r="E228" s="4">
        <v>13055754</v>
      </c>
      <c r="F228" s="37">
        <v>43861</v>
      </c>
      <c r="G228" s="4">
        <v>2521180</v>
      </c>
      <c r="H228" s="1" t="s">
        <v>1757</v>
      </c>
      <c r="I228" s="1">
        <v>800088702</v>
      </c>
    </row>
    <row r="229" spans="1:9" ht="15">
      <c r="A229" s="1" t="s">
        <v>1391</v>
      </c>
      <c r="B229" s="6" t="s">
        <v>1392</v>
      </c>
      <c r="C229" s="36" t="s">
        <v>1754</v>
      </c>
      <c r="D229" s="37">
        <v>43860</v>
      </c>
      <c r="E229" s="4">
        <v>13055754</v>
      </c>
      <c r="F229" s="37">
        <v>43861</v>
      </c>
      <c r="G229" s="4">
        <v>4825422</v>
      </c>
      <c r="H229" s="1" t="s">
        <v>1758</v>
      </c>
      <c r="I229" s="1">
        <v>8062514406</v>
      </c>
    </row>
    <row r="230" spans="1:9" ht="15">
      <c r="A230" s="1" t="s">
        <v>1391</v>
      </c>
      <c r="B230" s="6" t="s">
        <v>1392</v>
      </c>
      <c r="C230" s="36" t="s">
        <v>1754</v>
      </c>
      <c r="D230" s="37">
        <v>43860</v>
      </c>
      <c r="E230" s="4">
        <v>13055754</v>
      </c>
      <c r="F230" s="37">
        <v>43861</v>
      </c>
      <c r="G230" s="4">
        <v>919693</v>
      </c>
      <c r="H230" s="1" t="s">
        <v>1759</v>
      </c>
      <c r="I230" s="1">
        <v>900156264</v>
      </c>
    </row>
    <row r="231" spans="1:9" ht="15">
      <c r="A231" s="1" t="s">
        <v>1391</v>
      </c>
      <c r="B231" s="6" t="s">
        <v>1392</v>
      </c>
      <c r="C231" s="36" t="s">
        <v>1754</v>
      </c>
      <c r="D231" s="37">
        <v>43860</v>
      </c>
      <c r="E231" s="4">
        <v>13055754</v>
      </c>
      <c r="F231" s="37">
        <v>43861</v>
      </c>
      <c r="G231" s="4">
        <v>844811</v>
      </c>
      <c r="H231" s="1" t="s">
        <v>1760</v>
      </c>
      <c r="I231" s="1">
        <v>8050004271</v>
      </c>
    </row>
    <row r="232" spans="1:9" ht="15">
      <c r="A232" s="1" t="s">
        <v>1391</v>
      </c>
      <c r="B232" s="6" t="s">
        <v>1392</v>
      </c>
      <c r="C232" s="36" t="s">
        <v>1754</v>
      </c>
      <c r="D232" s="37">
        <v>43860</v>
      </c>
      <c r="E232" s="4">
        <v>13055754</v>
      </c>
      <c r="F232" s="37">
        <v>43861</v>
      </c>
      <c r="G232" s="4">
        <v>454104</v>
      </c>
      <c r="H232" s="1" t="s">
        <v>1761</v>
      </c>
      <c r="I232" s="1">
        <v>901097473</v>
      </c>
    </row>
    <row r="233" spans="1:9" ht="15">
      <c r="A233" s="1" t="s">
        <v>1391</v>
      </c>
      <c r="B233" s="6" t="s">
        <v>1392</v>
      </c>
      <c r="C233" s="36" t="s">
        <v>1762</v>
      </c>
      <c r="D233" s="37">
        <v>43889</v>
      </c>
      <c r="E233" s="4">
        <v>13125212</v>
      </c>
      <c r="F233" s="37">
        <v>43889</v>
      </c>
      <c r="G233" s="4">
        <v>2983578</v>
      </c>
      <c r="H233" s="1" t="s">
        <v>1755</v>
      </c>
      <c r="I233" s="1" t="s">
        <v>1756</v>
      </c>
    </row>
    <row r="234" spans="1:9" ht="15">
      <c r="A234" s="1" t="s">
        <v>1391</v>
      </c>
      <c r="B234" s="6" t="s">
        <v>1392</v>
      </c>
      <c r="C234" s="36" t="s">
        <v>1762</v>
      </c>
      <c r="D234" s="37">
        <v>43889</v>
      </c>
      <c r="E234" s="4">
        <v>13125212</v>
      </c>
      <c r="F234" s="37">
        <v>43889</v>
      </c>
      <c r="G234" s="4">
        <v>2521080</v>
      </c>
      <c r="H234" s="1" t="s">
        <v>1757</v>
      </c>
      <c r="I234" s="1">
        <v>800088702</v>
      </c>
    </row>
    <row r="235" spans="1:9" ht="15">
      <c r="A235" s="1" t="s">
        <v>1391</v>
      </c>
      <c r="B235" s="6" t="s">
        <v>1392</v>
      </c>
      <c r="C235" s="36" t="s">
        <v>1762</v>
      </c>
      <c r="D235" s="37">
        <v>43889</v>
      </c>
      <c r="E235" s="4">
        <v>13125212</v>
      </c>
      <c r="F235" s="37">
        <v>43889</v>
      </c>
      <c r="G235" s="4">
        <v>4104647</v>
      </c>
      <c r="H235" s="1" t="s">
        <v>1758</v>
      </c>
      <c r="I235" s="1">
        <v>8062514406</v>
      </c>
    </row>
    <row r="236" spans="1:9" ht="15">
      <c r="A236" s="1" t="s">
        <v>1391</v>
      </c>
      <c r="B236" s="6" t="s">
        <v>1392</v>
      </c>
      <c r="C236" s="36" t="s">
        <v>1762</v>
      </c>
      <c r="D236" s="37">
        <v>43889</v>
      </c>
      <c r="E236" s="4">
        <v>13125212</v>
      </c>
      <c r="F236" s="37">
        <v>43889</v>
      </c>
      <c r="G236" s="4">
        <v>1628844</v>
      </c>
      <c r="H236" s="1" t="s">
        <v>1759</v>
      </c>
      <c r="I236" s="1">
        <v>900156264</v>
      </c>
    </row>
    <row r="237" spans="1:9" ht="15">
      <c r="A237" s="1" t="s">
        <v>1391</v>
      </c>
      <c r="B237" s="6" t="s">
        <v>1392</v>
      </c>
      <c r="C237" s="36" t="s">
        <v>1762</v>
      </c>
      <c r="D237" s="37">
        <v>43889</v>
      </c>
      <c r="E237" s="4">
        <v>13125212</v>
      </c>
      <c r="F237" s="37">
        <v>43889</v>
      </c>
      <c r="G237" s="4">
        <v>1432959</v>
      </c>
      <c r="H237" s="1" t="s">
        <v>1760</v>
      </c>
      <c r="I237" s="1">
        <v>8050004271</v>
      </c>
    </row>
    <row r="238" spans="1:9" ht="15">
      <c r="A238" s="1" t="s">
        <v>1391</v>
      </c>
      <c r="B238" s="6" t="s">
        <v>1392</v>
      </c>
      <c r="C238" s="36" t="s">
        <v>1762</v>
      </c>
      <c r="D238" s="37">
        <v>43889</v>
      </c>
      <c r="E238" s="4">
        <v>13125212</v>
      </c>
      <c r="F238" s="37">
        <v>43889</v>
      </c>
      <c r="G238" s="4">
        <v>454104</v>
      </c>
      <c r="H238" s="1" t="s">
        <v>1761</v>
      </c>
      <c r="I238" s="1">
        <v>901097473</v>
      </c>
    </row>
    <row r="239" spans="1:9" ht="15">
      <c r="A239" s="1" t="s">
        <v>1391</v>
      </c>
      <c r="B239" s="6" t="s">
        <v>1392</v>
      </c>
      <c r="C239" s="36" t="s">
        <v>1763</v>
      </c>
      <c r="D239" s="37">
        <v>43917</v>
      </c>
      <c r="E239" s="4">
        <v>13172366</v>
      </c>
      <c r="F239" s="37">
        <v>43917</v>
      </c>
      <c r="G239" s="4">
        <v>2983578</v>
      </c>
      <c r="H239" s="1" t="s">
        <v>1755</v>
      </c>
      <c r="I239" s="1">
        <v>800130907</v>
      </c>
    </row>
    <row r="240" spans="1:9" ht="15">
      <c r="A240" s="1" t="s">
        <v>1391</v>
      </c>
      <c r="B240" s="6" t="s">
        <v>1392</v>
      </c>
      <c r="C240" s="36" t="s">
        <v>1763</v>
      </c>
      <c r="D240" s="37">
        <v>43917</v>
      </c>
      <c r="E240" s="4">
        <v>13172366</v>
      </c>
      <c r="F240" s="37">
        <v>43917</v>
      </c>
      <c r="G240" s="4">
        <v>2521080</v>
      </c>
      <c r="H240" s="1" t="s">
        <v>1757</v>
      </c>
      <c r="I240" s="1">
        <v>800088702</v>
      </c>
    </row>
    <row r="241" spans="1:9" ht="15">
      <c r="A241" s="1" t="s">
        <v>1391</v>
      </c>
      <c r="B241" s="6" t="s">
        <v>1392</v>
      </c>
      <c r="C241" s="36" t="s">
        <v>1763</v>
      </c>
      <c r="D241" s="37">
        <v>43917</v>
      </c>
      <c r="E241" s="4">
        <v>13172366</v>
      </c>
      <c r="F241" s="37">
        <v>43917</v>
      </c>
      <c r="G241" s="4">
        <v>4104647</v>
      </c>
      <c r="H241" s="1" t="s">
        <v>1758</v>
      </c>
      <c r="I241" s="1">
        <v>8062514406</v>
      </c>
    </row>
    <row r="242" spans="1:9" ht="15">
      <c r="A242" s="1" t="s">
        <v>1391</v>
      </c>
      <c r="B242" s="6" t="s">
        <v>1392</v>
      </c>
      <c r="C242" s="36" t="s">
        <v>1763</v>
      </c>
      <c r="D242" s="37">
        <v>43917</v>
      </c>
      <c r="E242" s="4">
        <v>13172366</v>
      </c>
      <c r="F242" s="37">
        <v>43917</v>
      </c>
      <c r="G242" s="4">
        <v>1675997</v>
      </c>
      <c r="H242" s="1" t="s">
        <v>1759</v>
      </c>
      <c r="I242" s="1">
        <v>900156264</v>
      </c>
    </row>
    <row r="243" spans="1:9" ht="15">
      <c r="A243" s="1" t="s">
        <v>1391</v>
      </c>
      <c r="B243" s="6" t="s">
        <v>1392</v>
      </c>
      <c r="C243" s="36" t="s">
        <v>1763</v>
      </c>
      <c r="D243" s="37">
        <v>43917</v>
      </c>
      <c r="E243" s="4">
        <v>13172366</v>
      </c>
      <c r="F243" s="37">
        <v>43917</v>
      </c>
      <c r="G243" s="4">
        <v>1432959</v>
      </c>
      <c r="H243" s="1" t="s">
        <v>1760</v>
      </c>
      <c r="I243" s="1">
        <v>8050004271</v>
      </c>
    </row>
    <row r="244" spans="1:9" ht="15">
      <c r="A244" s="1" t="s">
        <v>1391</v>
      </c>
      <c r="B244" s="6" t="s">
        <v>1392</v>
      </c>
      <c r="C244" s="36" t="s">
        <v>1763</v>
      </c>
      <c r="D244" s="37">
        <v>43917</v>
      </c>
      <c r="E244" s="4">
        <v>13172366</v>
      </c>
      <c r="F244" s="37">
        <v>43917</v>
      </c>
      <c r="G244" s="4">
        <v>454105</v>
      </c>
      <c r="H244" s="1" t="s">
        <v>1761</v>
      </c>
      <c r="I244" s="1">
        <v>901097473</v>
      </c>
    </row>
    <row r="245" spans="1:9" ht="15">
      <c r="A245" s="1" t="s">
        <v>1391</v>
      </c>
      <c r="B245" s="6" t="s">
        <v>1392</v>
      </c>
      <c r="C245" s="36" t="s">
        <v>1764</v>
      </c>
      <c r="D245" s="37">
        <v>43949</v>
      </c>
      <c r="E245" s="4">
        <v>13172364</v>
      </c>
      <c r="F245" s="37">
        <v>43949</v>
      </c>
      <c r="G245" s="4">
        <v>2983577</v>
      </c>
      <c r="H245" s="1" t="s">
        <v>1755</v>
      </c>
      <c r="I245" s="1">
        <v>800130907</v>
      </c>
    </row>
    <row r="246" spans="1:9" ht="15">
      <c r="A246" s="1" t="s">
        <v>1391</v>
      </c>
      <c r="B246" s="6" t="s">
        <v>1392</v>
      </c>
      <c r="C246" s="36" t="s">
        <v>1764</v>
      </c>
      <c r="D246" s="37">
        <v>43949</v>
      </c>
      <c r="E246" s="4">
        <v>13172364</v>
      </c>
      <c r="F246" s="37">
        <v>43949</v>
      </c>
      <c r="G246" s="4">
        <v>2521080</v>
      </c>
      <c r="H246" s="1" t="s">
        <v>1757</v>
      </c>
      <c r="I246" s="1">
        <v>800088702</v>
      </c>
    </row>
    <row r="247" spans="1:9" ht="15">
      <c r="A247" s="1" t="s">
        <v>1391</v>
      </c>
      <c r="B247" s="6" t="s">
        <v>1392</v>
      </c>
      <c r="C247" s="36" t="s">
        <v>1764</v>
      </c>
      <c r="D247" s="37">
        <v>43949</v>
      </c>
      <c r="E247" s="4">
        <v>13172364</v>
      </c>
      <c r="F247" s="37">
        <v>43949</v>
      </c>
      <c r="G247" s="4">
        <v>4104647</v>
      </c>
      <c r="H247" s="1" t="s">
        <v>1758</v>
      </c>
      <c r="I247" s="1">
        <v>8062514406</v>
      </c>
    </row>
    <row r="248" spans="1:9" ht="15">
      <c r="A248" s="1" t="s">
        <v>1391</v>
      </c>
      <c r="B248" s="6" t="s">
        <v>1392</v>
      </c>
      <c r="C248" s="36" t="s">
        <v>1764</v>
      </c>
      <c r="D248" s="37">
        <v>43949</v>
      </c>
      <c r="E248" s="4">
        <v>13172364</v>
      </c>
      <c r="F248" s="37">
        <v>43949</v>
      </c>
      <c r="G248" s="4">
        <v>1675997</v>
      </c>
      <c r="H248" s="1" t="s">
        <v>1759</v>
      </c>
      <c r="I248" s="1">
        <v>900156264</v>
      </c>
    </row>
    <row r="249" spans="1:9" ht="15">
      <c r="A249" s="1" t="s">
        <v>1391</v>
      </c>
      <c r="B249" s="6" t="s">
        <v>1392</v>
      </c>
      <c r="C249" s="36" t="s">
        <v>1764</v>
      </c>
      <c r="D249" s="37">
        <v>43949</v>
      </c>
      <c r="E249" s="4">
        <v>13172364</v>
      </c>
      <c r="F249" s="37">
        <v>43949</v>
      </c>
      <c r="G249" s="4">
        <v>1432959</v>
      </c>
      <c r="H249" s="1" t="s">
        <v>1760</v>
      </c>
      <c r="I249" s="1">
        <v>8050004271</v>
      </c>
    </row>
    <row r="250" spans="1:9" ht="15">
      <c r="A250" s="1" t="s">
        <v>1391</v>
      </c>
      <c r="B250" s="6" t="s">
        <v>1392</v>
      </c>
      <c r="C250" s="36" t="s">
        <v>1764</v>
      </c>
      <c r="D250" s="37">
        <v>43949</v>
      </c>
      <c r="E250" s="4">
        <v>13172364</v>
      </c>
      <c r="F250" s="37">
        <v>43949</v>
      </c>
      <c r="G250" s="4">
        <v>454104</v>
      </c>
      <c r="H250" s="1" t="s">
        <v>1761</v>
      </c>
      <c r="I250" s="1">
        <v>901097473</v>
      </c>
    </row>
    <row r="251" spans="1:9" ht="15">
      <c r="A251" s="1" t="s">
        <v>1391</v>
      </c>
      <c r="B251" s="6" t="s">
        <v>1392</v>
      </c>
      <c r="C251" s="36" t="s">
        <v>1765</v>
      </c>
      <c r="D251" s="37">
        <v>43972</v>
      </c>
      <c r="E251" s="4">
        <v>13172364</v>
      </c>
      <c r="F251" s="37">
        <v>43973</v>
      </c>
      <c r="G251" s="4">
        <v>2983577</v>
      </c>
      <c r="H251" s="1" t="s">
        <v>1755</v>
      </c>
      <c r="I251" s="1">
        <v>800130907</v>
      </c>
    </row>
    <row r="252" spans="1:9" ht="15">
      <c r="A252" s="1" t="s">
        <v>1391</v>
      </c>
      <c r="B252" s="6" t="s">
        <v>1392</v>
      </c>
      <c r="C252" s="36" t="s">
        <v>1765</v>
      </c>
      <c r="D252" s="37">
        <v>43972</v>
      </c>
      <c r="E252" s="4">
        <v>13172364</v>
      </c>
      <c r="F252" s="37">
        <v>43973</v>
      </c>
      <c r="G252" s="4">
        <v>2521080</v>
      </c>
      <c r="H252" s="1" t="s">
        <v>1757</v>
      </c>
      <c r="I252" s="1">
        <v>800088702</v>
      </c>
    </row>
    <row r="253" spans="1:9" ht="15">
      <c r="A253" s="1" t="s">
        <v>1391</v>
      </c>
      <c r="B253" s="6" t="s">
        <v>1392</v>
      </c>
      <c r="C253" s="36" t="s">
        <v>1765</v>
      </c>
      <c r="D253" s="37">
        <v>43972</v>
      </c>
      <c r="E253" s="4">
        <v>13172364</v>
      </c>
      <c r="F253" s="37">
        <v>43973</v>
      </c>
      <c r="G253" s="4">
        <v>4104647</v>
      </c>
      <c r="H253" s="1" t="s">
        <v>1758</v>
      </c>
      <c r="I253" s="1">
        <v>8062514406</v>
      </c>
    </row>
    <row r="254" spans="1:9" ht="15">
      <c r="A254" s="1" t="s">
        <v>1391</v>
      </c>
      <c r="B254" s="6" t="s">
        <v>1392</v>
      </c>
      <c r="C254" s="36" t="s">
        <v>1765</v>
      </c>
      <c r="D254" s="37">
        <v>43972</v>
      </c>
      <c r="E254" s="4">
        <v>13172364</v>
      </c>
      <c r="F254" s="37">
        <v>43973</v>
      </c>
      <c r="G254" s="4">
        <v>1675997</v>
      </c>
      <c r="H254" s="1" t="s">
        <v>1759</v>
      </c>
      <c r="I254" s="1">
        <v>900156264</v>
      </c>
    </row>
    <row r="255" spans="1:9" ht="15">
      <c r="A255" s="1" t="s">
        <v>1391</v>
      </c>
      <c r="B255" s="6" t="s">
        <v>1392</v>
      </c>
      <c r="C255" s="36" t="s">
        <v>1765</v>
      </c>
      <c r="D255" s="37">
        <v>43972</v>
      </c>
      <c r="E255" s="4">
        <v>13172364</v>
      </c>
      <c r="F255" s="37">
        <v>43973</v>
      </c>
      <c r="G255" s="4">
        <v>1432959</v>
      </c>
      <c r="H255" s="1" t="s">
        <v>1760</v>
      </c>
      <c r="I255" s="1">
        <v>8050004271</v>
      </c>
    </row>
    <row r="256" spans="1:9" ht="15">
      <c r="A256" s="1" t="s">
        <v>1391</v>
      </c>
      <c r="B256" s="6" t="s">
        <v>1392</v>
      </c>
      <c r="C256" s="36" t="s">
        <v>1765</v>
      </c>
      <c r="D256" s="37">
        <v>43972</v>
      </c>
      <c r="E256" s="4">
        <v>13172364</v>
      </c>
      <c r="F256" s="37">
        <v>43973</v>
      </c>
      <c r="G256" s="4">
        <v>454104</v>
      </c>
      <c r="H256" s="1" t="s">
        <v>1761</v>
      </c>
      <c r="I256" s="1">
        <v>901097473</v>
      </c>
    </row>
    <row r="257" spans="1:9" ht="15">
      <c r="A257" s="1" t="s">
        <v>1391</v>
      </c>
      <c r="B257" s="6" t="s">
        <v>1392</v>
      </c>
      <c r="C257" s="36" t="s">
        <v>1766</v>
      </c>
      <c r="D257" s="37">
        <v>44007</v>
      </c>
      <c r="E257" s="4">
        <v>13172364</v>
      </c>
      <c r="F257" s="37">
        <v>44007</v>
      </c>
      <c r="G257" s="4">
        <v>2983577</v>
      </c>
      <c r="H257" s="1" t="s">
        <v>1755</v>
      </c>
      <c r="I257" s="1">
        <v>800130907</v>
      </c>
    </row>
    <row r="258" spans="1:9" ht="15">
      <c r="A258" s="1" t="s">
        <v>1391</v>
      </c>
      <c r="B258" s="6" t="s">
        <v>1392</v>
      </c>
      <c r="C258" s="36" t="s">
        <v>1766</v>
      </c>
      <c r="D258" s="37">
        <v>44007</v>
      </c>
      <c r="E258" s="4">
        <v>13172364</v>
      </c>
      <c r="F258" s="37">
        <v>44007</v>
      </c>
      <c r="G258" s="4">
        <v>2521080</v>
      </c>
      <c r="H258" s="1" t="s">
        <v>1757</v>
      </c>
      <c r="I258" s="1">
        <v>800088702</v>
      </c>
    </row>
    <row r="259" spans="1:9" ht="15">
      <c r="A259" s="1" t="s">
        <v>1391</v>
      </c>
      <c r="B259" s="6" t="s">
        <v>1392</v>
      </c>
      <c r="C259" s="36" t="s">
        <v>1766</v>
      </c>
      <c r="D259" s="37">
        <v>44007</v>
      </c>
      <c r="E259" s="4">
        <v>13172364</v>
      </c>
      <c r="F259" s="37">
        <v>44007</v>
      </c>
      <c r="G259" s="4">
        <v>4104647</v>
      </c>
      <c r="H259" s="1" t="s">
        <v>1758</v>
      </c>
      <c r="I259" s="1">
        <v>8062514406</v>
      </c>
    </row>
    <row r="260" spans="1:9" ht="15">
      <c r="A260" s="1" t="s">
        <v>1391</v>
      </c>
      <c r="B260" s="6" t="s">
        <v>1392</v>
      </c>
      <c r="C260" s="36" t="s">
        <v>1766</v>
      </c>
      <c r="D260" s="37">
        <v>44007</v>
      </c>
      <c r="E260" s="4">
        <v>13172364</v>
      </c>
      <c r="F260" s="37">
        <v>44007</v>
      </c>
      <c r="G260" s="4">
        <v>1675997</v>
      </c>
      <c r="H260" s="1" t="s">
        <v>1759</v>
      </c>
      <c r="I260" s="1">
        <v>900156264</v>
      </c>
    </row>
    <row r="261" spans="1:9" ht="15">
      <c r="A261" s="1" t="s">
        <v>1391</v>
      </c>
      <c r="B261" s="6" t="s">
        <v>1392</v>
      </c>
      <c r="C261" s="36" t="s">
        <v>1766</v>
      </c>
      <c r="D261" s="37">
        <v>44007</v>
      </c>
      <c r="E261" s="4">
        <v>13172364</v>
      </c>
      <c r="F261" s="37">
        <v>44007</v>
      </c>
      <c r="G261" s="4">
        <v>1432959</v>
      </c>
      <c r="H261" s="1" t="s">
        <v>1760</v>
      </c>
      <c r="I261" s="1">
        <v>8050004271</v>
      </c>
    </row>
    <row r="262" spans="1:9" ht="15">
      <c r="A262" s="1" t="s">
        <v>1391</v>
      </c>
      <c r="B262" s="6" t="s">
        <v>1392</v>
      </c>
      <c r="C262" s="36" t="s">
        <v>1766</v>
      </c>
      <c r="D262" s="37">
        <v>44007</v>
      </c>
      <c r="E262" s="4">
        <v>13172364</v>
      </c>
      <c r="F262" s="37">
        <v>44007</v>
      </c>
      <c r="G262" s="4">
        <v>454104</v>
      </c>
      <c r="H262" s="1" t="s">
        <v>1761</v>
      </c>
      <c r="I262" s="1">
        <v>901097473</v>
      </c>
    </row>
    <row r="263" spans="1:9" ht="15">
      <c r="A263" s="1" t="s">
        <v>1393</v>
      </c>
      <c r="B263" s="6" t="s">
        <v>1394</v>
      </c>
      <c r="C263" s="36" t="s">
        <v>1767</v>
      </c>
      <c r="D263" s="37">
        <v>43860</v>
      </c>
      <c r="E263" s="4">
        <v>18433731</v>
      </c>
      <c r="F263" s="37">
        <v>43861</v>
      </c>
      <c r="G263" s="4">
        <v>3677606</v>
      </c>
      <c r="H263" s="1" t="s">
        <v>1768</v>
      </c>
      <c r="I263" s="1">
        <v>8001443313</v>
      </c>
    </row>
    <row r="264" spans="1:9" ht="15">
      <c r="A264" s="1" t="s">
        <v>1393</v>
      </c>
      <c r="B264" s="6" t="s">
        <v>1394</v>
      </c>
      <c r="C264" s="36" t="s">
        <v>1767</v>
      </c>
      <c r="D264" s="37">
        <v>43860</v>
      </c>
      <c r="E264" s="4">
        <v>18433731</v>
      </c>
      <c r="F264" s="37">
        <v>43861</v>
      </c>
      <c r="G264" s="4">
        <v>12019413</v>
      </c>
      <c r="H264" s="1" t="s">
        <v>1769</v>
      </c>
      <c r="I264" s="1">
        <v>860013816</v>
      </c>
    </row>
    <row r="265" spans="1:9" ht="15">
      <c r="A265" s="1" t="s">
        <v>1393</v>
      </c>
      <c r="B265" s="6" t="s">
        <v>1394</v>
      </c>
      <c r="C265" s="36" t="s">
        <v>1767</v>
      </c>
      <c r="D265" s="37">
        <v>43860</v>
      </c>
      <c r="E265" s="4">
        <v>18433731</v>
      </c>
      <c r="F265" s="37">
        <v>43861</v>
      </c>
      <c r="G265" s="4">
        <v>1668982</v>
      </c>
      <c r="H265" s="1" t="s">
        <v>1770</v>
      </c>
      <c r="I265" s="1">
        <v>8001982815</v>
      </c>
    </row>
    <row r="266" spans="1:9" ht="15">
      <c r="A266" s="1" t="s">
        <v>1393</v>
      </c>
      <c r="B266" s="6" t="s">
        <v>1394</v>
      </c>
      <c r="C266" s="36" t="s">
        <v>1767</v>
      </c>
      <c r="D266" s="37">
        <v>43860</v>
      </c>
      <c r="E266" s="4">
        <v>18433731</v>
      </c>
      <c r="F266" s="37">
        <v>43861</v>
      </c>
      <c r="G266" s="4">
        <v>1067730</v>
      </c>
      <c r="H266" s="1" t="s">
        <v>1771</v>
      </c>
      <c r="I266" s="1">
        <v>900391901</v>
      </c>
    </row>
    <row r="267" spans="1:9" ht="15">
      <c r="A267" s="1" t="s">
        <v>1393</v>
      </c>
      <c r="B267" s="6" t="s">
        <v>1394</v>
      </c>
      <c r="C267" s="36" t="s">
        <v>1772</v>
      </c>
      <c r="D267" s="37">
        <v>43889</v>
      </c>
      <c r="E267" s="4">
        <v>18492833</v>
      </c>
      <c r="F267" s="37">
        <v>43889</v>
      </c>
      <c r="G267" s="4">
        <v>12078603</v>
      </c>
      <c r="H267" s="1" t="s">
        <v>1769</v>
      </c>
      <c r="I267" s="1">
        <v>860013816</v>
      </c>
    </row>
    <row r="268" spans="1:9" ht="15">
      <c r="A268" s="1" t="s">
        <v>1393</v>
      </c>
      <c r="B268" s="6" t="s">
        <v>1394</v>
      </c>
      <c r="C268" s="36" t="s">
        <v>1772</v>
      </c>
      <c r="D268" s="37">
        <v>43889</v>
      </c>
      <c r="E268" s="4">
        <v>18492833</v>
      </c>
      <c r="F268" s="37">
        <v>43889</v>
      </c>
      <c r="G268" s="4">
        <v>838292</v>
      </c>
      <c r="H268" s="1" t="s">
        <v>1770</v>
      </c>
      <c r="I268" s="1">
        <v>8001982815</v>
      </c>
    </row>
    <row r="269" spans="1:9" ht="15">
      <c r="A269" s="1" t="s">
        <v>1393</v>
      </c>
      <c r="B269" s="6" t="s">
        <v>1394</v>
      </c>
      <c r="C269" s="36" t="s">
        <v>1772</v>
      </c>
      <c r="D269" s="37">
        <v>43889</v>
      </c>
      <c r="E269" s="4">
        <v>18492833</v>
      </c>
      <c r="F269" s="37">
        <v>43889</v>
      </c>
      <c r="G269" s="4">
        <v>5575938</v>
      </c>
      <c r="H269" s="1" t="s">
        <v>1768</v>
      </c>
      <c r="I269" s="1">
        <v>8001443313</v>
      </c>
    </row>
    <row r="270" spans="1:9" ht="15">
      <c r="A270" s="1" t="s">
        <v>1393</v>
      </c>
      <c r="B270" s="6" t="s">
        <v>1394</v>
      </c>
      <c r="C270" s="36" t="s">
        <v>1773</v>
      </c>
      <c r="D270" s="37">
        <v>43917</v>
      </c>
      <c r="E270" s="4">
        <v>18598209</v>
      </c>
      <c r="F270" s="37">
        <v>43917</v>
      </c>
      <c r="G270" s="4">
        <v>838292</v>
      </c>
      <c r="H270" s="1" t="s">
        <v>1770</v>
      </c>
      <c r="I270" s="1">
        <v>8001982815</v>
      </c>
    </row>
    <row r="271" spans="1:9" ht="15">
      <c r="A271" s="1" t="s">
        <v>1393</v>
      </c>
      <c r="B271" s="6" t="s">
        <v>1394</v>
      </c>
      <c r="C271" s="36" t="s">
        <v>1773</v>
      </c>
      <c r="D271" s="37">
        <v>43917</v>
      </c>
      <c r="E271" s="4">
        <v>18598209</v>
      </c>
      <c r="F271" s="37">
        <v>43917</v>
      </c>
      <c r="G271" s="4">
        <v>12183979</v>
      </c>
      <c r="H271" s="1" t="s">
        <v>1769</v>
      </c>
      <c r="I271" s="1">
        <v>860013816</v>
      </c>
    </row>
    <row r="272" spans="1:9" ht="15">
      <c r="A272" s="1" t="s">
        <v>1393</v>
      </c>
      <c r="B272" s="6" t="s">
        <v>1394</v>
      </c>
      <c r="C272" s="36" t="s">
        <v>1773</v>
      </c>
      <c r="D272" s="37">
        <v>43917</v>
      </c>
      <c r="E272" s="4">
        <v>18598209</v>
      </c>
      <c r="F272" s="37">
        <v>43917</v>
      </c>
      <c r="G272" s="4">
        <v>5575938</v>
      </c>
      <c r="H272" s="1" t="s">
        <v>1768</v>
      </c>
      <c r="I272" s="1">
        <v>8001443313</v>
      </c>
    </row>
    <row r="273" spans="1:9" ht="15">
      <c r="A273" s="1" t="s">
        <v>1393</v>
      </c>
      <c r="B273" s="6" t="s">
        <v>1394</v>
      </c>
      <c r="C273" s="36" t="s">
        <v>1774</v>
      </c>
      <c r="D273" s="37">
        <v>43949</v>
      </c>
      <c r="E273" s="4">
        <v>18598391</v>
      </c>
      <c r="F273" s="37">
        <v>43949</v>
      </c>
      <c r="G273" s="4">
        <v>838292</v>
      </c>
      <c r="H273" s="1" t="s">
        <v>1770</v>
      </c>
      <c r="I273" s="1">
        <v>8001982815</v>
      </c>
    </row>
    <row r="274" spans="1:9" ht="15">
      <c r="A274" s="1" t="s">
        <v>1393</v>
      </c>
      <c r="B274" s="6" t="s">
        <v>1394</v>
      </c>
      <c r="C274" s="36" t="s">
        <v>1774</v>
      </c>
      <c r="D274" s="37">
        <v>43949</v>
      </c>
      <c r="E274" s="4">
        <v>18598391</v>
      </c>
      <c r="F274" s="37">
        <v>43949</v>
      </c>
      <c r="G274" s="4">
        <v>5575938</v>
      </c>
      <c r="H274" s="1" t="s">
        <v>1768</v>
      </c>
      <c r="I274" s="1">
        <v>8001443313</v>
      </c>
    </row>
    <row r="275" spans="1:9" ht="15">
      <c r="A275" s="1" t="s">
        <v>1393</v>
      </c>
      <c r="B275" s="6" t="s">
        <v>1394</v>
      </c>
      <c r="C275" s="36" t="s">
        <v>1774</v>
      </c>
      <c r="D275" s="37">
        <v>43949</v>
      </c>
      <c r="E275" s="4">
        <v>18598391</v>
      </c>
      <c r="F275" s="37">
        <v>43949</v>
      </c>
      <c r="G275" s="4">
        <v>12184161</v>
      </c>
      <c r="H275" s="1" t="s">
        <v>1769</v>
      </c>
      <c r="I275" s="1">
        <v>860013816</v>
      </c>
    </row>
    <row r="276" spans="1:9" ht="15">
      <c r="A276" s="1" t="s">
        <v>1393</v>
      </c>
      <c r="B276" s="6" t="s">
        <v>1394</v>
      </c>
      <c r="C276" s="36" t="s">
        <v>1775</v>
      </c>
      <c r="D276" s="37">
        <v>43972</v>
      </c>
      <c r="E276" s="4">
        <v>18598391</v>
      </c>
      <c r="F276" s="37">
        <v>43973</v>
      </c>
      <c r="G276" s="4">
        <v>5575938</v>
      </c>
      <c r="H276" s="1" t="s">
        <v>1768</v>
      </c>
      <c r="I276" s="1">
        <v>8001443313</v>
      </c>
    </row>
    <row r="277" spans="1:9" ht="15">
      <c r="A277" s="1" t="s">
        <v>1393</v>
      </c>
      <c r="B277" s="6" t="s">
        <v>1394</v>
      </c>
      <c r="C277" s="36" t="s">
        <v>1775</v>
      </c>
      <c r="D277" s="37">
        <v>43972</v>
      </c>
      <c r="E277" s="4">
        <v>18598391</v>
      </c>
      <c r="F277" s="37">
        <v>43973</v>
      </c>
      <c r="G277" s="4">
        <v>12184161</v>
      </c>
      <c r="H277" s="1" t="s">
        <v>1769</v>
      </c>
      <c r="I277" s="1">
        <v>860013816</v>
      </c>
    </row>
    <row r="278" spans="1:9" ht="15">
      <c r="A278" s="1" t="s">
        <v>1393</v>
      </c>
      <c r="B278" s="6" t="s">
        <v>1394</v>
      </c>
      <c r="C278" s="36" t="s">
        <v>1775</v>
      </c>
      <c r="D278" s="37">
        <v>43972</v>
      </c>
      <c r="E278" s="4">
        <v>18598391</v>
      </c>
      <c r="F278" s="37">
        <v>43973</v>
      </c>
      <c r="G278" s="4">
        <v>838292</v>
      </c>
      <c r="H278" s="1" t="s">
        <v>1770</v>
      </c>
      <c r="I278" s="1">
        <v>8001982815</v>
      </c>
    </row>
    <row r="279" spans="1:9" ht="15">
      <c r="A279" s="1" t="s">
        <v>1393</v>
      </c>
      <c r="B279" s="6" t="s">
        <v>1394</v>
      </c>
      <c r="C279" s="36" t="s">
        <v>1776</v>
      </c>
      <c r="D279" s="37">
        <v>44007</v>
      </c>
      <c r="E279" s="4">
        <v>18598391</v>
      </c>
      <c r="F279" s="37">
        <v>44007</v>
      </c>
      <c r="G279" s="4">
        <v>5575938</v>
      </c>
      <c r="H279" s="1" t="s">
        <v>1768</v>
      </c>
      <c r="I279" s="1">
        <v>8001443313</v>
      </c>
    </row>
    <row r="280" spans="1:9" ht="15">
      <c r="A280" s="1" t="s">
        <v>1393</v>
      </c>
      <c r="B280" s="6" t="s">
        <v>1394</v>
      </c>
      <c r="C280" s="36" t="s">
        <v>1776</v>
      </c>
      <c r="D280" s="37">
        <v>44007</v>
      </c>
      <c r="E280" s="4">
        <v>18598391</v>
      </c>
      <c r="F280" s="37">
        <v>44007</v>
      </c>
      <c r="G280" s="4">
        <v>12184161</v>
      </c>
      <c r="H280" s="1" t="s">
        <v>1769</v>
      </c>
      <c r="I280" s="1">
        <v>860013816</v>
      </c>
    </row>
    <row r="281" spans="1:9" ht="15">
      <c r="A281" s="1" t="s">
        <v>1393</v>
      </c>
      <c r="B281" s="6" t="s">
        <v>1394</v>
      </c>
      <c r="C281" s="36" t="s">
        <v>1776</v>
      </c>
      <c r="D281" s="37">
        <v>44007</v>
      </c>
      <c r="E281" s="4">
        <v>18598391</v>
      </c>
      <c r="F281" s="37">
        <v>44007</v>
      </c>
      <c r="G281" s="4">
        <v>838292</v>
      </c>
      <c r="H281" s="1" t="s">
        <v>1770</v>
      </c>
      <c r="I281" s="1">
        <v>8001982815</v>
      </c>
    </row>
    <row r="282" spans="1:9" ht="15">
      <c r="A282" s="1" t="s">
        <v>1395</v>
      </c>
      <c r="B282" s="6" t="s">
        <v>1396</v>
      </c>
      <c r="C282" s="36" t="s">
        <v>1777</v>
      </c>
      <c r="D282" s="37">
        <v>43860</v>
      </c>
      <c r="E282" s="4">
        <v>5515000</v>
      </c>
      <c r="F282" s="37">
        <v>43861</v>
      </c>
      <c r="G282" s="4">
        <v>5515000</v>
      </c>
      <c r="H282" s="1" t="s">
        <v>1778</v>
      </c>
      <c r="I282" s="1" t="s">
        <v>1779</v>
      </c>
    </row>
    <row r="283" spans="1:9" ht="15">
      <c r="A283" s="1" t="s">
        <v>1395</v>
      </c>
      <c r="B283" s="6" t="s">
        <v>1396</v>
      </c>
      <c r="C283" s="36" t="s">
        <v>1780</v>
      </c>
      <c r="D283" s="37">
        <v>43889</v>
      </c>
      <c r="E283" s="4">
        <v>4749800</v>
      </c>
      <c r="F283" s="37">
        <v>43889</v>
      </c>
      <c r="G283" s="4">
        <v>4749800</v>
      </c>
      <c r="H283" s="1" t="s">
        <v>1778</v>
      </c>
      <c r="I283" s="1" t="s">
        <v>1779</v>
      </c>
    </row>
    <row r="284" spans="1:9" ht="15">
      <c r="A284" s="1" t="s">
        <v>1395</v>
      </c>
      <c r="B284" s="6" t="s">
        <v>1396</v>
      </c>
      <c r="C284" s="36" t="s">
        <v>1781</v>
      </c>
      <c r="D284" s="37">
        <v>43917</v>
      </c>
      <c r="E284" s="4">
        <v>4777400</v>
      </c>
      <c r="F284" s="37">
        <v>43917</v>
      </c>
      <c r="G284" s="4">
        <v>4777400</v>
      </c>
      <c r="H284" s="1" t="s">
        <v>1778</v>
      </c>
      <c r="I284" s="1" t="s">
        <v>1779</v>
      </c>
    </row>
    <row r="285" spans="1:9" ht="15">
      <c r="A285" s="1" t="s">
        <v>1395</v>
      </c>
      <c r="B285" s="6" t="s">
        <v>1396</v>
      </c>
      <c r="C285" s="36" t="s">
        <v>1782</v>
      </c>
      <c r="D285" s="37">
        <v>43949</v>
      </c>
      <c r="E285" s="4">
        <v>4777400</v>
      </c>
      <c r="F285" s="37">
        <v>43949</v>
      </c>
      <c r="G285" s="4">
        <v>4777400</v>
      </c>
      <c r="H285" s="1" t="s">
        <v>1778</v>
      </c>
      <c r="I285" s="1" t="s">
        <v>1779</v>
      </c>
    </row>
    <row r="286" spans="1:9" ht="15">
      <c r="A286" s="1" t="s">
        <v>1395</v>
      </c>
      <c r="B286" s="6" t="s">
        <v>1396</v>
      </c>
      <c r="C286" s="36" t="s">
        <v>1783</v>
      </c>
      <c r="D286" s="37">
        <v>43985</v>
      </c>
      <c r="E286" s="4">
        <v>4777400</v>
      </c>
      <c r="F286" s="37">
        <v>43985</v>
      </c>
      <c r="G286" s="4">
        <v>4777400</v>
      </c>
      <c r="H286" s="1" t="s">
        <v>1778</v>
      </c>
      <c r="I286" s="1" t="s">
        <v>1779</v>
      </c>
    </row>
    <row r="287" spans="1:9" ht="15">
      <c r="A287" s="1" t="s">
        <v>1395</v>
      </c>
      <c r="B287" s="6" t="s">
        <v>1396</v>
      </c>
      <c r="C287" s="36" t="s">
        <v>1784</v>
      </c>
      <c r="D287" s="37">
        <v>44007</v>
      </c>
      <c r="E287" s="4">
        <v>4777400</v>
      </c>
      <c r="F287" s="37">
        <v>44007</v>
      </c>
      <c r="G287" s="4">
        <v>4777400</v>
      </c>
      <c r="H287" s="1" t="s">
        <v>1778</v>
      </c>
      <c r="I287" s="1" t="s">
        <v>1779</v>
      </c>
    </row>
    <row r="288" spans="1:9" ht="15">
      <c r="A288" s="1" t="s">
        <v>1324</v>
      </c>
      <c r="B288" s="6" t="s">
        <v>579</v>
      </c>
      <c r="C288" s="36" t="s">
        <v>1785</v>
      </c>
      <c r="D288" s="37">
        <v>43873</v>
      </c>
      <c r="E288" s="4">
        <v>29694960</v>
      </c>
      <c r="F288" s="37">
        <v>43878</v>
      </c>
      <c r="G288" s="4">
        <v>29694960</v>
      </c>
      <c r="H288" s="1" t="s">
        <v>1786</v>
      </c>
      <c r="I288" s="1" t="s">
        <v>1787</v>
      </c>
    </row>
    <row r="289" spans="1:9" ht="15">
      <c r="A289" s="1" t="s">
        <v>1308</v>
      </c>
      <c r="B289" s="6" t="s">
        <v>367</v>
      </c>
      <c r="C289" s="36" t="s">
        <v>1788</v>
      </c>
      <c r="D289" s="37">
        <v>43857</v>
      </c>
      <c r="E289" s="4">
        <v>1400000</v>
      </c>
      <c r="F289" s="37">
        <v>43861</v>
      </c>
      <c r="G289" s="4">
        <v>1400000</v>
      </c>
      <c r="H289" s="1" t="s">
        <v>1468</v>
      </c>
      <c r="I289" s="1" t="s">
        <v>1469</v>
      </c>
    </row>
    <row r="290" spans="1:9" ht="15">
      <c r="A290" s="1" t="s">
        <v>1308</v>
      </c>
      <c r="B290" s="6" t="s">
        <v>367</v>
      </c>
      <c r="C290" s="36" t="s">
        <v>1789</v>
      </c>
      <c r="D290" s="37">
        <v>43936</v>
      </c>
      <c r="E290" s="4">
        <v>1492370</v>
      </c>
      <c r="F290" s="37">
        <v>43944</v>
      </c>
      <c r="G290" s="4">
        <v>1492370</v>
      </c>
      <c r="H290" s="1" t="s">
        <v>1468</v>
      </c>
      <c r="I290" s="1" t="s">
        <v>1469</v>
      </c>
    </row>
    <row r="291" spans="1:9" ht="15">
      <c r="A291" s="1" t="s">
        <v>1308</v>
      </c>
      <c r="B291" s="6" t="s">
        <v>367</v>
      </c>
      <c r="C291" s="36" t="s">
        <v>1790</v>
      </c>
      <c r="D291" s="37">
        <v>43963</v>
      </c>
      <c r="E291" s="4">
        <v>25533600</v>
      </c>
      <c r="F291" s="37">
        <v>43980</v>
      </c>
      <c r="G291" s="4">
        <v>17908800</v>
      </c>
      <c r="H291" s="1" t="s">
        <v>1307</v>
      </c>
      <c r="I291" s="1" t="s">
        <v>1791</v>
      </c>
    </row>
    <row r="292" spans="1:9" ht="15">
      <c r="A292" s="1" t="s">
        <v>1201</v>
      </c>
      <c r="B292" s="6" t="s">
        <v>664</v>
      </c>
      <c r="C292" s="36" t="s">
        <v>1792</v>
      </c>
      <c r="D292" s="37">
        <v>43852</v>
      </c>
      <c r="E292" s="4">
        <v>107464140</v>
      </c>
      <c r="F292" s="37">
        <v>43861</v>
      </c>
      <c r="G292" s="4">
        <v>107464140</v>
      </c>
      <c r="H292" s="1" t="s">
        <v>1793</v>
      </c>
      <c r="I292" s="1" t="s">
        <v>1794</v>
      </c>
    </row>
    <row r="293" spans="1:9" ht="15">
      <c r="A293" s="1" t="s">
        <v>1201</v>
      </c>
      <c r="B293" s="6" t="s">
        <v>664</v>
      </c>
      <c r="C293" s="36" t="s">
        <v>1795</v>
      </c>
      <c r="D293" s="37">
        <v>43916</v>
      </c>
      <c r="E293" s="4">
        <v>182551992</v>
      </c>
      <c r="F293" s="37">
        <v>43922</v>
      </c>
      <c r="G293" s="4">
        <v>182551992</v>
      </c>
      <c r="H293" s="1" t="s">
        <v>1793</v>
      </c>
      <c r="I293" s="1" t="s">
        <v>1794</v>
      </c>
    </row>
    <row r="294" spans="1:9" ht="15">
      <c r="A294" s="1" t="s">
        <v>1201</v>
      </c>
      <c r="B294" s="6" t="s">
        <v>664</v>
      </c>
      <c r="C294" s="36" t="s">
        <v>1795</v>
      </c>
      <c r="D294" s="37">
        <v>43916</v>
      </c>
      <c r="E294" s="4">
        <v>139840428</v>
      </c>
      <c r="F294" s="37">
        <v>43922</v>
      </c>
      <c r="G294" s="4">
        <v>32376288</v>
      </c>
      <c r="H294" s="1" t="s">
        <v>1793</v>
      </c>
      <c r="I294" s="1" t="s">
        <v>1794</v>
      </c>
    </row>
    <row r="295" spans="1:9" ht="15">
      <c r="A295" s="1" t="s">
        <v>1400</v>
      </c>
      <c r="B295" s="6" t="s">
        <v>666</v>
      </c>
      <c r="C295" s="36" t="s">
        <v>1796</v>
      </c>
      <c r="D295" s="37">
        <v>43889</v>
      </c>
      <c r="E295" s="4">
        <v>42134544</v>
      </c>
      <c r="F295" s="37">
        <v>43889</v>
      </c>
      <c r="G295" s="4">
        <v>42134544</v>
      </c>
      <c r="H295" s="1" t="s">
        <v>1438</v>
      </c>
      <c r="I295" s="1" t="s">
        <v>1439</v>
      </c>
    </row>
    <row r="296" spans="1:9" ht="15">
      <c r="A296" s="1" t="s">
        <v>1401</v>
      </c>
      <c r="B296" s="6" t="s">
        <v>668</v>
      </c>
      <c r="C296" s="36" t="s">
        <v>1797</v>
      </c>
      <c r="D296" s="37">
        <v>43895</v>
      </c>
      <c r="E296" s="4">
        <v>2952000</v>
      </c>
      <c r="F296" s="37">
        <v>43902</v>
      </c>
      <c r="G296" s="4">
        <v>2952000</v>
      </c>
      <c r="H296" s="1" t="s">
        <v>1798</v>
      </c>
      <c r="I296" s="1" t="s">
        <v>1799</v>
      </c>
    </row>
    <row r="297" spans="1:9" ht="15">
      <c r="A297" s="1" t="s">
        <v>1402</v>
      </c>
      <c r="B297" s="6" t="s">
        <v>471</v>
      </c>
      <c r="C297" s="36" t="s">
        <v>1800</v>
      </c>
      <c r="D297" s="37">
        <v>43853</v>
      </c>
      <c r="E297" s="4">
        <v>625515</v>
      </c>
      <c r="F297" s="37">
        <v>43853</v>
      </c>
      <c r="G297" s="4">
        <v>625515</v>
      </c>
      <c r="H297" s="1" t="s">
        <v>1801</v>
      </c>
      <c r="I297" s="1" t="s">
        <v>1802</v>
      </c>
    </row>
    <row r="298" spans="1:9" ht="15">
      <c r="A298" s="1" t="s">
        <v>1402</v>
      </c>
      <c r="B298" s="6" t="s">
        <v>471</v>
      </c>
      <c r="C298" s="36" t="s">
        <v>1803</v>
      </c>
      <c r="D298" s="37">
        <v>43853</v>
      </c>
      <c r="E298" s="4">
        <v>755811</v>
      </c>
      <c r="F298" s="37">
        <v>43853</v>
      </c>
      <c r="G298" s="4">
        <v>755811</v>
      </c>
      <c r="H298" s="1" t="s">
        <v>1804</v>
      </c>
      <c r="I298" s="1" t="s">
        <v>1805</v>
      </c>
    </row>
    <row r="299" spans="1:9" ht="15">
      <c r="A299" s="1" t="s">
        <v>1402</v>
      </c>
      <c r="B299" s="6" t="s">
        <v>471</v>
      </c>
      <c r="C299" s="36" t="s">
        <v>1788</v>
      </c>
      <c r="D299" s="37">
        <v>43857</v>
      </c>
      <c r="E299" s="4">
        <v>500000</v>
      </c>
      <c r="F299" s="37">
        <v>43861</v>
      </c>
      <c r="G299" s="4">
        <v>500000</v>
      </c>
      <c r="H299" s="1" t="s">
        <v>1468</v>
      </c>
      <c r="I299" s="1" t="s">
        <v>1469</v>
      </c>
    </row>
    <row r="300" spans="1:9" ht="15">
      <c r="A300" s="1" t="s">
        <v>1402</v>
      </c>
      <c r="B300" s="6" t="s">
        <v>471</v>
      </c>
      <c r="C300" s="36" t="s">
        <v>1806</v>
      </c>
      <c r="D300" s="37">
        <v>43868</v>
      </c>
      <c r="E300" s="4">
        <v>1746920</v>
      </c>
      <c r="F300" s="37">
        <v>43871</v>
      </c>
      <c r="G300" s="4">
        <v>1746920</v>
      </c>
      <c r="H300" s="1" t="s">
        <v>1807</v>
      </c>
      <c r="I300" s="1" t="s">
        <v>1805</v>
      </c>
    </row>
    <row r="301" spans="1:9" ht="15">
      <c r="A301" s="1" t="s">
        <v>1402</v>
      </c>
      <c r="B301" s="6" t="s">
        <v>471</v>
      </c>
      <c r="C301" s="36" t="s">
        <v>1808</v>
      </c>
      <c r="D301" s="37">
        <v>43868</v>
      </c>
      <c r="E301" s="4">
        <v>263459</v>
      </c>
      <c r="F301" s="37">
        <v>43871</v>
      </c>
      <c r="G301" s="4">
        <v>263459</v>
      </c>
      <c r="H301" s="1" t="s">
        <v>1807</v>
      </c>
      <c r="I301" s="1" t="s">
        <v>1805</v>
      </c>
    </row>
    <row r="302" spans="1:9" ht="15">
      <c r="A302" s="1" t="s">
        <v>1402</v>
      </c>
      <c r="B302" s="6" t="s">
        <v>471</v>
      </c>
      <c r="C302" s="36" t="s">
        <v>1809</v>
      </c>
      <c r="D302" s="37">
        <v>43878</v>
      </c>
      <c r="E302" s="4">
        <v>756782</v>
      </c>
      <c r="F302" s="37">
        <v>43878</v>
      </c>
      <c r="G302" s="4">
        <v>756782</v>
      </c>
      <c r="H302" s="1" t="s">
        <v>1807</v>
      </c>
      <c r="I302" s="1" t="s">
        <v>1805</v>
      </c>
    </row>
    <row r="303" spans="1:9" ht="15">
      <c r="A303" s="1" t="s">
        <v>1402</v>
      </c>
      <c r="B303" s="6" t="s">
        <v>471</v>
      </c>
      <c r="C303" s="36" t="s">
        <v>1810</v>
      </c>
      <c r="D303" s="37">
        <v>43889</v>
      </c>
      <c r="E303" s="4">
        <v>628492</v>
      </c>
      <c r="F303" s="37">
        <v>43889</v>
      </c>
      <c r="G303" s="4">
        <v>628492</v>
      </c>
      <c r="H303" s="1" t="s">
        <v>1801</v>
      </c>
      <c r="I303" s="1" t="s">
        <v>1802</v>
      </c>
    </row>
    <row r="304" spans="1:9" ht="15">
      <c r="A304" s="1" t="s">
        <v>1402</v>
      </c>
      <c r="B304" s="6" t="s">
        <v>471</v>
      </c>
      <c r="C304" s="36" t="s">
        <v>1811</v>
      </c>
      <c r="D304" s="37">
        <v>43893</v>
      </c>
      <c r="E304" s="4">
        <v>1742141</v>
      </c>
      <c r="F304" s="37">
        <v>43893</v>
      </c>
      <c r="G304" s="4">
        <v>1742141</v>
      </c>
      <c r="H304" s="1" t="s">
        <v>1807</v>
      </c>
      <c r="I304" s="1" t="s">
        <v>1805</v>
      </c>
    </row>
    <row r="305" spans="1:9" ht="15">
      <c r="A305" s="1" t="s">
        <v>1402</v>
      </c>
      <c r="B305" s="6" t="s">
        <v>471</v>
      </c>
      <c r="C305" s="36" t="s">
        <v>1812</v>
      </c>
      <c r="D305" s="37">
        <v>43893</v>
      </c>
      <c r="E305" s="4">
        <v>263549</v>
      </c>
      <c r="F305" s="37">
        <v>43893</v>
      </c>
      <c r="G305" s="4">
        <v>263549</v>
      </c>
      <c r="H305" s="1" t="s">
        <v>1807</v>
      </c>
      <c r="I305" s="1" t="s">
        <v>1805</v>
      </c>
    </row>
    <row r="306" spans="1:9" ht="15">
      <c r="A306" s="1" t="s">
        <v>1402</v>
      </c>
      <c r="B306" s="6" t="s">
        <v>471</v>
      </c>
      <c r="C306" s="36" t="s">
        <v>1813</v>
      </c>
      <c r="D306" s="37">
        <v>43917</v>
      </c>
      <c r="E306" s="4">
        <v>755811</v>
      </c>
      <c r="F306" s="37">
        <v>43917</v>
      </c>
      <c r="G306" s="4">
        <v>755811</v>
      </c>
      <c r="H306" s="1" t="s">
        <v>1807</v>
      </c>
      <c r="I306" s="1" t="s">
        <v>1805</v>
      </c>
    </row>
    <row r="307" spans="1:9" ht="15">
      <c r="A307" s="1" t="s">
        <v>1402</v>
      </c>
      <c r="B307" s="6" t="s">
        <v>471</v>
      </c>
      <c r="C307" s="36" t="s">
        <v>1814</v>
      </c>
      <c r="D307" s="37">
        <v>43917</v>
      </c>
      <c r="E307" s="4">
        <v>699952</v>
      </c>
      <c r="F307" s="37">
        <v>43917</v>
      </c>
      <c r="G307" s="4">
        <v>699952</v>
      </c>
      <c r="H307" s="1" t="s">
        <v>1801</v>
      </c>
      <c r="I307" s="1" t="s">
        <v>1802</v>
      </c>
    </row>
    <row r="308" spans="1:9" ht="15">
      <c r="A308" s="1" t="s">
        <v>1402</v>
      </c>
      <c r="B308" s="6" t="s">
        <v>471</v>
      </c>
      <c r="C308" s="36" t="s">
        <v>1815</v>
      </c>
      <c r="D308" s="37">
        <v>43934</v>
      </c>
      <c r="E308" s="4">
        <v>263459</v>
      </c>
      <c r="F308" s="37">
        <v>43934</v>
      </c>
      <c r="G308" s="4">
        <v>263459</v>
      </c>
      <c r="H308" s="1" t="s">
        <v>1807</v>
      </c>
      <c r="I308" s="1" t="s">
        <v>1805</v>
      </c>
    </row>
    <row r="309" spans="1:9" ht="15">
      <c r="A309" s="1" t="s">
        <v>1402</v>
      </c>
      <c r="B309" s="6" t="s">
        <v>471</v>
      </c>
      <c r="C309" s="36" t="s">
        <v>1816</v>
      </c>
      <c r="D309" s="37">
        <v>43934</v>
      </c>
      <c r="E309" s="4">
        <v>1740907</v>
      </c>
      <c r="F309" s="37">
        <v>43934</v>
      </c>
      <c r="G309" s="4">
        <v>1740907</v>
      </c>
      <c r="H309" s="1" t="s">
        <v>1807</v>
      </c>
      <c r="I309" s="1" t="s">
        <v>1805</v>
      </c>
    </row>
    <row r="310" spans="1:9" ht="15">
      <c r="A310" s="1" t="s">
        <v>1402</v>
      </c>
      <c r="B310" s="6" t="s">
        <v>471</v>
      </c>
      <c r="C310" s="36" t="s">
        <v>1789</v>
      </c>
      <c r="D310" s="37">
        <v>43936</v>
      </c>
      <c r="E310" s="4">
        <v>115600</v>
      </c>
      <c r="F310" s="37">
        <v>43944</v>
      </c>
      <c r="G310" s="4">
        <v>115600</v>
      </c>
      <c r="H310" s="1" t="s">
        <v>1468</v>
      </c>
      <c r="I310" s="1" t="s">
        <v>1469</v>
      </c>
    </row>
    <row r="311" spans="1:9" ht="15">
      <c r="A311" s="1" t="s">
        <v>1402</v>
      </c>
      <c r="B311" s="6" t="s">
        <v>471</v>
      </c>
      <c r="C311" s="36" t="s">
        <v>1817</v>
      </c>
      <c r="D311" s="37">
        <v>43944</v>
      </c>
      <c r="E311" s="4">
        <v>625515</v>
      </c>
      <c r="F311" s="37">
        <v>43944</v>
      </c>
      <c r="G311" s="4">
        <v>625515</v>
      </c>
      <c r="H311" s="1" t="s">
        <v>1801</v>
      </c>
      <c r="I311" s="1" t="s">
        <v>1802</v>
      </c>
    </row>
    <row r="312" spans="1:9" ht="15">
      <c r="A312" s="1" t="s">
        <v>1402</v>
      </c>
      <c r="B312" s="6" t="s">
        <v>471</v>
      </c>
      <c r="C312" s="36" t="s">
        <v>1818</v>
      </c>
      <c r="D312" s="37">
        <v>43944</v>
      </c>
      <c r="E312" s="4">
        <v>755811</v>
      </c>
      <c r="F312" s="37">
        <v>43944</v>
      </c>
      <c r="G312" s="4">
        <v>755811</v>
      </c>
      <c r="H312" s="1" t="s">
        <v>1807</v>
      </c>
      <c r="I312" s="1" t="s">
        <v>1805</v>
      </c>
    </row>
    <row r="313" spans="1:9" ht="15">
      <c r="A313" s="1" t="s">
        <v>1402</v>
      </c>
      <c r="B313" s="6" t="s">
        <v>471</v>
      </c>
      <c r="C313" s="36" t="s">
        <v>1819</v>
      </c>
      <c r="D313" s="37">
        <v>43949</v>
      </c>
      <c r="E313" s="4">
        <v>1743570</v>
      </c>
      <c r="F313" s="37">
        <v>43949</v>
      </c>
      <c r="G313" s="4">
        <v>1743570</v>
      </c>
      <c r="H313" s="1" t="s">
        <v>1807</v>
      </c>
      <c r="I313" s="1" t="s">
        <v>1805</v>
      </c>
    </row>
    <row r="314" spans="1:9" ht="15">
      <c r="A314" s="1" t="s">
        <v>1402</v>
      </c>
      <c r="B314" s="6" t="s">
        <v>471</v>
      </c>
      <c r="C314" s="36" t="s">
        <v>1820</v>
      </c>
      <c r="D314" s="37">
        <v>43951</v>
      </c>
      <c r="E314" s="4">
        <v>263638</v>
      </c>
      <c r="F314" s="37">
        <v>43951</v>
      </c>
      <c r="G314" s="4">
        <v>263638</v>
      </c>
      <c r="H314" s="1" t="s">
        <v>1807</v>
      </c>
      <c r="I314" s="1" t="s">
        <v>1805</v>
      </c>
    </row>
    <row r="315" spans="1:9" ht="15">
      <c r="A315" s="1" t="s">
        <v>1402</v>
      </c>
      <c r="B315" s="6" t="s">
        <v>471</v>
      </c>
      <c r="C315" s="36" t="s">
        <v>1821</v>
      </c>
      <c r="D315" s="37">
        <v>43983</v>
      </c>
      <c r="E315" s="4">
        <v>755811</v>
      </c>
      <c r="F315" s="37">
        <v>43983</v>
      </c>
      <c r="G315" s="4">
        <v>755811</v>
      </c>
      <c r="H315" s="1" t="s">
        <v>1807</v>
      </c>
      <c r="I315" s="1" t="s">
        <v>1805</v>
      </c>
    </row>
    <row r="316" spans="1:9" ht="15">
      <c r="A316" s="1" t="s">
        <v>1402</v>
      </c>
      <c r="B316" s="6" t="s">
        <v>471</v>
      </c>
      <c r="C316" s="36" t="s">
        <v>1822</v>
      </c>
      <c r="D316" s="37">
        <v>43983</v>
      </c>
      <c r="E316" s="4">
        <v>522848</v>
      </c>
      <c r="F316" s="37">
        <v>43983</v>
      </c>
      <c r="G316" s="4">
        <v>522848</v>
      </c>
      <c r="H316" s="1" t="s">
        <v>1801</v>
      </c>
      <c r="I316" s="1" t="s">
        <v>1802</v>
      </c>
    </row>
    <row r="317" spans="1:9" ht="15">
      <c r="A317" s="1" t="s">
        <v>1402</v>
      </c>
      <c r="B317" s="6" t="s">
        <v>471</v>
      </c>
      <c r="C317" s="36" t="s">
        <v>1823</v>
      </c>
      <c r="D317" s="37">
        <v>43992</v>
      </c>
      <c r="E317" s="4">
        <v>1739568</v>
      </c>
      <c r="F317" s="37">
        <v>43993</v>
      </c>
      <c r="G317" s="4">
        <v>1739568</v>
      </c>
      <c r="H317" s="1" t="s">
        <v>1807</v>
      </c>
      <c r="I317" s="1" t="s">
        <v>1805</v>
      </c>
    </row>
    <row r="318" spans="1:9" ht="15">
      <c r="A318" s="1" t="s">
        <v>1402</v>
      </c>
      <c r="B318" s="6" t="s">
        <v>471</v>
      </c>
      <c r="C318" s="36" t="s">
        <v>1824</v>
      </c>
      <c r="D318" s="37">
        <v>43992</v>
      </c>
      <c r="E318" s="4">
        <v>263459</v>
      </c>
      <c r="F318" s="37">
        <v>43993</v>
      </c>
      <c r="G318" s="4">
        <v>263459</v>
      </c>
      <c r="H318" s="1" t="s">
        <v>1807</v>
      </c>
      <c r="I318" s="6" t="s">
        <v>1805</v>
      </c>
    </row>
    <row r="319" spans="1:9" ht="15">
      <c r="A319" s="1" t="s">
        <v>1403</v>
      </c>
      <c r="B319" s="6" t="s">
        <v>1404</v>
      </c>
      <c r="C319" s="36" t="s">
        <v>1825</v>
      </c>
      <c r="D319" s="37">
        <v>43860</v>
      </c>
      <c r="E319" s="4">
        <v>9488</v>
      </c>
      <c r="F319" s="37">
        <v>43861</v>
      </c>
      <c r="G319" s="4">
        <v>9488</v>
      </c>
      <c r="H319" s="1" t="s">
        <v>1826</v>
      </c>
      <c r="I319" s="6" t="s">
        <v>1827</v>
      </c>
    </row>
    <row r="320" spans="1:9" ht="22.5">
      <c r="A320" s="1" t="s">
        <v>1410</v>
      </c>
      <c r="B320" s="6" t="s">
        <v>1411</v>
      </c>
      <c r="C320" s="36" t="s">
        <v>1828</v>
      </c>
      <c r="D320" s="37">
        <v>43880</v>
      </c>
      <c r="E320" s="4">
        <v>988025</v>
      </c>
      <c r="F320" s="37">
        <v>43880</v>
      </c>
      <c r="G320" s="4">
        <v>988025</v>
      </c>
      <c r="H320" s="1" t="s">
        <v>1829</v>
      </c>
      <c r="I320" s="6" t="s">
        <v>1830</v>
      </c>
    </row>
    <row r="321" spans="1:9" ht="15">
      <c r="A321" s="1" t="s">
        <v>1412</v>
      </c>
      <c r="B321" s="6" t="s">
        <v>678</v>
      </c>
      <c r="C321" s="36" t="s">
        <v>1788</v>
      </c>
      <c r="D321" s="37">
        <v>43857</v>
      </c>
      <c r="E321" s="4">
        <v>600000</v>
      </c>
      <c r="F321" s="37">
        <v>43861</v>
      </c>
      <c r="G321" s="4">
        <v>600000</v>
      </c>
      <c r="H321" s="1" t="s">
        <v>1468</v>
      </c>
      <c r="I321" s="6" t="s">
        <v>1469</v>
      </c>
    </row>
    <row r="322" spans="1:9" ht="15">
      <c r="A322" s="1" t="s">
        <v>1412</v>
      </c>
      <c r="B322" s="6" t="s">
        <v>678</v>
      </c>
      <c r="C322" s="36" t="s">
        <v>1789</v>
      </c>
      <c r="D322" s="37">
        <v>43936</v>
      </c>
      <c r="E322" s="4">
        <v>75000</v>
      </c>
      <c r="F322" s="37">
        <v>43944</v>
      </c>
      <c r="G322" s="4">
        <v>75000</v>
      </c>
      <c r="H322" s="1" t="s">
        <v>1468</v>
      </c>
      <c r="I322" s="6" t="s">
        <v>1469</v>
      </c>
    </row>
    <row r="323" spans="1:9" ht="22.5">
      <c r="A323" s="1" t="s">
        <v>1285</v>
      </c>
      <c r="B323" s="6" t="s">
        <v>685</v>
      </c>
      <c r="C323" s="36" t="s">
        <v>1831</v>
      </c>
      <c r="D323" s="37">
        <v>43873</v>
      </c>
      <c r="E323" s="4">
        <v>20846110</v>
      </c>
      <c r="F323" s="37">
        <v>43938</v>
      </c>
      <c r="G323" s="4">
        <v>15411330</v>
      </c>
      <c r="H323" s="1" t="s">
        <v>1832</v>
      </c>
      <c r="I323" s="1" t="s">
        <v>1833</v>
      </c>
    </row>
    <row r="324" spans="1:9" ht="15">
      <c r="A324" s="1" t="s">
        <v>1285</v>
      </c>
      <c r="B324" s="6" t="s">
        <v>685</v>
      </c>
      <c r="C324" s="36" t="s">
        <v>1834</v>
      </c>
      <c r="D324" s="37">
        <v>43917</v>
      </c>
      <c r="E324" s="4">
        <v>12000000</v>
      </c>
      <c r="F324" s="37">
        <v>43938</v>
      </c>
      <c r="G324" s="4">
        <v>9834003</v>
      </c>
      <c r="H324" s="1" t="s">
        <v>1835</v>
      </c>
      <c r="I324" s="6" t="s">
        <v>1836</v>
      </c>
    </row>
    <row r="325" spans="1:9" ht="15">
      <c r="A325" s="1" t="s">
        <v>1414</v>
      </c>
      <c r="B325" s="6" t="s">
        <v>375</v>
      </c>
      <c r="C325" s="36" t="s">
        <v>1837</v>
      </c>
      <c r="D325" s="37">
        <v>43852</v>
      </c>
      <c r="E325" s="4">
        <v>599228</v>
      </c>
      <c r="F325" s="37">
        <v>43852</v>
      </c>
      <c r="G325" s="4">
        <v>599228</v>
      </c>
      <c r="H325" s="1" t="s">
        <v>1838</v>
      </c>
      <c r="I325" s="6" t="s">
        <v>1839</v>
      </c>
    </row>
    <row r="326" spans="1:9" ht="15">
      <c r="A326" s="1" t="s">
        <v>1414</v>
      </c>
      <c r="B326" s="6" t="s">
        <v>375</v>
      </c>
      <c r="C326" s="36" t="s">
        <v>1840</v>
      </c>
      <c r="D326" s="37">
        <v>43853</v>
      </c>
      <c r="E326" s="4">
        <v>2932160</v>
      </c>
      <c r="F326" s="37">
        <v>43853</v>
      </c>
      <c r="G326" s="4">
        <v>2932160</v>
      </c>
      <c r="H326" s="1" t="s">
        <v>1841</v>
      </c>
      <c r="I326" s="6" t="s">
        <v>1842</v>
      </c>
    </row>
    <row r="327" spans="1:9" ht="15">
      <c r="A327" s="1" t="s">
        <v>1414</v>
      </c>
      <c r="B327" s="6" t="s">
        <v>375</v>
      </c>
      <c r="C327" s="36" t="s">
        <v>1843</v>
      </c>
      <c r="D327" s="37">
        <v>43874</v>
      </c>
      <c r="E327" s="4">
        <v>579937</v>
      </c>
      <c r="F327" s="37">
        <v>43874</v>
      </c>
      <c r="G327" s="4">
        <v>579937</v>
      </c>
      <c r="H327" s="1" t="s">
        <v>1838</v>
      </c>
      <c r="I327" s="6" t="s">
        <v>1839</v>
      </c>
    </row>
    <row r="328" spans="1:9" ht="15">
      <c r="A328" s="1" t="s">
        <v>1414</v>
      </c>
      <c r="B328" s="6" t="s">
        <v>375</v>
      </c>
      <c r="C328" s="36" t="s">
        <v>1844</v>
      </c>
      <c r="D328" s="37">
        <v>43882</v>
      </c>
      <c r="E328" s="4">
        <v>3303960</v>
      </c>
      <c r="F328" s="37">
        <v>43882</v>
      </c>
      <c r="G328" s="4">
        <v>3303960</v>
      </c>
      <c r="H328" s="1" t="s">
        <v>1841</v>
      </c>
      <c r="I328" s="6" t="s">
        <v>1842</v>
      </c>
    </row>
    <row r="329" spans="1:9" ht="15">
      <c r="A329" s="1" t="s">
        <v>1414</v>
      </c>
      <c r="B329" s="6" t="s">
        <v>375</v>
      </c>
      <c r="C329" s="36" t="s">
        <v>1845</v>
      </c>
      <c r="D329" s="37">
        <v>43906</v>
      </c>
      <c r="E329" s="4">
        <v>631286</v>
      </c>
      <c r="F329" s="37">
        <v>43906</v>
      </c>
      <c r="G329" s="4">
        <v>631286</v>
      </c>
      <c r="H329" s="1" t="s">
        <v>1838</v>
      </c>
      <c r="I329" s="1" t="s">
        <v>1839</v>
      </c>
    </row>
    <row r="330" spans="1:9" ht="15">
      <c r="A330" s="1" t="s">
        <v>1414</v>
      </c>
      <c r="B330" s="6" t="s">
        <v>375</v>
      </c>
      <c r="C330" s="36" t="s">
        <v>1846</v>
      </c>
      <c r="D330" s="37">
        <v>43916</v>
      </c>
      <c r="E330" s="4">
        <v>3318610</v>
      </c>
      <c r="F330" s="37">
        <v>43916</v>
      </c>
      <c r="G330" s="4">
        <v>3318610</v>
      </c>
      <c r="H330" s="1" t="s">
        <v>1841</v>
      </c>
      <c r="I330" s="6" t="s">
        <v>1842</v>
      </c>
    </row>
    <row r="331" spans="1:9" ht="15">
      <c r="A331" s="1" t="s">
        <v>1414</v>
      </c>
      <c r="B331" s="6" t="s">
        <v>375</v>
      </c>
      <c r="C331" s="36" t="s">
        <v>1847</v>
      </c>
      <c r="D331" s="37">
        <v>43934</v>
      </c>
      <c r="E331" s="4">
        <v>572294</v>
      </c>
      <c r="F331" s="37">
        <v>43934</v>
      </c>
      <c r="G331" s="4">
        <v>572294</v>
      </c>
      <c r="H331" s="1" t="s">
        <v>1838</v>
      </c>
      <c r="I331" s="6" t="s">
        <v>1839</v>
      </c>
    </row>
    <row r="332" spans="1:9" ht="15">
      <c r="A332" s="1" t="s">
        <v>1414</v>
      </c>
      <c r="B332" s="6" t="s">
        <v>375</v>
      </c>
      <c r="C332" s="36" t="s">
        <v>1848</v>
      </c>
      <c r="D332" s="37">
        <v>43934</v>
      </c>
      <c r="E332" s="4">
        <v>769517</v>
      </c>
      <c r="F332" s="37">
        <v>43934</v>
      </c>
      <c r="G332" s="4">
        <v>769517</v>
      </c>
      <c r="H332" s="1" t="s">
        <v>1838</v>
      </c>
      <c r="I332" s="6" t="s">
        <v>1839</v>
      </c>
    </row>
    <row r="333" spans="1:9" ht="15">
      <c r="A333" s="1" t="s">
        <v>1414</v>
      </c>
      <c r="B333" s="6" t="s">
        <v>375</v>
      </c>
      <c r="C333" s="36" t="s">
        <v>1849</v>
      </c>
      <c r="D333" s="37">
        <v>43964</v>
      </c>
      <c r="E333" s="4">
        <v>503919</v>
      </c>
      <c r="F333" s="37">
        <v>43964</v>
      </c>
      <c r="G333" s="4">
        <v>503919</v>
      </c>
      <c r="H333" s="1" t="s">
        <v>1838</v>
      </c>
      <c r="I333" s="6" t="s">
        <v>1839</v>
      </c>
    </row>
    <row r="334" spans="1:9" ht="15">
      <c r="A334" s="1" t="s">
        <v>1414</v>
      </c>
      <c r="B334" s="6" t="s">
        <v>375</v>
      </c>
      <c r="C334" s="36" t="s">
        <v>1850</v>
      </c>
      <c r="D334" s="37">
        <v>43987</v>
      </c>
      <c r="E334" s="4">
        <v>2997260</v>
      </c>
      <c r="F334" s="37">
        <v>43990</v>
      </c>
      <c r="G334" s="4">
        <v>2997260</v>
      </c>
      <c r="H334" s="1" t="s">
        <v>1841</v>
      </c>
      <c r="I334" s="6" t="s">
        <v>1842</v>
      </c>
    </row>
    <row r="335" spans="1:9" ht="15">
      <c r="A335" s="1" t="s">
        <v>1414</v>
      </c>
      <c r="B335" s="6" t="s">
        <v>375</v>
      </c>
      <c r="C335" s="36" t="s">
        <v>1851</v>
      </c>
      <c r="D335" s="37">
        <v>43992</v>
      </c>
      <c r="E335" s="4">
        <v>520680</v>
      </c>
      <c r="F335" s="37">
        <v>43993</v>
      </c>
      <c r="G335" s="4">
        <v>520680</v>
      </c>
      <c r="H335" s="1" t="s">
        <v>1838</v>
      </c>
      <c r="I335" s="6" t="s">
        <v>1839</v>
      </c>
    </row>
    <row r="336" spans="1:9" ht="15">
      <c r="A336" s="1" t="s">
        <v>1414</v>
      </c>
      <c r="B336" s="6" t="s">
        <v>375</v>
      </c>
      <c r="C336" s="36" t="s">
        <v>1852</v>
      </c>
      <c r="D336" s="37">
        <v>43998</v>
      </c>
      <c r="E336" s="4">
        <v>615875</v>
      </c>
      <c r="F336" s="37">
        <v>43998</v>
      </c>
      <c r="G336" s="4">
        <v>615875</v>
      </c>
      <c r="H336" s="1" t="s">
        <v>1838</v>
      </c>
      <c r="I336" s="6" t="s">
        <v>1839</v>
      </c>
    </row>
    <row r="337" spans="1:9" ht="15">
      <c r="A337" s="1" t="s">
        <v>1414</v>
      </c>
      <c r="B337" s="6" t="s">
        <v>375</v>
      </c>
      <c r="C337" s="36" t="s">
        <v>1853</v>
      </c>
      <c r="D337" s="37">
        <v>44007</v>
      </c>
      <c r="E337" s="4">
        <v>3613040</v>
      </c>
      <c r="F337" s="37">
        <v>44007</v>
      </c>
      <c r="G337" s="4">
        <v>3613040</v>
      </c>
      <c r="H337" s="1" t="s">
        <v>1841</v>
      </c>
      <c r="I337" s="6" t="s">
        <v>1842</v>
      </c>
    </row>
    <row r="338" spans="1:9" ht="15">
      <c r="A338" s="1" t="s">
        <v>1415</v>
      </c>
      <c r="B338" s="6" t="s">
        <v>690</v>
      </c>
      <c r="C338" s="36" t="s">
        <v>1854</v>
      </c>
      <c r="D338" s="37">
        <v>43860</v>
      </c>
      <c r="E338" s="4">
        <v>1630218</v>
      </c>
      <c r="F338" s="37">
        <v>43866</v>
      </c>
      <c r="G338" s="4">
        <v>1630218</v>
      </c>
      <c r="H338" s="1" t="s">
        <v>1855</v>
      </c>
      <c r="I338" s="6" t="s">
        <v>1856</v>
      </c>
    </row>
    <row r="339" spans="1:9" ht="15">
      <c r="A339" s="1" t="s">
        <v>1415</v>
      </c>
      <c r="B339" s="6" t="s">
        <v>690</v>
      </c>
      <c r="C339" s="36" t="s">
        <v>1857</v>
      </c>
      <c r="D339" s="37">
        <v>43860</v>
      </c>
      <c r="E339" s="4">
        <v>1610578</v>
      </c>
      <c r="F339" s="37">
        <v>43866</v>
      </c>
      <c r="G339" s="4">
        <v>1610578</v>
      </c>
      <c r="H339" s="1" t="s">
        <v>902</v>
      </c>
      <c r="I339" s="6" t="s">
        <v>1498</v>
      </c>
    </row>
    <row r="340" spans="1:9" ht="15">
      <c r="A340" s="1" t="s">
        <v>1415</v>
      </c>
      <c r="B340" s="6" t="s">
        <v>690</v>
      </c>
      <c r="C340" s="36" t="s">
        <v>1858</v>
      </c>
      <c r="D340" s="37">
        <v>43874</v>
      </c>
      <c r="E340" s="4">
        <v>953705</v>
      </c>
      <c r="F340" s="37">
        <v>43878</v>
      </c>
      <c r="G340" s="4">
        <v>953705</v>
      </c>
      <c r="H340" s="1" t="s">
        <v>1489</v>
      </c>
      <c r="I340" s="6" t="s">
        <v>1490</v>
      </c>
    </row>
    <row r="341" spans="1:9" ht="15">
      <c r="A341" s="1" t="s">
        <v>1415</v>
      </c>
      <c r="B341" s="6" t="s">
        <v>690</v>
      </c>
      <c r="C341" s="36" t="s">
        <v>1859</v>
      </c>
      <c r="D341" s="37">
        <v>43874</v>
      </c>
      <c r="E341" s="4">
        <v>953705</v>
      </c>
      <c r="F341" s="37">
        <v>43878</v>
      </c>
      <c r="G341" s="4">
        <v>953705</v>
      </c>
      <c r="H341" s="1" t="s">
        <v>1486</v>
      </c>
      <c r="I341" s="1" t="s">
        <v>1487</v>
      </c>
    </row>
    <row r="342" spans="1:9" ht="15">
      <c r="A342" s="1" t="s">
        <v>1415</v>
      </c>
      <c r="B342" s="6" t="s">
        <v>690</v>
      </c>
      <c r="C342" s="36" t="s">
        <v>1860</v>
      </c>
      <c r="D342" s="37">
        <v>43874</v>
      </c>
      <c r="E342" s="4">
        <v>1042226</v>
      </c>
      <c r="F342" s="37">
        <v>43878</v>
      </c>
      <c r="G342" s="4">
        <v>1042226</v>
      </c>
      <c r="H342" s="158" t="s">
        <v>1861</v>
      </c>
      <c r="I342" s="6" t="s">
        <v>1862</v>
      </c>
    </row>
    <row r="343" spans="1:9" ht="15">
      <c r="A343" s="1" t="s">
        <v>1415</v>
      </c>
      <c r="B343" s="6" t="s">
        <v>690</v>
      </c>
      <c r="C343" s="36" t="s">
        <v>1863</v>
      </c>
      <c r="D343" s="37">
        <v>43874</v>
      </c>
      <c r="E343" s="4">
        <v>1042226</v>
      </c>
      <c r="F343" s="37">
        <v>43878</v>
      </c>
      <c r="G343" s="4">
        <v>1042226</v>
      </c>
      <c r="H343" s="158" t="s">
        <v>1864</v>
      </c>
      <c r="I343" s="6" t="s">
        <v>1865</v>
      </c>
    </row>
    <row r="344" spans="1:9" ht="15">
      <c r="A344" s="1" t="s">
        <v>1415</v>
      </c>
      <c r="B344" s="6" t="s">
        <v>690</v>
      </c>
      <c r="C344" s="36" t="s">
        <v>1866</v>
      </c>
      <c r="D344" s="37">
        <v>43874</v>
      </c>
      <c r="E344" s="4">
        <v>1042226</v>
      </c>
      <c r="F344" s="37">
        <v>43878</v>
      </c>
      <c r="G344" s="4">
        <v>1042226</v>
      </c>
      <c r="H344" s="158" t="s">
        <v>1480</v>
      </c>
      <c r="I344" s="6" t="s">
        <v>1481</v>
      </c>
    </row>
    <row r="345" spans="1:9" ht="15">
      <c r="A345" s="1" t="s">
        <v>1415</v>
      </c>
      <c r="B345" s="6" t="s">
        <v>690</v>
      </c>
      <c r="C345" s="36" t="s">
        <v>1867</v>
      </c>
      <c r="D345" s="37">
        <v>43889</v>
      </c>
      <c r="E345" s="4">
        <v>757022</v>
      </c>
      <c r="F345" s="37">
        <v>43892</v>
      </c>
      <c r="G345" s="4">
        <v>757022</v>
      </c>
      <c r="H345" s="158" t="s">
        <v>1855</v>
      </c>
      <c r="I345" s="6" t="s">
        <v>1856</v>
      </c>
    </row>
    <row r="346" spans="1:9" ht="15">
      <c r="A346" s="1" t="s">
        <v>1415</v>
      </c>
      <c r="B346" s="6" t="s">
        <v>690</v>
      </c>
      <c r="C346" s="36" t="s">
        <v>1868</v>
      </c>
      <c r="D346" s="37">
        <v>43895</v>
      </c>
      <c r="E346" s="4">
        <v>1350783</v>
      </c>
      <c r="F346" s="37">
        <v>43902</v>
      </c>
      <c r="G346" s="4">
        <v>1350783</v>
      </c>
      <c r="H346" s="158" t="s">
        <v>1468</v>
      </c>
      <c r="I346" s="6" t="s">
        <v>1469</v>
      </c>
    </row>
    <row r="347" spans="1:9" ht="15">
      <c r="A347" s="1" t="s">
        <v>1415</v>
      </c>
      <c r="B347" s="6" t="s">
        <v>690</v>
      </c>
      <c r="C347" s="36" t="s">
        <v>1869</v>
      </c>
      <c r="D347" s="37">
        <v>43895</v>
      </c>
      <c r="E347" s="4">
        <v>1212160</v>
      </c>
      <c r="F347" s="37">
        <v>43902</v>
      </c>
      <c r="G347" s="4">
        <v>1212160</v>
      </c>
      <c r="H347" s="1" t="s">
        <v>1870</v>
      </c>
      <c r="I347" s="1" t="s">
        <v>1871</v>
      </c>
    </row>
    <row r="348" spans="1:9" ht="22.5">
      <c r="A348" s="1" t="s">
        <v>1418</v>
      </c>
      <c r="B348" s="6" t="s">
        <v>692</v>
      </c>
      <c r="C348" s="36" t="s">
        <v>1872</v>
      </c>
      <c r="D348" s="37">
        <v>43985</v>
      </c>
      <c r="E348" s="4">
        <v>41813066</v>
      </c>
      <c r="F348" s="37">
        <v>44007</v>
      </c>
      <c r="G348" s="4">
        <v>41813066</v>
      </c>
      <c r="H348" s="1" t="s">
        <v>1873</v>
      </c>
      <c r="I348" s="6" t="s">
        <v>1874</v>
      </c>
    </row>
    <row r="349" spans="1:9" ht="15">
      <c r="A349" s="1" t="s">
        <v>1421</v>
      </c>
      <c r="B349" s="6" t="s">
        <v>390</v>
      </c>
      <c r="C349" s="36" t="s">
        <v>1788</v>
      </c>
      <c r="D349" s="37">
        <v>43857</v>
      </c>
      <c r="E349" s="4">
        <v>500000</v>
      </c>
      <c r="F349" s="37">
        <v>43861</v>
      </c>
      <c r="G349" s="4">
        <v>500000</v>
      </c>
      <c r="H349" s="1" t="s">
        <v>1468</v>
      </c>
      <c r="I349" s="6" t="s">
        <v>1469</v>
      </c>
    </row>
    <row r="350" spans="1:9" ht="15">
      <c r="A350" s="1" t="s">
        <v>1421</v>
      </c>
      <c r="B350" s="6" t="s">
        <v>390</v>
      </c>
      <c r="C350" s="36" t="s">
        <v>1789</v>
      </c>
      <c r="D350" s="37">
        <v>43936</v>
      </c>
      <c r="E350" s="4">
        <v>477350</v>
      </c>
      <c r="F350" s="37">
        <v>43944</v>
      </c>
      <c r="G350" s="4">
        <v>477350</v>
      </c>
      <c r="H350" s="1" t="s">
        <v>1468</v>
      </c>
      <c r="I350" s="6" t="s">
        <v>1469</v>
      </c>
    </row>
    <row r="351" spans="1:9" ht="15">
      <c r="A351" s="1" t="s">
        <v>1875</v>
      </c>
      <c r="B351" s="6" t="s">
        <v>1424</v>
      </c>
      <c r="C351" s="36" t="s">
        <v>1446</v>
      </c>
      <c r="D351" s="37">
        <v>43893</v>
      </c>
      <c r="E351" s="4">
        <v>576683</v>
      </c>
      <c r="F351" s="37">
        <v>43896</v>
      </c>
      <c r="G351" s="4">
        <v>576683</v>
      </c>
      <c r="H351" s="1" t="s">
        <v>1447</v>
      </c>
      <c r="I351" s="6" t="s">
        <v>1448</v>
      </c>
    </row>
    <row r="352" spans="1:9" ht="15">
      <c r="A352" s="1" t="s">
        <v>1875</v>
      </c>
      <c r="B352" s="6" t="s">
        <v>1424</v>
      </c>
      <c r="C352" s="36" t="s">
        <v>1449</v>
      </c>
      <c r="D352" s="37">
        <v>43895</v>
      </c>
      <c r="E352" s="4">
        <v>576683</v>
      </c>
      <c r="F352" s="37">
        <v>43906</v>
      </c>
      <c r="G352" s="4">
        <v>576683</v>
      </c>
      <c r="H352" s="1" t="s">
        <v>1450</v>
      </c>
      <c r="I352" s="6" t="s">
        <v>1451</v>
      </c>
    </row>
    <row r="353" spans="1:9" ht="15">
      <c r="A353" s="1" t="s">
        <v>1875</v>
      </c>
      <c r="B353" s="6" t="s">
        <v>1424</v>
      </c>
      <c r="C353" s="36" t="s">
        <v>1452</v>
      </c>
      <c r="D353" s="37">
        <v>43896</v>
      </c>
      <c r="E353" s="4">
        <v>496944</v>
      </c>
      <c r="F353" s="37">
        <v>43906</v>
      </c>
      <c r="G353" s="4">
        <v>496944</v>
      </c>
      <c r="H353" s="1" t="s">
        <v>1453</v>
      </c>
      <c r="I353" s="1" t="s">
        <v>1454</v>
      </c>
    </row>
    <row r="354" spans="1:9" ht="15">
      <c r="A354" s="1" t="s">
        <v>1875</v>
      </c>
      <c r="B354" s="6" t="s">
        <v>1424</v>
      </c>
      <c r="C354" s="36" t="s">
        <v>1455</v>
      </c>
      <c r="D354" s="37">
        <v>43909</v>
      </c>
      <c r="E354" s="4">
        <v>741450</v>
      </c>
      <c r="F354" s="37">
        <v>43951</v>
      </c>
      <c r="G354" s="4">
        <v>741450</v>
      </c>
      <c r="H354" s="1" t="s">
        <v>1456</v>
      </c>
      <c r="I354" s="6" t="s">
        <v>1457</v>
      </c>
    </row>
    <row r="355" spans="1:9" ht="15">
      <c r="A355" s="1" t="s">
        <v>1875</v>
      </c>
      <c r="B355" s="6" t="s">
        <v>1424</v>
      </c>
      <c r="C355" s="36" t="s">
        <v>1458</v>
      </c>
      <c r="D355" s="37">
        <v>43945</v>
      </c>
      <c r="E355" s="4">
        <v>878755</v>
      </c>
      <c r="F355" s="37">
        <v>43963</v>
      </c>
      <c r="G355" s="4">
        <v>878755</v>
      </c>
      <c r="H355" s="1" t="s">
        <v>1459</v>
      </c>
      <c r="I355" s="6" t="s">
        <v>1460</v>
      </c>
    </row>
    <row r="356" spans="1:9" ht="15">
      <c r="A356" s="1" t="s">
        <v>1875</v>
      </c>
      <c r="B356" s="6" t="s">
        <v>1424</v>
      </c>
      <c r="C356" s="36" t="s">
        <v>1461</v>
      </c>
      <c r="D356" s="37">
        <v>43964</v>
      </c>
      <c r="E356" s="4">
        <v>741450</v>
      </c>
      <c r="F356" s="37">
        <v>44000</v>
      </c>
      <c r="G356" s="4">
        <v>741450</v>
      </c>
      <c r="H356" s="1" t="s">
        <v>1462</v>
      </c>
      <c r="I356" s="6" t="s">
        <v>1463</v>
      </c>
    </row>
    <row r="357" spans="1:9" ht="22.5">
      <c r="A357" s="1" t="s">
        <v>1876</v>
      </c>
      <c r="B357" s="6" t="s">
        <v>881</v>
      </c>
      <c r="C357" s="36" t="s">
        <v>1877</v>
      </c>
      <c r="D357" s="37">
        <v>44005</v>
      </c>
      <c r="E357" s="4">
        <v>30000000</v>
      </c>
      <c r="F357" s="37">
        <v>44008</v>
      </c>
      <c r="G357" s="4">
        <v>30000000</v>
      </c>
      <c r="H357" s="1" t="s">
        <v>1257</v>
      </c>
      <c r="I357" s="6" t="s">
        <v>1669</v>
      </c>
    </row>
    <row r="358" spans="1:9" ht="22.5">
      <c r="A358" s="1" t="s">
        <v>1878</v>
      </c>
      <c r="B358" s="6" t="s">
        <v>908</v>
      </c>
      <c r="C358" s="36" t="s">
        <v>1879</v>
      </c>
      <c r="D358" s="37">
        <v>43896</v>
      </c>
      <c r="E358" s="4">
        <v>11400000</v>
      </c>
      <c r="F358" s="37">
        <v>43907</v>
      </c>
      <c r="G358" s="4">
        <v>11400000</v>
      </c>
      <c r="H358" s="1" t="s">
        <v>1280</v>
      </c>
      <c r="I358" s="6" t="s">
        <v>1880</v>
      </c>
    </row>
    <row r="359" spans="1:9" ht="22.5">
      <c r="A359" s="1" t="s">
        <v>1878</v>
      </c>
      <c r="B359" s="6" t="s">
        <v>908</v>
      </c>
      <c r="C359" s="36" t="s">
        <v>1881</v>
      </c>
      <c r="D359" s="37">
        <v>43899</v>
      </c>
      <c r="E359" s="4">
        <v>11400000</v>
      </c>
      <c r="F359" s="37">
        <v>43908</v>
      </c>
      <c r="G359" s="4">
        <v>11400000</v>
      </c>
      <c r="H359" s="1" t="s">
        <v>1283</v>
      </c>
      <c r="I359" s="1" t="s">
        <v>1882</v>
      </c>
    </row>
    <row r="360" spans="1:9" ht="22.5">
      <c r="A360" s="1" t="s">
        <v>1878</v>
      </c>
      <c r="B360" s="6" t="s">
        <v>908</v>
      </c>
      <c r="C360" s="36" t="s">
        <v>1883</v>
      </c>
      <c r="D360" s="37">
        <v>43964</v>
      </c>
      <c r="E360" s="4">
        <v>18000000</v>
      </c>
      <c r="F360" s="37">
        <v>43998</v>
      </c>
      <c r="G360" s="4">
        <v>16118550</v>
      </c>
      <c r="H360" s="1" t="s">
        <v>1884</v>
      </c>
      <c r="I360" s="6" t="s">
        <v>1885</v>
      </c>
    </row>
    <row r="361" spans="1:9" ht="22.5">
      <c r="A361" s="1" t="s">
        <v>1878</v>
      </c>
      <c r="B361" s="6" t="s">
        <v>908</v>
      </c>
      <c r="C361" s="36" t="s">
        <v>1886</v>
      </c>
      <c r="D361" s="37">
        <v>43987</v>
      </c>
      <c r="E361" s="4">
        <v>9000000</v>
      </c>
      <c r="F361" s="37">
        <v>43993</v>
      </c>
      <c r="G361" s="4">
        <v>9000000</v>
      </c>
      <c r="H361" s="1" t="s">
        <v>1315</v>
      </c>
      <c r="I361" s="6" t="s">
        <v>1887</v>
      </c>
    </row>
    <row r="362" spans="1:9" ht="22.5">
      <c r="A362" s="1" t="s">
        <v>1878</v>
      </c>
      <c r="B362" s="6" t="s">
        <v>908</v>
      </c>
      <c r="C362" s="36" t="s">
        <v>1888</v>
      </c>
      <c r="D362" s="37">
        <v>43987</v>
      </c>
      <c r="E362" s="4">
        <v>5700000</v>
      </c>
      <c r="F362" s="37">
        <v>43994</v>
      </c>
      <c r="G362" s="4">
        <v>5700000</v>
      </c>
      <c r="H362" s="1" t="s">
        <v>1280</v>
      </c>
      <c r="I362" s="6" t="s">
        <v>1880</v>
      </c>
    </row>
    <row r="363" spans="1:9" ht="22.5">
      <c r="A363" s="1" t="s">
        <v>1878</v>
      </c>
      <c r="B363" s="6" t="s">
        <v>908</v>
      </c>
      <c r="C363" s="36" t="s">
        <v>1889</v>
      </c>
      <c r="D363" s="37">
        <v>43987</v>
      </c>
      <c r="E363" s="4">
        <v>5700000</v>
      </c>
      <c r="F363" s="37">
        <v>43994</v>
      </c>
      <c r="G363" s="4">
        <v>5700000</v>
      </c>
      <c r="H363" s="1" t="s">
        <v>1283</v>
      </c>
      <c r="I363" s="6" t="s">
        <v>1882</v>
      </c>
    </row>
    <row r="364" spans="1:9" ht="22.5">
      <c r="A364" s="1" t="s">
        <v>1890</v>
      </c>
      <c r="B364" s="6" t="s">
        <v>909</v>
      </c>
      <c r="C364" s="36" t="s">
        <v>1891</v>
      </c>
      <c r="D364" s="37">
        <v>43896</v>
      </c>
      <c r="E364" s="4">
        <v>7500000</v>
      </c>
      <c r="F364" s="37">
        <v>43903</v>
      </c>
      <c r="G364" s="4">
        <v>7500000</v>
      </c>
      <c r="H364" s="1" t="s">
        <v>1892</v>
      </c>
      <c r="I364" s="6" t="s">
        <v>1893</v>
      </c>
    </row>
    <row r="365" spans="1:9" ht="22.5">
      <c r="A365" s="1" t="s">
        <v>1890</v>
      </c>
      <c r="B365" s="6" t="s">
        <v>909</v>
      </c>
      <c r="C365" s="36" t="s">
        <v>1894</v>
      </c>
      <c r="D365" s="37">
        <v>43896</v>
      </c>
      <c r="E365" s="4">
        <v>7500000</v>
      </c>
      <c r="F365" s="37">
        <v>43951</v>
      </c>
      <c r="G365" s="4">
        <v>7500000</v>
      </c>
      <c r="H365" s="1" t="s">
        <v>1290</v>
      </c>
      <c r="I365" s="1" t="s">
        <v>1895</v>
      </c>
    </row>
    <row r="366" spans="1:9" ht="22.5">
      <c r="A366" s="1" t="s">
        <v>1890</v>
      </c>
      <c r="B366" s="6" t="s">
        <v>909</v>
      </c>
      <c r="C366" s="36" t="s">
        <v>1896</v>
      </c>
      <c r="D366" s="37">
        <v>43964</v>
      </c>
      <c r="E366" s="4">
        <v>10500000</v>
      </c>
      <c r="F366" s="37">
        <v>43972</v>
      </c>
      <c r="G366" s="4">
        <v>10500000</v>
      </c>
      <c r="H366" s="1" t="s">
        <v>1304</v>
      </c>
      <c r="I366" s="6" t="s">
        <v>1897</v>
      </c>
    </row>
    <row r="367" spans="1:9" ht="22.5">
      <c r="A367" s="1" t="s">
        <v>1890</v>
      </c>
      <c r="B367" s="6" t="s">
        <v>909</v>
      </c>
      <c r="C367" s="36" t="s">
        <v>1898</v>
      </c>
      <c r="D367" s="37">
        <v>43977</v>
      </c>
      <c r="E367" s="4">
        <v>9000000</v>
      </c>
      <c r="F367" s="37">
        <v>43983</v>
      </c>
      <c r="G367" s="4">
        <v>9000000</v>
      </c>
      <c r="H367" s="1" t="s">
        <v>1311</v>
      </c>
      <c r="I367" s="6" t="s">
        <v>1899</v>
      </c>
    </row>
    <row r="368" spans="1:9" ht="22.5">
      <c r="A368" s="1" t="s">
        <v>1890</v>
      </c>
      <c r="B368" s="6" t="s">
        <v>909</v>
      </c>
      <c r="C368" s="36" t="s">
        <v>1900</v>
      </c>
      <c r="D368" s="37">
        <v>44012</v>
      </c>
      <c r="E368" s="4">
        <v>15000000</v>
      </c>
      <c r="F368" s="37">
        <v>44012</v>
      </c>
      <c r="G368" s="4">
        <v>15000000</v>
      </c>
      <c r="H368" s="1" t="s">
        <v>1892</v>
      </c>
      <c r="I368" s="6" t="s">
        <v>1893</v>
      </c>
    </row>
    <row r="369" spans="1:9" ht="22.5">
      <c r="A369" s="1" t="s">
        <v>1901</v>
      </c>
      <c r="B369" s="6" t="s">
        <v>910</v>
      </c>
      <c r="C369" s="36" t="s">
        <v>1902</v>
      </c>
      <c r="D369" s="37">
        <v>43896</v>
      </c>
      <c r="E369" s="4">
        <v>9000000</v>
      </c>
      <c r="F369" s="37">
        <v>43903</v>
      </c>
      <c r="G369" s="4">
        <v>9000000</v>
      </c>
      <c r="H369" s="1" t="s">
        <v>1274</v>
      </c>
      <c r="I369" s="6" t="s">
        <v>1903</v>
      </c>
    </row>
    <row r="370" spans="1:9" ht="22.5">
      <c r="A370" s="1" t="s">
        <v>1901</v>
      </c>
      <c r="B370" s="6" t="s">
        <v>910</v>
      </c>
      <c r="C370" s="36" t="s">
        <v>1904</v>
      </c>
      <c r="D370" s="37">
        <v>43896</v>
      </c>
      <c r="E370" s="4">
        <v>9000000</v>
      </c>
      <c r="F370" s="37">
        <v>43948</v>
      </c>
      <c r="G370" s="4">
        <v>9000000</v>
      </c>
      <c r="H370" s="1" t="s">
        <v>1288</v>
      </c>
      <c r="I370" s="6" t="s">
        <v>1905</v>
      </c>
    </row>
    <row r="371" spans="1:9" ht="22.5">
      <c r="A371" s="1" t="s">
        <v>1901</v>
      </c>
      <c r="B371" s="6" t="s">
        <v>910</v>
      </c>
      <c r="C371" s="36" t="s">
        <v>1906</v>
      </c>
      <c r="D371" s="37">
        <v>43896</v>
      </c>
      <c r="E371" s="4">
        <v>9000000</v>
      </c>
      <c r="F371" s="37">
        <v>43907</v>
      </c>
      <c r="G371" s="4">
        <v>9000000</v>
      </c>
      <c r="H371" s="1" t="s">
        <v>1279</v>
      </c>
      <c r="I371" s="1" t="s">
        <v>1907</v>
      </c>
    </row>
    <row r="372" spans="1:9" ht="22.5">
      <c r="A372" s="1" t="s">
        <v>1901</v>
      </c>
      <c r="B372" s="6" t="s">
        <v>910</v>
      </c>
      <c r="C372" s="36" t="s">
        <v>1908</v>
      </c>
      <c r="D372" s="37">
        <v>43896</v>
      </c>
      <c r="E372" s="4">
        <v>9900000</v>
      </c>
      <c r="F372" s="37">
        <v>43944</v>
      </c>
      <c r="G372" s="4">
        <v>9900000</v>
      </c>
      <c r="H372" s="1" t="s">
        <v>1287</v>
      </c>
      <c r="I372" s="6" t="s">
        <v>1909</v>
      </c>
    </row>
    <row r="373" spans="1:9" ht="22.5">
      <c r="A373" s="1" t="s">
        <v>1901</v>
      </c>
      <c r="B373" s="6" t="s">
        <v>910</v>
      </c>
      <c r="C373" s="36" t="s">
        <v>1910</v>
      </c>
      <c r="D373" s="37">
        <v>43896</v>
      </c>
      <c r="E373" s="4">
        <v>10500000</v>
      </c>
      <c r="F373" s="37">
        <v>43963</v>
      </c>
      <c r="G373" s="4">
        <v>10500000</v>
      </c>
      <c r="H373" s="1" t="s">
        <v>1291</v>
      </c>
      <c r="I373" s="6" t="s">
        <v>1911</v>
      </c>
    </row>
    <row r="374" spans="1:9" ht="22.5">
      <c r="A374" s="1" t="s">
        <v>1901</v>
      </c>
      <c r="B374" s="6" t="s">
        <v>910</v>
      </c>
      <c r="C374" s="36" t="s">
        <v>1912</v>
      </c>
      <c r="D374" s="37">
        <v>43896</v>
      </c>
      <c r="E374" s="4">
        <v>9000000</v>
      </c>
      <c r="F374" s="37">
        <v>43948</v>
      </c>
      <c r="G374" s="4">
        <v>9000000</v>
      </c>
      <c r="H374" s="1" t="s">
        <v>1289</v>
      </c>
      <c r="I374" s="6" t="s">
        <v>1913</v>
      </c>
    </row>
    <row r="375" spans="1:9" ht="22.5">
      <c r="A375" s="1" t="s">
        <v>1901</v>
      </c>
      <c r="B375" s="6" t="s">
        <v>910</v>
      </c>
      <c r="C375" s="36" t="s">
        <v>1914</v>
      </c>
      <c r="D375" s="37">
        <v>43896</v>
      </c>
      <c r="E375" s="4">
        <v>9000000</v>
      </c>
      <c r="F375" s="37">
        <v>43908</v>
      </c>
      <c r="G375" s="4">
        <v>9000000</v>
      </c>
      <c r="H375" s="1" t="s">
        <v>1915</v>
      </c>
      <c r="I375" s="6" t="s">
        <v>1916</v>
      </c>
    </row>
    <row r="376" spans="1:9" ht="22.5">
      <c r="A376" s="1" t="s">
        <v>1901</v>
      </c>
      <c r="B376" s="6" t="s">
        <v>910</v>
      </c>
      <c r="C376" s="36" t="s">
        <v>1917</v>
      </c>
      <c r="D376" s="37">
        <v>43896</v>
      </c>
      <c r="E376" s="4">
        <v>9000000</v>
      </c>
      <c r="F376" s="37">
        <v>43983</v>
      </c>
      <c r="G376" s="4">
        <v>9000000</v>
      </c>
      <c r="H376" s="1" t="s">
        <v>1310</v>
      </c>
      <c r="I376" s="6" t="s">
        <v>1918</v>
      </c>
    </row>
    <row r="377" spans="1:9" ht="22.5">
      <c r="A377" s="1" t="s">
        <v>1901</v>
      </c>
      <c r="B377" s="6" t="s">
        <v>910</v>
      </c>
      <c r="C377" s="36" t="s">
        <v>1919</v>
      </c>
      <c r="D377" s="37">
        <v>43896</v>
      </c>
      <c r="E377" s="4">
        <v>9000000</v>
      </c>
      <c r="F377" s="37">
        <v>43987</v>
      </c>
      <c r="G377" s="4">
        <v>9000000</v>
      </c>
      <c r="H377" s="1" t="s">
        <v>1312</v>
      </c>
      <c r="I377" s="1" t="s">
        <v>1920</v>
      </c>
    </row>
    <row r="378" spans="1:9" ht="22.5">
      <c r="A378" s="1" t="s">
        <v>1901</v>
      </c>
      <c r="B378" s="6" t="s">
        <v>910</v>
      </c>
      <c r="C378" s="36" t="s">
        <v>1921</v>
      </c>
      <c r="D378" s="37">
        <v>43896</v>
      </c>
      <c r="E378" s="4">
        <v>9000000</v>
      </c>
      <c r="F378" s="37">
        <v>43964</v>
      </c>
      <c r="G378" s="4">
        <v>9000000</v>
      </c>
      <c r="H378" s="1" t="s">
        <v>1293</v>
      </c>
      <c r="I378" s="6" t="s">
        <v>1922</v>
      </c>
    </row>
    <row r="379" spans="1:9" ht="22.5">
      <c r="A379" s="1" t="s">
        <v>1901</v>
      </c>
      <c r="B379" s="6" t="s">
        <v>910</v>
      </c>
      <c r="C379" s="36" t="s">
        <v>1923</v>
      </c>
      <c r="D379" s="37">
        <v>43896</v>
      </c>
      <c r="E379" s="4">
        <v>6000000</v>
      </c>
      <c r="F379" s="37">
        <v>43964</v>
      </c>
      <c r="G379" s="4">
        <v>6000000</v>
      </c>
      <c r="H379" s="1" t="s">
        <v>1292</v>
      </c>
      <c r="I379" s="6" t="s">
        <v>1924</v>
      </c>
    </row>
    <row r="380" spans="1:9" ht="22.5">
      <c r="A380" s="1" t="s">
        <v>1901</v>
      </c>
      <c r="B380" s="6" t="s">
        <v>910</v>
      </c>
      <c r="C380" s="36" t="s">
        <v>1925</v>
      </c>
      <c r="D380" s="37">
        <v>43906</v>
      </c>
      <c r="E380" s="4">
        <v>5700000</v>
      </c>
      <c r="F380" s="37">
        <v>43972</v>
      </c>
      <c r="G380" s="4">
        <v>5700000</v>
      </c>
      <c r="H380" s="1" t="s">
        <v>1303</v>
      </c>
      <c r="I380" s="6" t="s">
        <v>1926</v>
      </c>
    </row>
    <row r="381" spans="1:9" ht="22.5">
      <c r="A381" s="1" t="s">
        <v>1901</v>
      </c>
      <c r="B381" s="6" t="s">
        <v>910</v>
      </c>
      <c r="C381" s="36" t="s">
        <v>1927</v>
      </c>
      <c r="D381" s="37">
        <v>43906</v>
      </c>
      <c r="E381" s="4">
        <v>18000000</v>
      </c>
      <c r="F381" s="37">
        <v>43971</v>
      </c>
      <c r="G381" s="4">
        <v>18000000</v>
      </c>
      <c r="H381" s="1" t="s">
        <v>1300</v>
      </c>
      <c r="I381" s="6" t="s">
        <v>1928</v>
      </c>
    </row>
    <row r="382" spans="1:9" ht="22.5">
      <c r="A382" s="1" t="s">
        <v>1901</v>
      </c>
      <c r="B382" s="6" t="s">
        <v>910</v>
      </c>
      <c r="C382" s="36" t="s">
        <v>1929</v>
      </c>
      <c r="D382" s="37">
        <v>43922</v>
      </c>
      <c r="E382" s="4">
        <v>9000000</v>
      </c>
      <c r="F382" s="37">
        <v>43990</v>
      </c>
      <c r="G382" s="4">
        <v>9000000</v>
      </c>
      <c r="H382" s="1" t="s">
        <v>1313</v>
      </c>
      <c r="I382" s="6" t="s">
        <v>1930</v>
      </c>
    </row>
    <row r="383" spans="1:9" ht="22.5">
      <c r="A383" s="1" t="s">
        <v>1901</v>
      </c>
      <c r="B383" s="6" t="s">
        <v>910</v>
      </c>
      <c r="C383" s="36" t="s">
        <v>1931</v>
      </c>
      <c r="D383" s="37">
        <v>43951</v>
      </c>
      <c r="E383" s="4">
        <v>36000000</v>
      </c>
      <c r="F383" s="37">
        <v>43951</v>
      </c>
      <c r="G383" s="4">
        <v>36000000</v>
      </c>
      <c r="H383" s="1" t="s">
        <v>1259</v>
      </c>
      <c r="I383" s="1" t="s">
        <v>1663</v>
      </c>
    </row>
    <row r="384" spans="1:9" ht="22.5">
      <c r="A384" s="1" t="s">
        <v>1901</v>
      </c>
      <c r="B384" s="6" t="s">
        <v>910</v>
      </c>
      <c r="C384" s="36" t="s">
        <v>1932</v>
      </c>
      <c r="D384" s="37">
        <v>43955</v>
      </c>
      <c r="E384" s="4">
        <v>10500000</v>
      </c>
      <c r="F384" s="37">
        <v>43966</v>
      </c>
      <c r="G384" s="4">
        <v>10500000</v>
      </c>
      <c r="H384" s="1" t="s">
        <v>1294</v>
      </c>
      <c r="I384" s="6" t="s">
        <v>1933</v>
      </c>
    </row>
    <row r="385" spans="1:9" ht="22.5">
      <c r="A385" s="1" t="s">
        <v>1901</v>
      </c>
      <c r="B385" s="6" t="s">
        <v>910</v>
      </c>
      <c r="C385" s="36" t="s">
        <v>1934</v>
      </c>
      <c r="D385" s="37">
        <v>43963</v>
      </c>
      <c r="E385" s="4">
        <v>12000000</v>
      </c>
      <c r="F385" s="37">
        <v>43973</v>
      </c>
      <c r="G385" s="4">
        <v>12000000</v>
      </c>
      <c r="H385" s="1" t="s">
        <v>1305</v>
      </c>
      <c r="I385" s="6" t="s">
        <v>1935</v>
      </c>
    </row>
    <row r="386" spans="1:9" ht="22.5">
      <c r="A386" s="1" t="s">
        <v>1901</v>
      </c>
      <c r="B386" s="6" t="s">
        <v>910</v>
      </c>
      <c r="C386" s="36" t="s">
        <v>1936</v>
      </c>
      <c r="D386" s="37">
        <v>43986</v>
      </c>
      <c r="E386" s="4">
        <v>4500000</v>
      </c>
      <c r="F386" s="37">
        <v>43998</v>
      </c>
      <c r="G386" s="4">
        <v>4500000</v>
      </c>
      <c r="H386" s="1" t="s">
        <v>1279</v>
      </c>
      <c r="I386" s="6" t="s">
        <v>1907</v>
      </c>
    </row>
    <row r="387" spans="1:9" ht="22.5">
      <c r="A387" s="1" t="s">
        <v>1901</v>
      </c>
      <c r="B387" s="6" t="s">
        <v>910</v>
      </c>
      <c r="C387" s="36" t="s">
        <v>1937</v>
      </c>
      <c r="D387" s="37">
        <v>43987</v>
      </c>
      <c r="E387" s="4">
        <v>4500000</v>
      </c>
      <c r="F387" s="37">
        <v>43998</v>
      </c>
      <c r="G387" s="4">
        <v>4500000</v>
      </c>
      <c r="H387" s="1" t="s">
        <v>1915</v>
      </c>
      <c r="I387" s="6" t="s">
        <v>1916</v>
      </c>
    </row>
    <row r="388" spans="1:9" ht="15">
      <c r="A388" s="1" t="s">
        <v>1938</v>
      </c>
      <c r="B388" s="6" t="s">
        <v>723</v>
      </c>
      <c r="C388" s="36" t="s">
        <v>1939</v>
      </c>
      <c r="D388" s="37">
        <v>43955</v>
      </c>
      <c r="E388" s="4">
        <v>14000000</v>
      </c>
      <c r="F388" s="37">
        <v>43971</v>
      </c>
      <c r="G388" s="4">
        <v>14000000</v>
      </c>
      <c r="H388" s="1" t="s">
        <v>1296</v>
      </c>
      <c r="I388" s="6" t="s">
        <v>1940</v>
      </c>
    </row>
    <row r="389" spans="1:9" ht="15">
      <c r="A389" s="1" t="s">
        <v>1938</v>
      </c>
      <c r="B389" s="6" t="s">
        <v>723</v>
      </c>
      <c r="C389" s="36" t="s">
        <v>1941</v>
      </c>
      <c r="D389" s="37">
        <v>43964</v>
      </c>
      <c r="E389" s="4">
        <v>7000000</v>
      </c>
      <c r="F389" s="37">
        <v>43969</v>
      </c>
      <c r="G389" s="4">
        <v>7000000</v>
      </c>
      <c r="H389" s="1" t="s">
        <v>1244</v>
      </c>
      <c r="I389" s="1" t="s">
        <v>1667</v>
      </c>
    </row>
    <row r="390" spans="1:9" ht="15">
      <c r="A390" s="1" t="s">
        <v>1938</v>
      </c>
      <c r="B390" s="6" t="s">
        <v>723</v>
      </c>
      <c r="C390" s="36" t="s">
        <v>1942</v>
      </c>
      <c r="D390" s="37">
        <v>43986</v>
      </c>
      <c r="E390" s="4">
        <v>27000000</v>
      </c>
      <c r="F390" s="37">
        <v>43993</v>
      </c>
      <c r="G390" s="4">
        <v>27000000</v>
      </c>
      <c r="H390" s="1" t="s">
        <v>1314</v>
      </c>
      <c r="I390" s="6" t="s">
        <v>1943</v>
      </c>
    </row>
    <row r="391" spans="1:9" ht="22.5">
      <c r="A391" s="1" t="s">
        <v>1944</v>
      </c>
      <c r="B391" s="6" t="s">
        <v>911</v>
      </c>
      <c r="C391" s="36" t="s">
        <v>1945</v>
      </c>
      <c r="D391" s="37">
        <v>43956</v>
      </c>
      <c r="E391" s="4">
        <v>10000000</v>
      </c>
      <c r="F391" s="37">
        <v>43971</v>
      </c>
      <c r="G391" s="4">
        <v>10000000</v>
      </c>
      <c r="H391" s="1" t="s">
        <v>1297</v>
      </c>
      <c r="I391" s="6" t="s">
        <v>1946</v>
      </c>
    </row>
  </sheetData>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4EE3D-8C0A-418E-B7BC-C2BFF99AB5F6}">
  <dimension ref="A1:P454"/>
  <sheetViews>
    <sheetView workbookViewId="0" topLeftCell="A1">
      <selection activeCell="A1" sqref="A1:XFD1048576"/>
    </sheetView>
  </sheetViews>
  <sheetFormatPr defaultColWidth="11.421875" defaultRowHeight="15"/>
  <cols>
    <col min="1" max="3" width="11.421875" style="134" customWidth="1"/>
    <col min="4" max="4" width="17.7109375" style="134" customWidth="1"/>
    <col min="5" max="5" width="11.421875" style="134" customWidth="1"/>
    <col min="6" max="6" width="32.7109375" style="134" customWidth="1"/>
    <col min="7" max="7" width="11.421875" style="134" customWidth="1"/>
    <col min="8" max="8" width="98.7109375" style="134" customWidth="1"/>
    <col min="9" max="259" width="11.421875" style="134" customWidth="1"/>
    <col min="260" max="260" width="17.7109375" style="134" customWidth="1"/>
    <col min="261" max="261" width="11.421875" style="134" customWidth="1"/>
    <col min="262" max="262" width="32.7109375" style="134" customWidth="1"/>
    <col min="263" max="263" width="11.421875" style="134" customWidth="1"/>
    <col min="264" max="264" width="98.7109375" style="134" customWidth="1"/>
    <col min="265" max="515" width="11.421875" style="134" customWidth="1"/>
    <col min="516" max="516" width="17.7109375" style="134" customWidth="1"/>
    <col min="517" max="517" width="11.421875" style="134" customWidth="1"/>
    <col min="518" max="518" width="32.7109375" style="134" customWidth="1"/>
    <col min="519" max="519" width="11.421875" style="134" customWidth="1"/>
    <col min="520" max="520" width="98.7109375" style="134" customWidth="1"/>
    <col min="521" max="771" width="11.421875" style="134" customWidth="1"/>
    <col min="772" max="772" width="17.7109375" style="134" customWidth="1"/>
    <col min="773" max="773" width="11.421875" style="134" customWidth="1"/>
    <col min="774" max="774" width="32.7109375" style="134" customWidth="1"/>
    <col min="775" max="775" width="11.421875" style="134" customWidth="1"/>
    <col min="776" max="776" width="98.7109375" style="134" customWidth="1"/>
    <col min="777" max="1027" width="11.421875" style="134" customWidth="1"/>
    <col min="1028" max="1028" width="17.7109375" style="134" customWidth="1"/>
    <col min="1029" max="1029" width="11.421875" style="134" customWidth="1"/>
    <col min="1030" max="1030" width="32.7109375" style="134" customWidth="1"/>
    <col min="1031" max="1031" width="11.421875" style="134" customWidth="1"/>
    <col min="1032" max="1032" width="98.7109375" style="134" customWidth="1"/>
    <col min="1033" max="1283" width="11.421875" style="134" customWidth="1"/>
    <col min="1284" max="1284" width="17.7109375" style="134" customWidth="1"/>
    <col min="1285" max="1285" width="11.421875" style="134" customWidth="1"/>
    <col min="1286" max="1286" width="32.7109375" style="134" customWidth="1"/>
    <col min="1287" max="1287" width="11.421875" style="134" customWidth="1"/>
    <col min="1288" max="1288" width="98.7109375" style="134" customWidth="1"/>
    <col min="1289" max="1539" width="11.421875" style="134" customWidth="1"/>
    <col min="1540" max="1540" width="17.7109375" style="134" customWidth="1"/>
    <col min="1541" max="1541" width="11.421875" style="134" customWidth="1"/>
    <col min="1542" max="1542" width="32.7109375" style="134" customWidth="1"/>
    <col min="1543" max="1543" width="11.421875" style="134" customWidth="1"/>
    <col min="1544" max="1544" width="98.7109375" style="134" customWidth="1"/>
    <col min="1545" max="1795" width="11.421875" style="134" customWidth="1"/>
    <col min="1796" max="1796" width="17.7109375" style="134" customWidth="1"/>
    <col min="1797" max="1797" width="11.421875" style="134" customWidth="1"/>
    <col min="1798" max="1798" width="32.7109375" style="134" customWidth="1"/>
    <col min="1799" max="1799" width="11.421875" style="134" customWidth="1"/>
    <col min="1800" max="1800" width="98.7109375" style="134" customWidth="1"/>
    <col min="1801" max="2051" width="11.421875" style="134" customWidth="1"/>
    <col min="2052" max="2052" width="17.7109375" style="134" customWidth="1"/>
    <col min="2053" max="2053" width="11.421875" style="134" customWidth="1"/>
    <col min="2054" max="2054" width="32.7109375" style="134" customWidth="1"/>
    <col min="2055" max="2055" width="11.421875" style="134" customWidth="1"/>
    <col min="2056" max="2056" width="98.7109375" style="134" customWidth="1"/>
    <col min="2057" max="2307" width="11.421875" style="134" customWidth="1"/>
    <col min="2308" max="2308" width="17.7109375" style="134" customWidth="1"/>
    <col min="2309" max="2309" width="11.421875" style="134" customWidth="1"/>
    <col min="2310" max="2310" width="32.7109375" style="134" customWidth="1"/>
    <col min="2311" max="2311" width="11.421875" style="134" customWidth="1"/>
    <col min="2312" max="2312" width="98.7109375" style="134" customWidth="1"/>
    <col min="2313" max="2563" width="11.421875" style="134" customWidth="1"/>
    <col min="2564" max="2564" width="17.7109375" style="134" customWidth="1"/>
    <col min="2565" max="2565" width="11.421875" style="134" customWidth="1"/>
    <col min="2566" max="2566" width="32.7109375" style="134" customWidth="1"/>
    <col min="2567" max="2567" width="11.421875" style="134" customWidth="1"/>
    <col min="2568" max="2568" width="98.7109375" style="134" customWidth="1"/>
    <col min="2569" max="2819" width="11.421875" style="134" customWidth="1"/>
    <col min="2820" max="2820" width="17.7109375" style="134" customWidth="1"/>
    <col min="2821" max="2821" width="11.421875" style="134" customWidth="1"/>
    <col min="2822" max="2822" width="32.7109375" style="134" customWidth="1"/>
    <col min="2823" max="2823" width="11.421875" style="134" customWidth="1"/>
    <col min="2824" max="2824" width="98.7109375" style="134" customWidth="1"/>
    <col min="2825" max="3075" width="11.421875" style="134" customWidth="1"/>
    <col min="3076" max="3076" width="17.7109375" style="134" customWidth="1"/>
    <col min="3077" max="3077" width="11.421875" style="134" customWidth="1"/>
    <col min="3078" max="3078" width="32.7109375" style="134" customWidth="1"/>
    <col min="3079" max="3079" width="11.421875" style="134" customWidth="1"/>
    <col min="3080" max="3080" width="98.7109375" style="134" customWidth="1"/>
    <col min="3081" max="3331" width="11.421875" style="134" customWidth="1"/>
    <col min="3332" max="3332" width="17.7109375" style="134" customWidth="1"/>
    <col min="3333" max="3333" width="11.421875" style="134" customWidth="1"/>
    <col min="3334" max="3334" width="32.7109375" style="134" customWidth="1"/>
    <col min="3335" max="3335" width="11.421875" style="134" customWidth="1"/>
    <col min="3336" max="3336" width="98.7109375" style="134" customWidth="1"/>
    <col min="3337" max="3587" width="11.421875" style="134" customWidth="1"/>
    <col min="3588" max="3588" width="17.7109375" style="134" customWidth="1"/>
    <col min="3589" max="3589" width="11.421875" style="134" customWidth="1"/>
    <col min="3590" max="3590" width="32.7109375" style="134" customWidth="1"/>
    <col min="3591" max="3591" width="11.421875" style="134" customWidth="1"/>
    <col min="3592" max="3592" width="98.7109375" style="134" customWidth="1"/>
    <col min="3593" max="3843" width="11.421875" style="134" customWidth="1"/>
    <col min="3844" max="3844" width="17.7109375" style="134" customWidth="1"/>
    <col min="3845" max="3845" width="11.421875" style="134" customWidth="1"/>
    <col min="3846" max="3846" width="32.7109375" style="134" customWidth="1"/>
    <col min="3847" max="3847" width="11.421875" style="134" customWidth="1"/>
    <col min="3848" max="3848" width="98.7109375" style="134" customWidth="1"/>
    <col min="3849" max="4099" width="11.421875" style="134" customWidth="1"/>
    <col min="4100" max="4100" width="17.7109375" style="134" customWidth="1"/>
    <col min="4101" max="4101" width="11.421875" style="134" customWidth="1"/>
    <col min="4102" max="4102" width="32.7109375" style="134" customWidth="1"/>
    <col min="4103" max="4103" width="11.421875" style="134" customWidth="1"/>
    <col min="4104" max="4104" width="98.7109375" style="134" customWidth="1"/>
    <col min="4105" max="4355" width="11.421875" style="134" customWidth="1"/>
    <col min="4356" max="4356" width="17.7109375" style="134" customWidth="1"/>
    <col min="4357" max="4357" width="11.421875" style="134" customWidth="1"/>
    <col min="4358" max="4358" width="32.7109375" style="134" customWidth="1"/>
    <col min="4359" max="4359" width="11.421875" style="134" customWidth="1"/>
    <col min="4360" max="4360" width="98.7109375" style="134" customWidth="1"/>
    <col min="4361" max="4611" width="11.421875" style="134" customWidth="1"/>
    <col min="4612" max="4612" width="17.7109375" style="134" customWidth="1"/>
    <col min="4613" max="4613" width="11.421875" style="134" customWidth="1"/>
    <col min="4614" max="4614" width="32.7109375" style="134" customWidth="1"/>
    <col min="4615" max="4615" width="11.421875" style="134" customWidth="1"/>
    <col min="4616" max="4616" width="98.7109375" style="134" customWidth="1"/>
    <col min="4617" max="4867" width="11.421875" style="134" customWidth="1"/>
    <col min="4868" max="4868" width="17.7109375" style="134" customWidth="1"/>
    <col min="4869" max="4869" width="11.421875" style="134" customWidth="1"/>
    <col min="4870" max="4870" width="32.7109375" style="134" customWidth="1"/>
    <col min="4871" max="4871" width="11.421875" style="134" customWidth="1"/>
    <col min="4872" max="4872" width="98.7109375" style="134" customWidth="1"/>
    <col min="4873" max="5123" width="11.421875" style="134" customWidth="1"/>
    <col min="5124" max="5124" width="17.7109375" style="134" customWidth="1"/>
    <col min="5125" max="5125" width="11.421875" style="134" customWidth="1"/>
    <col min="5126" max="5126" width="32.7109375" style="134" customWidth="1"/>
    <col min="5127" max="5127" width="11.421875" style="134" customWidth="1"/>
    <col min="5128" max="5128" width="98.7109375" style="134" customWidth="1"/>
    <col min="5129" max="5379" width="11.421875" style="134" customWidth="1"/>
    <col min="5380" max="5380" width="17.7109375" style="134" customWidth="1"/>
    <col min="5381" max="5381" width="11.421875" style="134" customWidth="1"/>
    <col min="5382" max="5382" width="32.7109375" style="134" customWidth="1"/>
    <col min="5383" max="5383" width="11.421875" style="134" customWidth="1"/>
    <col min="5384" max="5384" width="98.7109375" style="134" customWidth="1"/>
    <col min="5385" max="5635" width="11.421875" style="134" customWidth="1"/>
    <col min="5636" max="5636" width="17.7109375" style="134" customWidth="1"/>
    <col min="5637" max="5637" width="11.421875" style="134" customWidth="1"/>
    <col min="5638" max="5638" width="32.7109375" style="134" customWidth="1"/>
    <col min="5639" max="5639" width="11.421875" style="134" customWidth="1"/>
    <col min="5640" max="5640" width="98.7109375" style="134" customWidth="1"/>
    <col min="5641" max="5891" width="11.421875" style="134" customWidth="1"/>
    <col min="5892" max="5892" width="17.7109375" style="134" customWidth="1"/>
    <col min="5893" max="5893" width="11.421875" style="134" customWidth="1"/>
    <col min="5894" max="5894" width="32.7109375" style="134" customWidth="1"/>
    <col min="5895" max="5895" width="11.421875" style="134" customWidth="1"/>
    <col min="5896" max="5896" width="98.7109375" style="134" customWidth="1"/>
    <col min="5897" max="6147" width="11.421875" style="134" customWidth="1"/>
    <col min="6148" max="6148" width="17.7109375" style="134" customWidth="1"/>
    <col min="6149" max="6149" width="11.421875" style="134" customWidth="1"/>
    <col min="6150" max="6150" width="32.7109375" style="134" customWidth="1"/>
    <col min="6151" max="6151" width="11.421875" style="134" customWidth="1"/>
    <col min="6152" max="6152" width="98.7109375" style="134" customWidth="1"/>
    <col min="6153" max="6403" width="11.421875" style="134" customWidth="1"/>
    <col min="6404" max="6404" width="17.7109375" style="134" customWidth="1"/>
    <col min="6405" max="6405" width="11.421875" style="134" customWidth="1"/>
    <col min="6406" max="6406" width="32.7109375" style="134" customWidth="1"/>
    <col min="6407" max="6407" width="11.421875" style="134" customWidth="1"/>
    <col min="6408" max="6408" width="98.7109375" style="134" customWidth="1"/>
    <col min="6409" max="6659" width="11.421875" style="134" customWidth="1"/>
    <col min="6660" max="6660" width="17.7109375" style="134" customWidth="1"/>
    <col min="6661" max="6661" width="11.421875" style="134" customWidth="1"/>
    <col min="6662" max="6662" width="32.7109375" style="134" customWidth="1"/>
    <col min="6663" max="6663" width="11.421875" style="134" customWidth="1"/>
    <col min="6664" max="6664" width="98.7109375" style="134" customWidth="1"/>
    <col min="6665" max="6915" width="11.421875" style="134" customWidth="1"/>
    <col min="6916" max="6916" width="17.7109375" style="134" customWidth="1"/>
    <col min="6917" max="6917" width="11.421875" style="134" customWidth="1"/>
    <col min="6918" max="6918" width="32.7109375" style="134" customWidth="1"/>
    <col min="6919" max="6919" width="11.421875" style="134" customWidth="1"/>
    <col min="6920" max="6920" width="98.7109375" style="134" customWidth="1"/>
    <col min="6921" max="7171" width="11.421875" style="134" customWidth="1"/>
    <col min="7172" max="7172" width="17.7109375" style="134" customWidth="1"/>
    <col min="7173" max="7173" width="11.421875" style="134" customWidth="1"/>
    <col min="7174" max="7174" width="32.7109375" style="134" customWidth="1"/>
    <col min="7175" max="7175" width="11.421875" style="134" customWidth="1"/>
    <col min="7176" max="7176" width="98.7109375" style="134" customWidth="1"/>
    <col min="7177" max="7427" width="11.421875" style="134" customWidth="1"/>
    <col min="7428" max="7428" width="17.7109375" style="134" customWidth="1"/>
    <col min="7429" max="7429" width="11.421875" style="134" customWidth="1"/>
    <col min="7430" max="7430" width="32.7109375" style="134" customWidth="1"/>
    <col min="7431" max="7431" width="11.421875" style="134" customWidth="1"/>
    <col min="7432" max="7432" width="98.7109375" style="134" customWidth="1"/>
    <col min="7433" max="7683" width="11.421875" style="134" customWidth="1"/>
    <col min="7684" max="7684" width="17.7109375" style="134" customWidth="1"/>
    <col min="7685" max="7685" width="11.421875" style="134" customWidth="1"/>
    <col min="7686" max="7686" width="32.7109375" style="134" customWidth="1"/>
    <col min="7687" max="7687" width="11.421875" style="134" customWidth="1"/>
    <col min="7688" max="7688" width="98.7109375" style="134" customWidth="1"/>
    <col min="7689" max="7939" width="11.421875" style="134" customWidth="1"/>
    <col min="7940" max="7940" width="17.7109375" style="134" customWidth="1"/>
    <col min="7941" max="7941" width="11.421875" style="134" customWidth="1"/>
    <col min="7942" max="7942" width="32.7109375" style="134" customWidth="1"/>
    <col min="7943" max="7943" width="11.421875" style="134" customWidth="1"/>
    <col min="7944" max="7944" width="98.7109375" style="134" customWidth="1"/>
    <col min="7945" max="8195" width="11.421875" style="134" customWidth="1"/>
    <col min="8196" max="8196" width="17.7109375" style="134" customWidth="1"/>
    <col min="8197" max="8197" width="11.421875" style="134" customWidth="1"/>
    <col min="8198" max="8198" width="32.7109375" style="134" customWidth="1"/>
    <col min="8199" max="8199" width="11.421875" style="134" customWidth="1"/>
    <col min="8200" max="8200" width="98.7109375" style="134" customWidth="1"/>
    <col min="8201" max="8451" width="11.421875" style="134" customWidth="1"/>
    <col min="8452" max="8452" width="17.7109375" style="134" customWidth="1"/>
    <col min="8453" max="8453" width="11.421875" style="134" customWidth="1"/>
    <col min="8454" max="8454" width="32.7109375" style="134" customWidth="1"/>
    <col min="8455" max="8455" width="11.421875" style="134" customWidth="1"/>
    <col min="8456" max="8456" width="98.7109375" style="134" customWidth="1"/>
    <col min="8457" max="8707" width="11.421875" style="134" customWidth="1"/>
    <col min="8708" max="8708" width="17.7109375" style="134" customWidth="1"/>
    <col min="8709" max="8709" width="11.421875" style="134" customWidth="1"/>
    <col min="8710" max="8710" width="32.7109375" style="134" customWidth="1"/>
    <col min="8711" max="8711" width="11.421875" style="134" customWidth="1"/>
    <col min="8712" max="8712" width="98.7109375" style="134" customWidth="1"/>
    <col min="8713" max="8963" width="11.421875" style="134" customWidth="1"/>
    <col min="8964" max="8964" width="17.7109375" style="134" customWidth="1"/>
    <col min="8965" max="8965" width="11.421875" style="134" customWidth="1"/>
    <col min="8966" max="8966" width="32.7109375" style="134" customWidth="1"/>
    <col min="8967" max="8967" width="11.421875" style="134" customWidth="1"/>
    <col min="8968" max="8968" width="98.7109375" style="134" customWidth="1"/>
    <col min="8969" max="9219" width="11.421875" style="134" customWidth="1"/>
    <col min="9220" max="9220" width="17.7109375" style="134" customWidth="1"/>
    <col min="9221" max="9221" width="11.421875" style="134" customWidth="1"/>
    <col min="9222" max="9222" width="32.7109375" style="134" customWidth="1"/>
    <col min="9223" max="9223" width="11.421875" style="134" customWidth="1"/>
    <col min="9224" max="9224" width="98.7109375" style="134" customWidth="1"/>
    <col min="9225" max="9475" width="11.421875" style="134" customWidth="1"/>
    <col min="9476" max="9476" width="17.7109375" style="134" customWidth="1"/>
    <col min="9477" max="9477" width="11.421875" style="134" customWidth="1"/>
    <col min="9478" max="9478" width="32.7109375" style="134" customWidth="1"/>
    <col min="9479" max="9479" width="11.421875" style="134" customWidth="1"/>
    <col min="9480" max="9480" width="98.7109375" style="134" customWidth="1"/>
    <col min="9481" max="9731" width="11.421875" style="134" customWidth="1"/>
    <col min="9732" max="9732" width="17.7109375" style="134" customWidth="1"/>
    <col min="9733" max="9733" width="11.421875" style="134" customWidth="1"/>
    <col min="9734" max="9734" width="32.7109375" style="134" customWidth="1"/>
    <col min="9735" max="9735" width="11.421875" style="134" customWidth="1"/>
    <col min="9736" max="9736" width="98.7109375" style="134" customWidth="1"/>
    <col min="9737" max="9987" width="11.421875" style="134" customWidth="1"/>
    <col min="9988" max="9988" width="17.7109375" style="134" customWidth="1"/>
    <col min="9989" max="9989" width="11.421875" style="134" customWidth="1"/>
    <col min="9990" max="9990" width="32.7109375" style="134" customWidth="1"/>
    <col min="9991" max="9991" width="11.421875" style="134" customWidth="1"/>
    <col min="9992" max="9992" width="98.7109375" style="134" customWidth="1"/>
    <col min="9993" max="10243" width="11.421875" style="134" customWidth="1"/>
    <col min="10244" max="10244" width="17.7109375" style="134" customWidth="1"/>
    <col min="10245" max="10245" width="11.421875" style="134" customWidth="1"/>
    <col min="10246" max="10246" width="32.7109375" style="134" customWidth="1"/>
    <col min="10247" max="10247" width="11.421875" style="134" customWidth="1"/>
    <col min="10248" max="10248" width="98.7109375" style="134" customWidth="1"/>
    <col min="10249" max="10499" width="11.421875" style="134" customWidth="1"/>
    <col min="10500" max="10500" width="17.7109375" style="134" customWidth="1"/>
    <col min="10501" max="10501" width="11.421875" style="134" customWidth="1"/>
    <col min="10502" max="10502" width="32.7109375" style="134" customWidth="1"/>
    <col min="10503" max="10503" width="11.421875" style="134" customWidth="1"/>
    <col min="10504" max="10504" width="98.7109375" style="134" customWidth="1"/>
    <col min="10505" max="10755" width="11.421875" style="134" customWidth="1"/>
    <col min="10756" max="10756" width="17.7109375" style="134" customWidth="1"/>
    <col min="10757" max="10757" width="11.421875" style="134" customWidth="1"/>
    <col min="10758" max="10758" width="32.7109375" style="134" customWidth="1"/>
    <col min="10759" max="10759" width="11.421875" style="134" customWidth="1"/>
    <col min="10760" max="10760" width="98.7109375" style="134" customWidth="1"/>
    <col min="10761" max="11011" width="11.421875" style="134" customWidth="1"/>
    <col min="11012" max="11012" width="17.7109375" style="134" customWidth="1"/>
    <col min="11013" max="11013" width="11.421875" style="134" customWidth="1"/>
    <col min="11014" max="11014" width="32.7109375" style="134" customWidth="1"/>
    <col min="11015" max="11015" width="11.421875" style="134" customWidth="1"/>
    <col min="11016" max="11016" width="98.7109375" style="134" customWidth="1"/>
    <col min="11017" max="11267" width="11.421875" style="134" customWidth="1"/>
    <col min="11268" max="11268" width="17.7109375" style="134" customWidth="1"/>
    <col min="11269" max="11269" width="11.421875" style="134" customWidth="1"/>
    <col min="11270" max="11270" width="32.7109375" style="134" customWidth="1"/>
    <col min="11271" max="11271" width="11.421875" style="134" customWidth="1"/>
    <col min="11272" max="11272" width="98.7109375" style="134" customWidth="1"/>
    <col min="11273" max="11523" width="11.421875" style="134" customWidth="1"/>
    <col min="11524" max="11524" width="17.7109375" style="134" customWidth="1"/>
    <col min="11525" max="11525" width="11.421875" style="134" customWidth="1"/>
    <col min="11526" max="11526" width="32.7109375" style="134" customWidth="1"/>
    <col min="11527" max="11527" width="11.421875" style="134" customWidth="1"/>
    <col min="11528" max="11528" width="98.7109375" style="134" customWidth="1"/>
    <col min="11529" max="11779" width="11.421875" style="134" customWidth="1"/>
    <col min="11780" max="11780" width="17.7109375" style="134" customWidth="1"/>
    <col min="11781" max="11781" width="11.421875" style="134" customWidth="1"/>
    <col min="11782" max="11782" width="32.7109375" style="134" customWidth="1"/>
    <col min="11783" max="11783" width="11.421875" style="134" customWidth="1"/>
    <col min="11784" max="11784" width="98.7109375" style="134" customWidth="1"/>
    <col min="11785" max="12035" width="11.421875" style="134" customWidth="1"/>
    <col min="12036" max="12036" width="17.7109375" style="134" customWidth="1"/>
    <col min="12037" max="12037" width="11.421875" style="134" customWidth="1"/>
    <col min="12038" max="12038" width="32.7109375" style="134" customWidth="1"/>
    <col min="12039" max="12039" width="11.421875" style="134" customWidth="1"/>
    <col min="12040" max="12040" width="98.7109375" style="134" customWidth="1"/>
    <col min="12041" max="12291" width="11.421875" style="134" customWidth="1"/>
    <col min="12292" max="12292" width="17.7109375" style="134" customWidth="1"/>
    <col min="12293" max="12293" width="11.421875" style="134" customWidth="1"/>
    <col min="12294" max="12294" width="32.7109375" style="134" customWidth="1"/>
    <col min="12295" max="12295" width="11.421875" style="134" customWidth="1"/>
    <col min="12296" max="12296" width="98.7109375" style="134" customWidth="1"/>
    <col min="12297" max="12547" width="11.421875" style="134" customWidth="1"/>
    <col min="12548" max="12548" width="17.7109375" style="134" customWidth="1"/>
    <col min="12549" max="12549" width="11.421875" style="134" customWidth="1"/>
    <col min="12550" max="12550" width="32.7109375" style="134" customWidth="1"/>
    <col min="12551" max="12551" width="11.421875" style="134" customWidth="1"/>
    <col min="12552" max="12552" width="98.7109375" style="134" customWidth="1"/>
    <col min="12553" max="12803" width="11.421875" style="134" customWidth="1"/>
    <col min="12804" max="12804" width="17.7109375" style="134" customWidth="1"/>
    <col min="12805" max="12805" width="11.421875" style="134" customWidth="1"/>
    <col min="12806" max="12806" width="32.7109375" style="134" customWidth="1"/>
    <col min="12807" max="12807" width="11.421875" style="134" customWidth="1"/>
    <col min="12808" max="12808" width="98.7109375" style="134" customWidth="1"/>
    <col min="12809" max="13059" width="11.421875" style="134" customWidth="1"/>
    <col min="13060" max="13060" width="17.7109375" style="134" customWidth="1"/>
    <col min="13061" max="13061" width="11.421875" style="134" customWidth="1"/>
    <col min="13062" max="13062" width="32.7109375" style="134" customWidth="1"/>
    <col min="13063" max="13063" width="11.421875" style="134" customWidth="1"/>
    <col min="13064" max="13064" width="98.7109375" style="134" customWidth="1"/>
    <col min="13065" max="13315" width="11.421875" style="134" customWidth="1"/>
    <col min="13316" max="13316" width="17.7109375" style="134" customWidth="1"/>
    <col min="13317" max="13317" width="11.421875" style="134" customWidth="1"/>
    <col min="13318" max="13318" width="32.7109375" style="134" customWidth="1"/>
    <col min="13319" max="13319" width="11.421875" style="134" customWidth="1"/>
    <col min="13320" max="13320" width="98.7109375" style="134" customWidth="1"/>
    <col min="13321" max="13571" width="11.421875" style="134" customWidth="1"/>
    <col min="13572" max="13572" width="17.7109375" style="134" customWidth="1"/>
    <col min="13573" max="13573" width="11.421875" style="134" customWidth="1"/>
    <col min="13574" max="13574" width="32.7109375" style="134" customWidth="1"/>
    <col min="13575" max="13575" width="11.421875" style="134" customWidth="1"/>
    <col min="13576" max="13576" width="98.7109375" style="134" customWidth="1"/>
    <col min="13577" max="13827" width="11.421875" style="134" customWidth="1"/>
    <col min="13828" max="13828" width="17.7109375" style="134" customWidth="1"/>
    <col min="13829" max="13829" width="11.421875" style="134" customWidth="1"/>
    <col min="13830" max="13830" width="32.7109375" style="134" customWidth="1"/>
    <col min="13831" max="13831" width="11.421875" style="134" customWidth="1"/>
    <col min="13832" max="13832" width="98.7109375" style="134" customWidth="1"/>
    <col min="13833" max="14083" width="11.421875" style="134" customWidth="1"/>
    <col min="14084" max="14084" width="17.7109375" style="134" customWidth="1"/>
    <col min="14085" max="14085" width="11.421875" style="134" customWidth="1"/>
    <col min="14086" max="14086" width="32.7109375" style="134" customWidth="1"/>
    <col min="14087" max="14087" width="11.421875" style="134" customWidth="1"/>
    <col min="14088" max="14088" width="98.7109375" style="134" customWidth="1"/>
    <col min="14089" max="14339" width="11.421875" style="134" customWidth="1"/>
    <col min="14340" max="14340" width="17.7109375" style="134" customWidth="1"/>
    <col min="14341" max="14341" width="11.421875" style="134" customWidth="1"/>
    <col min="14342" max="14342" width="32.7109375" style="134" customWidth="1"/>
    <col min="14343" max="14343" width="11.421875" style="134" customWidth="1"/>
    <col min="14344" max="14344" width="98.7109375" style="134" customWidth="1"/>
    <col min="14345" max="14595" width="11.421875" style="134" customWidth="1"/>
    <col min="14596" max="14596" width="17.7109375" style="134" customWidth="1"/>
    <col min="14597" max="14597" width="11.421875" style="134" customWidth="1"/>
    <col min="14598" max="14598" width="32.7109375" style="134" customWidth="1"/>
    <col min="14599" max="14599" width="11.421875" style="134" customWidth="1"/>
    <col min="14600" max="14600" width="98.7109375" style="134" customWidth="1"/>
    <col min="14601" max="14851" width="11.421875" style="134" customWidth="1"/>
    <col min="14852" max="14852" width="17.7109375" style="134" customWidth="1"/>
    <col min="14853" max="14853" width="11.421875" style="134" customWidth="1"/>
    <col min="14854" max="14854" width="32.7109375" style="134" customWidth="1"/>
    <col min="14855" max="14855" width="11.421875" style="134" customWidth="1"/>
    <col min="14856" max="14856" width="98.7109375" style="134" customWidth="1"/>
    <col min="14857" max="15107" width="11.421875" style="134" customWidth="1"/>
    <col min="15108" max="15108" width="17.7109375" style="134" customWidth="1"/>
    <col min="15109" max="15109" width="11.421875" style="134" customWidth="1"/>
    <col min="15110" max="15110" width="32.7109375" style="134" customWidth="1"/>
    <col min="15111" max="15111" width="11.421875" style="134" customWidth="1"/>
    <col min="15112" max="15112" width="98.7109375" style="134" customWidth="1"/>
    <col min="15113" max="15363" width="11.421875" style="134" customWidth="1"/>
    <col min="15364" max="15364" width="17.7109375" style="134" customWidth="1"/>
    <col min="15365" max="15365" width="11.421875" style="134" customWidth="1"/>
    <col min="15366" max="15366" width="32.7109375" style="134" customWidth="1"/>
    <col min="15367" max="15367" width="11.421875" style="134" customWidth="1"/>
    <col min="15368" max="15368" width="98.7109375" style="134" customWidth="1"/>
    <col min="15369" max="15619" width="11.421875" style="134" customWidth="1"/>
    <col min="15620" max="15620" width="17.7109375" style="134" customWidth="1"/>
    <col min="15621" max="15621" width="11.421875" style="134" customWidth="1"/>
    <col min="15622" max="15622" width="32.7109375" style="134" customWidth="1"/>
    <col min="15623" max="15623" width="11.421875" style="134" customWidth="1"/>
    <col min="15624" max="15624" width="98.7109375" style="134" customWidth="1"/>
    <col min="15625" max="15875" width="11.421875" style="134" customWidth="1"/>
    <col min="15876" max="15876" width="17.7109375" style="134" customWidth="1"/>
    <col min="15877" max="15877" width="11.421875" style="134" customWidth="1"/>
    <col min="15878" max="15878" width="32.7109375" style="134" customWidth="1"/>
    <col min="15879" max="15879" width="11.421875" style="134" customWidth="1"/>
    <col min="15880" max="15880" width="98.7109375" style="134" customWidth="1"/>
    <col min="15881" max="16131" width="11.421875" style="134" customWidth="1"/>
    <col min="16132" max="16132" width="17.7109375" style="134" customWidth="1"/>
    <col min="16133" max="16133" width="11.421875" style="134" customWidth="1"/>
    <col min="16134" max="16134" width="32.7109375" style="134" customWidth="1"/>
    <col min="16135" max="16135" width="11.421875" style="134" customWidth="1"/>
    <col min="16136" max="16136" width="98.7109375" style="134" customWidth="1"/>
    <col min="16137" max="16384" width="11.421875" style="134" customWidth="1"/>
  </cols>
  <sheetData>
    <row r="1" spans="1:16" ht="13.5" customHeight="1">
      <c r="A1" s="134" t="s">
        <v>1947</v>
      </c>
      <c r="B1" s="134" t="s">
        <v>1948</v>
      </c>
      <c r="C1" s="134" t="s">
        <v>1949</v>
      </c>
      <c r="D1" s="134" t="s">
        <v>1950</v>
      </c>
      <c r="E1" s="134" t="s">
        <v>1951</v>
      </c>
      <c r="F1" s="134" t="s">
        <v>1435</v>
      </c>
      <c r="G1" s="134" t="s">
        <v>1436</v>
      </c>
      <c r="H1" s="134" t="s">
        <v>1952</v>
      </c>
      <c r="I1" s="134" t="s">
        <v>1953</v>
      </c>
      <c r="J1" s="134" t="s">
        <v>1954</v>
      </c>
      <c r="K1" s="134" t="s">
        <v>1955</v>
      </c>
      <c r="L1" s="134" t="s">
        <v>1956</v>
      </c>
      <c r="M1" s="134" t="s">
        <v>1957</v>
      </c>
      <c r="N1" s="134" t="s">
        <v>505</v>
      </c>
      <c r="O1" s="134" t="s">
        <v>1958</v>
      </c>
      <c r="P1" s="134" t="s">
        <v>1959</v>
      </c>
    </row>
    <row r="2" spans="1:16" ht="13.5" customHeight="1">
      <c r="A2" s="159">
        <v>43983</v>
      </c>
      <c r="B2" s="6" t="s">
        <v>1207</v>
      </c>
      <c r="C2" s="1" t="s">
        <v>1960</v>
      </c>
      <c r="D2" s="1" t="s">
        <v>1961</v>
      </c>
      <c r="E2" s="36" t="s">
        <v>1962</v>
      </c>
      <c r="F2" s="1" t="s">
        <v>1263</v>
      </c>
      <c r="G2" s="1" t="s">
        <v>1671</v>
      </c>
      <c r="H2" s="160" t="s">
        <v>1963</v>
      </c>
      <c r="I2" s="4">
        <v>3000000</v>
      </c>
      <c r="J2" s="4">
        <v>0</v>
      </c>
      <c r="K2" s="4">
        <v>24000</v>
      </c>
      <c r="L2" s="4">
        <v>90000</v>
      </c>
      <c r="M2" s="4">
        <v>2886000</v>
      </c>
      <c r="N2" s="1" t="s">
        <v>1964</v>
      </c>
      <c r="O2" s="1" t="s">
        <v>481</v>
      </c>
      <c r="P2" s="1">
        <v>0</v>
      </c>
    </row>
    <row r="3" spans="1:16" ht="13.5" customHeight="1">
      <c r="A3" s="159">
        <v>43864</v>
      </c>
      <c r="B3" s="6" t="s">
        <v>1207</v>
      </c>
      <c r="C3" s="1" t="s">
        <v>1960</v>
      </c>
      <c r="D3" s="1" t="s">
        <v>1965</v>
      </c>
      <c r="E3" s="36" t="s">
        <v>1966</v>
      </c>
      <c r="F3" s="1" t="s">
        <v>1210</v>
      </c>
      <c r="G3" s="1" t="s">
        <v>1625</v>
      </c>
      <c r="H3" s="160" t="s">
        <v>1967</v>
      </c>
      <c r="I3" s="4">
        <v>3500000</v>
      </c>
      <c r="J3" s="4">
        <v>0</v>
      </c>
      <c r="K3" s="4">
        <v>28000</v>
      </c>
      <c r="L3" s="4">
        <v>105000</v>
      </c>
      <c r="M3" s="4">
        <v>3367000</v>
      </c>
      <c r="N3" s="1" t="s">
        <v>1964</v>
      </c>
      <c r="O3" s="1" t="s">
        <v>481</v>
      </c>
      <c r="P3" s="1" t="s">
        <v>1792</v>
      </c>
    </row>
    <row r="4" spans="1:16" ht="13.5" customHeight="1">
      <c r="A4" s="159">
        <v>43864</v>
      </c>
      <c r="B4" s="6" t="s">
        <v>463</v>
      </c>
      <c r="C4" s="1" t="s">
        <v>1960</v>
      </c>
      <c r="D4" s="1" t="s">
        <v>1961</v>
      </c>
      <c r="E4" s="36" t="s">
        <v>1968</v>
      </c>
      <c r="F4" s="1" t="s">
        <v>1969</v>
      </c>
      <c r="G4" s="1" t="s">
        <v>1970</v>
      </c>
      <c r="H4" s="160" t="s">
        <v>1971</v>
      </c>
      <c r="I4" s="4">
        <v>235667</v>
      </c>
      <c r="J4" s="4">
        <v>0</v>
      </c>
      <c r="K4" s="4">
        <v>0</v>
      </c>
      <c r="L4" s="4">
        <v>0</v>
      </c>
      <c r="M4" s="4">
        <v>235667</v>
      </c>
      <c r="N4" s="1" t="s">
        <v>1964</v>
      </c>
      <c r="O4" s="1" t="s">
        <v>481</v>
      </c>
      <c r="P4" s="1">
        <v>0</v>
      </c>
    </row>
    <row r="5" spans="1:16" ht="13.5" customHeight="1">
      <c r="A5" s="159">
        <v>43864</v>
      </c>
      <c r="B5" s="6" t="s">
        <v>1207</v>
      </c>
      <c r="C5" s="1" t="s">
        <v>1960</v>
      </c>
      <c r="D5" s="1" t="s">
        <v>1961</v>
      </c>
      <c r="E5" s="36" t="s">
        <v>1972</v>
      </c>
      <c r="F5" s="1" t="s">
        <v>1206</v>
      </c>
      <c r="G5" s="1" t="s">
        <v>1623</v>
      </c>
      <c r="H5" s="160" t="s">
        <v>1973</v>
      </c>
      <c r="I5" s="4">
        <v>3200000</v>
      </c>
      <c r="J5" s="4">
        <v>0</v>
      </c>
      <c r="K5" s="4">
        <v>25600</v>
      </c>
      <c r="L5" s="4">
        <v>96000</v>
      </c>
      <c r="M5" s="4">
        <v>3078400</v>
      </c>
      <c r="N5" s="1" t="s">
        <v>1964</v>
      </c>
      <c r="O5" s="1" t="s">
        <v>481</v>
      </c>
      <c r="P5" s="1">
        <v>0</v>
      </c>
    </row>
    <row r="6" spans="1:16" ht="13.5" customHeight="1">
      <c r="A6" s="159">
        <v>43863</v>
      </c>
      <c r="B6" s="6" t="s">
        <v>1402</v>
      </c>
      <c r="C6" s="1" t="s">
        <v>1960</v>
      </c>
      <c r="D6" s="1" t="s">
        <v>1961</v>
      </c>
      <c r="E6" s="36" t="s">
        <v>1974</v>
      </c>
      <c r="F6" s="1" t="s">
        <v>1807</v>
      </c>
      <c r="G6" s="1" t="s">
        <v>1805</v>
      </c>
      <c r="H6" s="160" t="s">
        <v>1975</v>
      </c>
      <c r="I6" s="4">
        <v>755811</v>
      </c>
      <c r="J6" s="4">
        <v>0</v>
      </c>
      <c r="K6" s="4">
        <v>0</v>
      </c>
      <c r="L6" s="4">
        <v>0</v>
      </c>
      <c r="M6" s="4">
        <v>755811</v>
      </c>
      <c r="N6" s="1" t="s">
        <v>1976</v>
      </c>
      <c r="O6" s="1" t="s">
        <v>487</v>
      </c>
      <c r="P6" s="1">
        <v>0</v>
      </c>
    </row>
    <row r="7" spans="1:16" ht="13.5" customHeight="1">
      <c r="A7" s="159">
        <v>43863</v>
      </c>
      <c r="B7" s="6" t="s">
        <v>1414</v>
      </c>
      <c r="C7" s="1" t="s">
        <v>1960</v>
      </c>
      <c r="D7" s="1" t="s">
        <v>1965</v>
      </c>
      <c r="E7" s="36" t="s">
        <v>1977</v>
      </c>
      <c r="F7" s="1" t="s">
        <v>1838</v>
      </c>
      <c r="G7" s="1" t="s">
        <v>1839</v>
      </c>
      <c r="H7" s="160" t="s">
        <v>1978</v>
      </c>
      <c r="I7" s="4">
        <v>631286</v>
      </c>
      <c r="J7" s="4">
        <v>0</v>
      </c>
      <c r="K7" s="4">
        <v>0</v>
      </c>
      <c r="L7" s="4">
        <v>0</v>
      </c>
      <c r="M7" s="4">
        <v>631286</v>
      </c>
      <c r="N7" s="1" t="s">
        <v>1976</v>
      </c>
      <c r="O7" s="1" t="s">
        <v>487</v>
      </c>
      <c r="P7" s="1" t="s">
        <v>1792</v>
      </c>
    </row>
    <row r="8" spans="1:16" ht="13.5" customHeight="1">
      <c r="A8" s="159">
        <v>43863</v>
      </c>
      <c r="B8" s="6" t="s">
        <v>463</v>
      </c>
      <c r="C8" s="1" t="s">
        <v>1960</v>
      </c>
      <c r="D8" s="1" t="s">
        <v>1961</v>
      </c>
      <c r="E8" s="36" t="s">
        <v>1979</v>
      </c>
      <c r="F8" s="1" t="s">
        <v>1980</v>
      </c>
      <c r="G8" s="1">
        <v>8904801844</v>
      </c>
      <c r="H8" s="160" t="s">
        <v>1981</v>
      </c>
      <c r="I8" s="4">
        <v>4663945</v>
      </c>
      <c r="J8" s="4">
        <v>0</v>
      </c>
      <c r="K8" s="4">
        <v>0</v>
      </c>
      <c r="L8" s="4">
        <v>0</v>
      </c>
      <c r="M8" s="4">
        <v>4663945</v>
      </c>
      <c r="N8" s="1" t="s">
        <v>1964</v>
      </c>
      <c r="O8" s="1" t="s">
        <v>481</v>
      </c>
      <c r="P8" s="1">
        <v>0</v>
      </c>
    </row>
    <row r="9" spans="1:16" ht="13.5" customHeight="1">
      <c r="A9" s="159">
        <v>43863</v>
      </c>
      <c r="B9" s="6" t="s">
        <v>463</v>
      </c>
      <c r="C9" s="1" t="s">
        <v>1960</v>
      </c>
      <c r="D9" s="1" t="s">
        <v>1961</v>
      </c>
      <c r="E9" s="36" t="s">
        <v>1982</v>
      </c>
      <c r="F9" s="1" t="s">
        <v>1983</v>
      </c>
      <c r="G9" s="1">
        <v>8904801235</v>
      </c>
      <c r="H9" s="160" t="s">
        <v>1984</v>
      </c>
      <c r="I9" s="4">
        <v>358973</v>
      </c>
      <c r="J9" s="4">
        <v>0</v>
      </c>
      <c r="K9" s="4">
        <v>0</v>
      </c>
      <c r="L9" s="4">
        <v>0</v>
      </c>
      <c r="M9" s="4">
        <v>358973</v>
      </c>
      <c r="N9" s="1" t="s">
        <v>1964</v>
      </c>
      <c r="O9" s="1" t="s">
        <v>481</v>
      </c>
      <c r="P9" s="1">
        <v>0</v>
      </c>
    </row>
    <row r="10" spans="1:16" ht="13.5" customHeight="1">
      <c r="A10" s="159">
        <v>43863</v>
      </c>
      <c r="B10" s="6" t="s">
        <v>1207</v>
      </c>
      <c r="C10" s="1" t="s">
        <v>1960</v>
      </c>
      <c r="D10" s="1" t="s">
        <v>1961</v>
      </c>
      <c r="E10" s="36" t="s">
        <v>1985</v>
      </c>
      <c r="F10" s="1" t="s">
        <v>1231</v>
      </c>
      <c r="G10" s="1" t="s">
        <v>1649</v>
      </c>
      <c r="H10" s="160" t="s">
        <v>1986</v>
      </c>
      <c r="I10" s="4">
        <v>7200000</v>
      </c>
      <c r="J10" s="4">
        <v>0</v>
      </c>
      <c r="K10" s="4">
        <v>401647</v>
      </c>
      <c r="L10" s="4">
        <v>216000</v>
      </c>
      <c r="M10" s="4">
        <v>6582353</v>
      </c>
      <c r="N10" s="1" t="s">
        <v>1964</v>
      </c>
      <c r="O10" s="1" t="s">
        <v>481</v>
      </c>
      <c r="P10" s="1">
        <v>0</v>
      </c>
    </row>
    <row r="11" spans="1:16" ht="13.5" customHeight="1">
      <c r="A11" s="159">
        <v>43863</v>
      </c>
      <c r="B11" s="6" t="s">
        <v>1207</v>
      </c>
      <c r="C11" s="1" t="s">
        <v>1960</v>
      </c>
      <c r="D11" s="1" t="s">
        <v>1961</v>
      </c>
      <c r="E11" s="36" t="s">
        <v>1987</v>
      </c>
      <c r="F11" s="1" t="s">
        <v>1266</v>
      </c>
      <c r="G11" s="1" t="s">
        <v>1678</v>
      </c>
      <c r="H11" s="160" t="s">
        <v>1988</v>
      </c>
      <c r="I11" s="4">
        <v>3000000</v>
      </c>
      <c r="J11" s="4">
        <v>0</v>
      </c>
      <c r="K11" s="4">
        <v>24000</v>
      </c>
      <c r="L11" s="4">
        <v>90000</v>
      </c>
      <c r="M11" s="4">
        <v>2886000</v>
      </c>
      <c r="N11" s="1" t="s">
        <v>1964</v>
      </c>
      <c r="O11" s="1" t="s">
        <v>481</v>
      </c>
      <c r="P11" s="1">
        <v>0</v>
      </c>
    </row>
    <row r="12" spans="1:16" ht="13.5" customHeight="1">
      <c r="A12" s="159">
        <v>43863</v>
      </c>
      <c r="B12" s="6" t="s">
        <v>1203</v>
      </c>
      <c r="C12" s="1" t="s">
        <v>1960</v>
      </c>
      <c r="D12" s="1" t="s">
        <v>1965</v>
      </c>
      <c r="E12" s="36" t="s">
        <v>1989</v>
      </c>
      <c r="F12" s="1" t="s">
        <v>1202</v>
      </c>
      <c r="G12" s="1" t="s">
        <v>1504</v>
      </c>
      <c r="H12" s="160" t="s">
        <v>1990</v>
      </c>
      <c r="I12" s="4">
        <v>1500000</v>
      </c>
      <c r="J12" s="4">
        <v>0</v>
      </c>
      <c r="K12" s="4">
        <v>12000</v>
      </c>
      <c r="L12" s="4">
        <v>45000</v>
      </c>
      <c r="M12" s="4">
        <v>1443000</v>
      </c>
      <c r="N12" s="1" t="s">
        <v>1964</v>
      </c>
      <c r="O12" s="1" t="s">
        <v>481</v>
      </c>
      <c r="P12" s="1" t="s">
        <v>1467</v>
      </c>
    </row>
    <row r="13" spans="1:16" ht="13.5" customHeight="1">
      <c r="A13" s="159">
        <v>43863</v>
      </c>
      <c r="B13" s="6" t="s">
        <v>1203</v>
      </c>
      <c r="C13" s="1" t="s">
        <v>1960</v>
      </c>
      <c r="D13" s="1" t="s">
        <v>1961</v>
      </c>
      <c r="E13" s="36" t="s">
        <v>1991</v>
      </c>
      <c r="F13" s="1" t="s">
        <v>1211</v>
      </c>
      <c r="G13" s="1" t="s">
        <v>1506</v>
      </c>
      <c r="H13" s="160" t="s">
        <v>1992</v>
      </c>
      <c r="I13" s="4">
        <v>2800000</v>
      </c>
      <c r="J13" s="4">
        <v>0</v>
      </c>
      <c r="K13" s="4">
        <v>22400</v>
      </c>
      <c r="L13" s="4">
        <v>84000</v>
      </c>
      <c r="M13" s="4">
        <v>2693600</v>
      </c>
      <c r="N13" s="1" t="s">
        <v>1964</v>
      </c>
      <c r="O13" s="1" t="s">
        <v>481</v>
      </c>
      <c r="P13" s="1">
        <v>0</v>
      </c>
    </row>
    <row r="14" spans="1:16" ht="13.5" customHeight="1">
      <c r="A14" s="159">
        <v>43863</v>
      </c>
      <c r="B14" s="6" t="s">
        <v>1203</v>
      </c>
      <c r="C14" s="1" t="s">
        <v>1960</v>
      </c>
      <c r="D14" s="1" t="s">
        <v>1961</v>
      </c>
      <c r="E14" s="36" t="s">
        <v>1993</v>
      </c>
      <c r="F14" s="1" t="s">
        <v>1531</v>
      </c>
      <c r="G14" s="1" t="s">
        <v>1532</v>
      </c>
      <c r="H14" s="160" t="s">
        <v>1994</v>
      </c>
      <c r="I14" s="4">
        <v>1800000</v>
      </c>
      <c r="J14" s="4">
        <v>0</v>
      </c>
      <c r="K14" s="4">
        <v>14400</v>
      </c>
      <c r="L14" s="4">
        <v>54000</v>
      </c>
      <c r="M14" s="4">
        <v>1731600</v>
      </c>
      <c r="N14" s="1" t="s">
        <v>1964</v>
      </c>
      <c r="O14" s="1" t="s">
        <v>481</v>
      </c>
      <c r="P14" s="1">
        <v>0</v>
      </c>
    </row>
    <row r="15" spans="1:16" ht="13.5" customHeight="1">
      <c r="A15" s="159">
        <v>43863</v>
      </c>
      <c r="B15" s="6" t="s">
        <v>1203</v>
      </c>
      <c r="C15" s="1" t="s">
        <v>1960</v>
      </c>
      <c r="D15" s="1" t="s">
        <v>1961</v>
      </c>
      <c r="E15" s="36" t="s">
        <v>1995</v>
      </c>
      <c r="F15" s="1" t="s">
        <v>1216</v>
      </c>
      <c r="G15" s="1" t="s">
        <v>1538</v>
      </c>
      <c r="H15" s="160" t="s">
        <v>1996</v>
      </c>
      <c r="I15" s="4">
        <v>1800000</v>
      </c>
      <c r="J15" s="4">
        <v>0</v>
      </c>
      <c r="K15" s="4">
        <v>14400</v>
      </c>
      <c r="L15" s="4">
        <v>54000</v>
      </c>
      <c r="M15" s="4">
        <v>1731600</v>
      </c>
      <c r="N15" s="1" t="s">
        <v>1964</v>
      </c>
      <c r="O15" s="1" t="s">
        <v>481</v>
      </c>
      <c r="P15" s="1">
        <v>0</v>
      </c>
    </row>
    <row r="16" spans="1:16" ht="13.5" customHeight="1">
      <c r="A16" s="159">
        <v>43863</v>
      </c>
      <c r="B16" s="6" t="s">
        <v>1203</v>
      </c>
      <c r="C16" s="1" t="s">
        <v>1960</v>
      </c>
      <c r="D16" s="1" t="s">
        <v>1961</v>
      </c>
      <c r="E16" s="36" t="s">
        <v>1997</v>
      </c>
      <c r="F16" s="1" t="s">
        <v>1273</v>
      </c>
      <c r="G16" s="1" t="s">
        <v>1548</v>
      </c>
      <c r="H16" s="160" t="s">
        <v>1998</v>
      </c>
      <c r="I16" s="4">
        <v>1800000</v>
      </c>
      <c r="J16" s="4">
        <v>0</v>
      </c>
      <c r="K16" s="4">
        <v>14400</v>
      </c>
      <c r="L16" s="4">
        <v>54000</v>
      </c>
      <c r="M16" s="4">
        <v>1731600</v>
      </c>
      <c r="N16" s="1" t="s">
        <v>1964</v>
      </c>
      <c r="O16" s="1" t="s">
        <v>481</v>
      </c>
      <c r="P16" s="1">
        <v>0</v>
      </c>
    </row>
    <row r="17" spans="1:16" ht="13.5" customHeight="1">
      <c r="A17" s="159">
        <v>43863</v>
      </c>
      <c r="B17" s="6" t="s">
        <v>1207</v>
      </c>
      <c r="C17" s="1" t="s">
        <v>1960</v>
      </c>
      <c r="D17" s="1" t="s">
        <v>1961</v>
      </c>
      <c r="E17" s="36" t="s">
        <v>1999</v>
      </c>
      <c r="F17" s="1" t="s">
        <v>1225</v>
      </c>
      <c r="G17" s="1" t="s">
        <v>1629</v>
      </c>
      <c r="H17" s="160" t="s">
        <v>2000</v>
      </c>
      <c r="I17" s="4">
        <v>3800000</v>
      </c>
      <c r="J17" s="4">
        <v>0</v>
      </c>
      <c r="K17" s="4">
        <v>30400</v>
      </c>
      <c r="L17" s="4">
        <v>114000</v>
      </c>
      <c r="M17" s="4">
        <v>3655600</v>
      </c>
      <c r="N17" s="1" t="s">
        <v>1964</v>
      </c>
      <c r="O17" s="1" t="s">
        <v>481</v>
      </c>
      <c r="P17" s="1">
        <v>0</v>
      </c>
    </row>
    <row r="18" spans="1:16" ht="13.5" customHeight="1">
      <c r="A18" s="159">
        <v>43863</v>
      </c>
      <c r="B18" s="6" t="s">
        <v>1207</v>
      </c>
      <c r="C18" s="1" t="s">
        <v>1960</v>
      </c>
      <c r="D18" s="1" t="s">
        <v>1961</v>
      </c>
      <c r="E18" s="36" t="s">
        <v>2001</v>
      </c>
      <c r="F18" s="1" t="s">
        <v>1221</v>
      </c>
      <c r="G18" s="1" t="s">
        <v>1619</v>
      </c>
      <c r="H18" s="160" t="s">
        <v>2002</v>
      </c>
      <c r="I18" s="4">
        <v>3500000</v>
      </c>
      <c r="J18" s="4">
        <v>0</v>
      </c>
      <c r="K18" s="4">
        <v>28000</v>
      </c>
      <c r="L18" s="4">
        <v>105000</v>
      </c>
      <c r="M18" s="4">
        <v>3367000</v>
      </c>
      <c r="N18" s="1" t="s">
        <v>1964</v>
      </c>
      <c r="O18" s="1" t="s">
        <v>481</v>
      </c>
      <c r="P18" s="1">
        <v>0</v>
      </c>
    </row>
    <row r="19" spans="1:16" ht="13.5" customHeight="1">
      <c r="A19" s="159">
        <v>43863</v>
      </c>
      <c r="B19" s="6" t="s">
        <v>1207</v>
      </c>
      <c r="C19" s="1" t="s">
        <v>1960</v>
      </c>
      <c r="D19" s="1" t="s">
        <v>1961</v>
      </c>
      <c r="E19" s="36" t="s">
        <v>2003</v>
      </c>
      <c r="F19" s="1" t="s">
        <v>1227</v>
      </c>
      <c r="G19" s="1" t="s">
        <v>1621</v>
      </c>
      <c r="H19" s="160" t="s">
        <v>1973</v>
      </c>
      <c r="I19" s="4">
        <v>3200000</v>
      </c>
      <c r="J19" s="4">
        <v>0</v>
      </c>
      <c r="K19" s="4">
        <v>25600</v>
      </c>
      <c r="L19" s="4">
        <v>96000</v>
      </c>
      <c r="M19" s="4">
        <v>3078400</v>
      </c>
      <c r="N19" s="1" t="s">
        <v>1964</v>
      </c>
      <c r="O19" s="1" t="s">
        <v>481</v>
      </c>
      <c r="P19" s="1">
        <v>0</v>
      </c>
    </row>
    <row r="20" spans="1:16" ht="13.5" customHeight="1">
      <c r="A20" s="159">
        <v>43863</v>
      </c>
      <c r="B20" s="6" t="s">
        <v>1203</v>
      </c>
      <c r="C20" s="1" t="s">
        <v>1960</v>
      </c>
      <c r="D20" s="1" t="s">
        <v>1961</v>
      </c>
      <c r="E20" s="36" t="s">
        <v>2004</v>
      </c>
      <c r="F20" s="1" t="s">
        <v>1223</v>
      </c>
      <c r="G20" s="1" t="s">
        <v>1525</v>
      </c>
      <c r="H20" s="160" t="s">
        <v>2005</v>
      </c>
      <c r="I20" s="4">
        <v>2500000</v>
      </c>
      <c r="J20" s="4">
        <v>0</v>
      </c>
      <c r="K20" s="4">
        <v>20000</v>
      </c>
      <c r="L20" s="4">
        <v>75000</v>
      </c>
      <c r="M20" s="4">
        <v>2405000</v>
      </c>
      <c r="N20" s="1" t="s">
        <v>1964</v>
      </c>
      <c r="O20" s="1" t="s">
        <v>481</v>
      </c>
      <c r="P20" s="1">
        <v>0</v>
      </c>
    </row>
    <row r="21" spans="1:16" ht="13.5" customHeight="1">
      <c r="A21" s="159">
        <v>43984</v>
      </c>
      <c r="B21" s="6" t="s">
        <v>1361</v>
      </c>
      <c r="C21" s="1" t="s">
        <v>1960</v>
      </c>
      <c r="D21" s="1" t="s">
        <v>1961</v>
      </c>
      <c r="E21" s="36" t="s">
        <v>2006</v>
      </c>
      <c r="F21" s="1" t="s">
        <v>1492</v>
      </c>
      <c r="G21" s="1" t="s">
        <v>1493</v>
      </c>
      <c r="H21" s="160" t="s">
        <v>2007</v>
      </c>
      <c r="I21" s="4">
        <v>1000669</v>
      </c>
      <c r="J21" s="4">
        <v>0</v>
      </c>
      <c r="K21" s="4">
        <v>0</v>
      </c>
      <c r="L21" s="4">
        <v>0</v>
      </c>
      <c r="M21" s="4">
        <v>1000669</v>
      </c>
      <c r="N21" s="1" t="s">
        <v>1964</v>
      </c>
      <c r="O21" s="1" t="s">
        <v>481</v>
      </c>
      <c r="P21" s="1">
        <v>0</v>
      </c>
    </row>
    <row r="22" spans="1:16" ht="13.5" customHeight="1">
      <c r="A22" s="159">
        <v>43984</v>
      </c>
      <c r="B22" s="6" t="s">
        <v>463</v>
      </c>
      <c r="C22" s="1" t="s">
        <v>1960</v>
      </c>
      <c r="D22" s="1" t="s">
        <v>1961</v>
      </c>
      <c r="E22" s="36" t="s">
        <v>2008</v>
      </c>
      <c r="F22" s="1" t="s">
        <v>1495</v>
      </c>
      <c r="G22" s="1" t="s">
        <v>1496</v>
      </c>
      <c r="H22" s="160" t="s">
        <v>2009</v>
      </c>
      <c r="I22" s="4">
        <v>1820837</v>
      </c>
      <c r="J22" s="4">
        <v>0</v>
      </c>
      <c r="K22" s="4">
        <v>0</v>
      </c>
      <c r="L22" s="4">
        <v>0</v>
      </c>
      <c r="M22" s="4">
        <v>1820837</v>
      </c>
      <c r="N22" s="1" t="s">
        <v>1964</v>
      </c>
      <c r="O22" s="1" t="s">
        <v>481</v>
      </c>
      <c r="P22" s="1">
        <v>0</v>
      </c>
    </row>
    <row r="23" spans="1:16" ht="13.5" customHeight="1">
      <c r="A23" s="159">
        <v>43924</v>
      </c>
      <c r="B23" s="6" t="s">
        <v>1207</v>
      </c>
      <c r="C23" s="1" t="s">
        <v>1960</v>
      </c>
      <c r="D23" s="1" t="s">
        <v>1961</v>
      </c>
      <c r="E23" s="36" t="s">
        <v>2010</v>
      </c>
      <c r="F23" s="1" t="s">
        <v>1220</v>
      </c>
      <c r="G23" s="1" t="s">
        <v>1617</v>
      </c>
      <c r="H23" s="160" t="s">
        <v>1967</v>
      </c>
      <c r="I23" s="4">
        <v>3500000</v>
      </c>
      <c r="J23" s="4">
        <v>0</v>
      </c>
      <c r="K23" s="4">
        <v>0</v>
      </c>
      <c r="L23" s="4">
        <v>105000</v>
      </c>
      <c r="M23" s="4">
        <v>3395000</v>
      </c>
      <c r="N23" s="1" t="s">
        <v>1964</v>
      </c>
      <c r="O23" s="1" t="s">
        <v>481</v>
      </c>
      <c r="P23" s="1">
        <v>0</v>
      </c>
    </row>
    <row r="24" spans="1:16" ht="13.5" customHeight="1">
      <c r="A24" s="159">
        <v>43985</v>
      </c>
      <c r="B24" s="6" t="s">
        <v>1878</v>
      </c>
      <c r="C24" s="1" t="s">
        <v>1960</v>
      </c>
      <c r="D24" s="1" t="s">
        <v>1961</v>
      </c>
      <c r="E24" s="36" t="s">
        <v>2011</v>
      </c>
      <c r="F24" s="1" t="s">
        <v>1280</v>
      </c>
      <c r="G24" s="1" t="s">
        <v>1880</v>
      </c>
      <c r="H24" s="160" t="s">
        <v>2012</v>
      </c>
      <c r="I24" s="4">
        <v>3800000</v>
      </c>
      <c r="J24" s="4">
        <v>0</v>
      </c>
      <c r="K24" s="4">
        <v>30400</v>
      </c>
      <c r="L24" s="4">
        <v>114000</v>
      </c>
      <c r="M24" s="4">
        <v>3655600</v>
      </c>
      <c r="N24" s="1" t="s">
        <v>1964</v>
      </c>
      <c r="O24" s="1" t="s">
        <v>481</v>
      </c>
      <c r="P24" s="1">
        <v>0</v>
      </c>
    </row>
    <row r="25" spans="1:16" ht="13.5" customHeight="1">
      <c r="A25" s="159">
        <v>43985</v>
      </c>
      <c r="B25" s="6" t="s">
        <v>1203</v>
      </c>
      <c r="C25" s="1" t="s">
        <v>1960</v>
      </c>
      <c r="D25" s="1" t="s">
        <v>1961</v>
      </c>
      <c r="E25" s="36" t="s">
        <v>2013</v>
      </c>
      <c r="F25" s="1" t="s">
        <v>1204</v>
      </c>
      <c r="G25" s="1" t="s">
        <v>1523</v>
      </c>
      <c r="H25" s="160" t="s">
        <v>2014</v>
      </c>
      <c r="I25" s="4">
        <v>3200000</v>
      </c>
      <c r="J25" s="4">
        <v>0</v>
      </c>
      <c r="K25" s="4">
        <v>25600</v>
      </c>
      <c r="L25" s="4">
        <v>96000</v>
      </c>
      <c r="M25" s="4">
        <v>3078400</v>
      </c>
      <c r="N25" s="1" t="s">
        <v>1964</v>
      </c>
      <c r="O25" s="1" t="s">
        <v>481</v>
      </c>
      <c r="P25" s="1">
        <v>0</v>
      </c>
    </row>
    <row r="26" spans="1:16" ht="13.5" customHeight="1">
      <c r="A26" s="159">
        <v>43865</v>
      </c>
      <c r="B26" s="6" t="s">
        <v>1402</v>
      </c>
      <c r="C26" s="1" t="s">
        <v>1960</v>
      </c>
      <c r="D26" s="1" t="s">
        <v>1961</v>
      </c>
      <c r="E26" s="36" t="s">
        <v>2015</v>
      </c>
      <c r="F26" s="1" t="s">
        <v>1807</v>
      </c>
      <c r="G26" s="1" t="s">
        <v>1805</v>
      </c>
      <c r="H26" s="160" t="s">
        <v>2016</v>
      </c>
      <c r="I26" s="4">
        <v>755811</v>
      </c>
      <c r="J26" s="4">
        <v>0</v>
      </c>
      <c r="K26" s="4">
        <v>0</v>
      </c>
      <c r="L26" s="4">
        <v>0</v>
      </c>
      <c r="M26" s="4">
        <v>755811</v>
      </c>
      <c r="N26" s="1" t="s">
        <v>1976</v>
      </c>
      <c r="O26" s="1" t="s">
        <v>487</v>
      </c>
      <c r="P26" s="1">
        <v>0</v>
      </c>
    </row>
    <row r="27" spans="1:16" ht="13.5" customHeight="1">
      <c r="A27" s="159">
        <v>43865</v>
      </c>
      <c r="B27" s="6" t="s">
        <v>1414</v>
      </c>
      <c r="C27" s="1" t="s">
        <v>1960</v>
      </c>
      <c r="D27" s="1" t="s">
        <v>1961</v>
      </c>
      <c r="E27" s="36" t="s">
        <v>2017</v>
      </c>
      <c r="F27" s="1" t="s">
        <v>1841</v>
      </c>
      <c r="G27" s="1" t="s">
        <v>1842</v>
      </c>
      <c r="H27" s="160" t="s">
        <v>2018</v>
      </c>
      <c r="I27" s="4">
        <v>2932160</v>
      </c>
      <c r="J27" s="4">
        <v>0</v>
      </c>
      <c r="K27" s="4">
        <v>0</v>
      </c>
      <c r="L27" s="4">
        <v>0</v>
      </c>
      <c r="M27" s="4">
        <v>2932160</v>
      </c>
      <c r="N27" s="1" t="s">
        <v>1976</v>
      </c>
      <c r="O27" s="1" t="s">
        <v>487</v>
      </c>
      <c r="P27" s="1">
        <v>0</v>
      </c>
    </row>
    <row r="28" spans="1:16" ht="13.5" customHeight="1">
      <c r="A28" s="159">
        <v>43894</v>
      </c>
      <c r="B28" s="6" t="s">
        <v>1203</v>
      </c>
      <c r="C28" s="1" t="s">
        <v>1960</v>
      </c>
      <c r="D28" s="1" t="s">
        <v>1961</v>
      </c>
      <c r="E28" s="36" t="s">
        <v>2019</v>
      </c>
      <c r="F28" s="1" t="s">
        <v>1211</v>
      </c>
      <c r="G28" s="1" t="s">
        <v>1506</v>
      </c>
      <c r="H28" s="160" t="s">
        <v>1992</v>
      </c>
      <c r="I28" s="4">
        <v>2800000</v>
      </c>
      <c r="J28" s="4">
        <v>0</v>
      </c>
      <c r="K28" s="4">
        <v>22400</v>
      </c>
      <c r="L28" s="4">
        <v>84000</v>
      </c>
      <c r="M28" s="4">
        <v>2693600</v>
      </c>
      <c r="N28" s="1" t="s">
        <v>1964</v>
      </c>
      <c r="O28" s="1" t="s">
        <v>481</v>
      </c>
      <c r="P28" s="1">
        <v>0</v>
      </c>
    </row>
    <row r="29" spans="1:16" ht="13.5" customHeight="1">
      <c r="A29" s="159">
        <v>43894</v>
      </c>
      <c r="B29" s="6" t="s">
        <v>1203</v>
      </c>
      <c r="C29" s="1" t="s">
        <v>1960</v>
      </c>
      <c r="D29" s="1" t="s">
        <v>1961</v>
      </c>
      <c r="E29" s="36" t="s">
        <v>2020</v>
      </c>
      <c r="F29" s="1" t="s">
        <v>1212</v>
      </c>
      <c r="G29" s="1" t="s">
        <v>1508</v>
      </c>
      <c r="H29" s="160" t="s">
        <v>2021</v>
      </c>
      <c r="I29" s="4">
        <v>2500000</v>
      </c>
      <c r="J29" s="4">
        <v>0</v>
      </c>
      <c r="K29" s="4">
        <v>20000</v>
      </c>
      <c r="L29" s="4">
        <v>75000</v>
      </c>
      <c r="M29" s="4">
        <v>2405000</v>
      </c>
      <c r="N29" s="1" t="s">
        <v>1964</v>
      </c>
      <c r="O29" s="1" t="s">
        <v>481</v>
      </c>
      <c r="P29" s="1">
        <v>0</v>
      </c>
    </row>
    <row r="30" spans="1:16" ht="13.5" customHeight="1">
      <c r="A30" s="159">
        <v>43955</v>
      </c>
      <c r="B30" s="6" t="s">
        <v>463</v>
      </c>
      <c r="C30" s="1" t="s">
        <v>1960</v>
      </c>
      <c r="D30" s="1" t="s">
        <v>1965</v>
      </c>
      <c r="E30" s="36" t="s">
        <v>2022</v>
      </c>
      <c r="F30" s="1" t="s">
        <v>1730</v>
      </c>
      <c r="G30" s="1" t="s">
        <v>1731</v>
      </c>
      <c r="H30" s="160" t="s">
        <v>2023</v>
      </c>
      <c r="I30" s="4">
        <v>952055</v>
      </c>
      <c r="J30" s="4">
        <v>0</v>
      </c>
      <c r="K30" s="4">
        <v>0</v>
      </c>
      <c r="L30" s="4">
        <v>0</v>
      </c>
      <c r="M30" s="4">
        <v>952055</v>
      </c>
      <c r="N30" s="1" t="s">
        <v>1964</v>
      </c>
      <c r="O30" s="1" t="s">
        <v>481</v>
      </c>
      <c r="P30" s="1" t="s">
        <v>1464</v>
      </c>
    </row>
    <row r="31" spans="1:16" ht="13.5" customHeight="1">
      <c r="A31" s="159">
        <v>43955</v>
      </c>
      <c r="B31" s="6" t="s">
        <v>463</v>
      </c>
      <c r="C31" s="1" t="s">
        <v>1960</v>
      </c>
      <c r="D31" s="1" t="s">
        <v>1965</v>
      </c>
      <c r="E31" s="36" t="s">
        <v>2024</v>
      </c>
      <c r="F31" s="1" t="s">
        <v>2025</v>
      </c>
      <c r="G31" s="1" t="s">
        <v>2026</v>
      </c>
      <c r="H31" s="160" t="s">
        <v>2027</v>
      </c>
      <c r="I31" s="4">
        <v>383432</v>
      </c>
      <c r="J31" s="4">
        <v>0</v>
      </c>
      <c r="K31" s="4">
        <v>0</v>
      </c>
      <c r="L31" s="4">
        <v>0</v>
      </c>
      <c r="M31" s="4">
        <v>383432</v>
      </c>
      <c r="N31" s="1" t="s">
        <v>1964</v>
      </c>
      <c r="O31" s="1" t="s">
        <v>481</v>
      </c>
      <c r="P31" s="1" t="s">
        <v>1499</v>
      </c>
    </row>
    <row r="32" spans="1:16" ht="13.5" customHeight="1">
      <c r="A32" s="159">
        <v>43955</v>
      </c>
      <c r="B32" s="6" t="s">
        <v>463</v>
      </c>
      <c r="C32" s="1" t="s">
        <v>1960</v>
      </c>
      <c r="D32" s="1" t="s">
        <v>1965</v>
      </c>
      <c r="E32" s="36" t="s">
        <v>2028</v>
      </c>
      <c r="F32" s="1" t="s">
        <v>2029</v>
      </c>
      <c r="G32" s="1" t="s">
        <v>2030</v>
      </c>
      <c r="H32" s="160" t="s">
        <v>2031</v>
      </c>
      <c r="I32" s="4">
        <v>1659124</v>
      </c>
      <c r="J32" s="4">
        <v>0</v>
      </c>
      <c r="K32" s="4">
        <v>0</v>
      </c>
      <c r="L32" s="4">
        <v>0</v>
      </c>
      <c r="M32" s="4">
        <v>1659124</v>
      </c>
      <c r="N32" s="1" t="s">
        <v>1964</v>
      </c>
      <c r="O32" s="1" t="s">
        <v>481</v>
      </c>
      <c r="P32" s="1" t="s">
        <v>1507</v>
      </c>
    </row>
    <row r="33" spans="1:16" ht="13.5" customHeight="1">
      <c r="A33" s="159">
        <v>43955</v>
      </c>
      <c r="B33" s="6" t="s">
        <v>463</v>
      </c>
      <c r="C33" s="1" t="s">
        <v>1960</v>
      </c>
      <c r="D33" s="1" t="s">
        <v>1965</v>
      </c>
      <c r="E33" s="36" t="s">
        <v>2032</v>
      </c>
      <c r="F33" s="1" t="s">
        <v>2033</v>
      </c>
      <c r="G33" s="1" t="s">
        <v>2034</v>
      </c>
      <c r="H33" s="160" t="s">
        <v>2035</v>
      </c>
      <c r="I33" s="4">
        <v>897682</v>
      </c>
      <c r="J33" s="4">
        <v>0</v>
      </c>
      <c r="K33" s="4">
        <v>0</v>
      </c>
      <c r="L33" s="4">
        <v>0</v>
      </c>
      <c r="M33" s="4">
        <v>897682</v>
      </c>
      <c r="N33" s="1" t="s">
        <v>1964</v>
      </c>
      <c r="O33" s="1" t="s">
        <v>481</v>
      </c>
      <c r="P33" s="1" t="s">
        <v>1800</v>
      </c>
    </row>
    <row r="34" spans="1:16" ht="13.5" customHeight="1">
      <c r="A34" s="159">
        <v>43955</v>
      </c>
      <c r="B34" s="6" t="s">
        <v>463</v>
      </c>
      <c r="C34" s="1" t="s">
        <v>1960</v>
      </c>
      <c r="D34" s="1" t="s">
        <v>1965</v>
      </c>
      <c r="E34" s="36" t="s">
        <v>2036</v>
      </c>
      <c r="F34" s="1" t="s">
        <v>2037</v>
      </c>
      <c r="G34" s="1" t="s">
        <v>2038</v>
      </c>
      <c r="H34" s="160" t="s">
        <v>2039</v>
      </c>
      <c r="I34" s="4">
        <v>37107</v>
      </c>
      <c r="J34" s="4">
        <v>0</v>
      </c>
      <c r="K34" s="4">
        <v>0</v>
      </c>
      <c r="L34" s="4">
        <v>0</v>
      </c>
      <c r="M34" s="4">
        <v>37107</v>
      </c>
      <c r="N34" s="1" t="s">
        <v>1964</v>
      </c>
      <c r="O34" s="1" t="s">
        <v>481</v>
      </c>
      <c r="P34" s="1" t="s">
        <v>1803</v>
      </c>
    </row>
    <row r="35" spans="1:16" ht="13.5" customHeight="1">
      <c r="A35" s="159">
        <v>43955</v>
      </c>
      <c r="B35" s="6" t="s">
        <v>463</v>
      </c>
      <c r="C35" s="1" t="s">
        <v>1960</v>
      </c>
      <c r="D35" s="1" t="s">
        <v>1965</v>
      </c>
      <c r="E35" s="36" t="s">
        <v>2040</v>
      </c>
      <c r="F35" s="1" t="s">
        <v>2041</v>
      </c>
      <c r="G35" s="1">
        <v>8001921051</v>
      </c>
      <c r="H35" s="160" t="s">
        <v>2042</v>
      </c>
      <c r="I35" s="4">
        <v>235400</v>
      </c>
      <c r="J35" s="4">
        <v>0</v>
      </c>
      <c r="K35" s="4">
        <v>0</v>
      </c>
      <c r="L35" s="4">
        <v>0</v>
      </c>
      <c r="M35" s="4">
        <v>235400</v>
      </c>
      <c r="N35" s="1" t="s">
        <v>1964</v>
      </c>
      <c r="O35" s="1" t="s">
        <v>481</v>
      </c>
      <c r="P35" s="1" t="s">
        <v>1501</v>
      </c>
    </row>
    <row r="36" spans="1:16" ht="13.5" customHeight="1">
      <c r="A36" s="159">
        <v>43955</v>
      </c>
      <c r="B36" s="6" t="s">
        <v>463</v>
      </c>
      <c r="C36" s="1" t="s">
        <v>1960</v>
      </c>
      <c r="D36" s="1" t="s">
        <v>1965</v>
      </c>
      <c r="E36" s="36" t="s">
        <v>2043</v>
      </c>
      <c r="F36" s="1" t="s">
        <v>2044</v>
      </c>
      <c r="G36" s="1">
        <v>8020022796</v>
      </c>
      <c r="H36" s="160" t="s">
        <v>2045</v>
      </c>
      <c r="I36" s="4">
        <v>529600</v>
      </c>
      <c r="J36" s="4">
        <v>0</v>
      </c>
      <c r="K36" s="4">
        <v>0</v>
      </c>
      <c r="L36" s="4">
        <v>0</v>
      </c>
      <c r="M36" s="4">
        <v>529600</v>
      </c>
      <c r="N36" s="1" t="s">
        <v>1964</v>
      </c>
      <c r="O36" s="1" t="s">
        <v>481</v>
      </c>
      <c r="P36" s="1" t="s">
        <v>1792</v>
      </c>
    </row>
    <row r="37" spans="1:16" ht="13.5" customHeight="1">
      <c r="A37" s="159">
        <v>43955</v>
      </c>
      <c r="B37" s="6" t="s">
        <v>1207</v>
      </c>
      <c r="C37" s="1" t="s">
        <v>1960</v>
      </c>
      <c r="D37" s="1" t="s">
        <v>1961</v>
      </c>
      <c r="E37" s="36" t="s">
        <v>2046</v>
      </c>
      <c r="F37" s="1" t="s">
        <v>1232</v>
      </c>
      <c r="G37" s="1" t="s">
        <v>1651</v>
      </c>
      <c r="H37" s="160" t="s">
        <v>2047</v>
      </c>
      <c r="I37" s="4">
        <v>7200000</v>
      </c>
      <c r="J37" s="4">
        <v>0</v>
      </c>
      <c r="K37" s="4">
        <v>321778</v>
      </c>
      <c r="L37" s="4">
        <v>216000</v>
      </c>
      <c r="M37" s="4">
        <v>6662222</v>
      </c>
      <c r="N37" s="1" t="s">
        <v>1964</v>
      </c>
      <c r="O37" s="1" t="s">
        <v>481</v>
      </c>
      <c r="P37" s="1">
        <v>0</v>
      </c>
    </row>
    <row r="38" spans="1:16" ht="13.5" customHeight="1">
      <c r="A38" s="159">
        <v>43955</v>
      </c>
      <c r="B38" s="6" t="s">
        <v>463</v>
      </c>
      <c r="C38" s="1" t="s">
        <v>1960</v>
      </c>
      <c r="D38" s="1" t="s">
        <v>1961</v>
      </c>
      <c r="E38" s="36" t="s">
        <v>2048</v>
      </c>
      <c r="F38" s="1" t="s">
        <v>2049</v>
      </c>
      <c r="G38" s="1" t="s">
        <v>2050</v>
      </c>
      <c r="H38" s="160" t="s">
        <v>2051</v>
      </c>
      <c r="I38" s="4">
        <v>181911540</v>
      </c>
      <c r="J38" s="4">
        <v>0</v>
      </c>
      <c r="K38" s="4">
        <v>0</v>
      </c>
      <c r="L38" s="4">
        <v>0</v>
      </c>
      <c r="M38" s="4">
        <v>181911540</v>
      </c>
      <c r="N38" s="1" t="s">
        <v>1964</v>
      </c>
      <c r="O38" s="1" t="s">
        <v>481</v>
      </c>
      <c r="P38" s="1">
        <v>0</v>
      </c>
    </row>
    <row r="39" spans="1:16" ht="13.5" customHeight="1">
      <c r="A39" s="159">
        <v>43955</v>
      </c>
      <c r="B39" s="6" t="s">
        <v>463</v>
      </c>
      <c r="C39" s="1" t="s">
        <v>1960</v>
      </c>
      <c r="D39" s="1" t="s">
        <v>1961</v>
      </c>
      <c r="E39" s="36" t="s">
        <v>2052</v>
      </c>
      <c r="F39" s="1" t="s">
        <v>2053</v>
      </c>
      <c r="G39" s="1" t="s">
        <v>2054</v>
      </c>
      <c r="H39" s="160" t="s">
        <v>2055</v>
      </c>
      <c r="I39" s="4">
        <v>165429992</v>
      </c>
      <c r="J39" s="4">
        <v>0</v>
      </c>
      <c r="K39" s="4">
        <v>0</v>
      </c>
      <c r="L39" s="4">
        <v>0</v>
      </c>
      <c r="M39" s="4">
        <v>165429992</v>
      </c>
      <c r="N39" s="1" t="s">
        <v>1964</v>
      </c>
      <c r="O39" s="1" t="s">
        <v>481</v>
      </c>
      <c r="P39" s="1">
        <v>0</v>
      </c>
    </row>
    <row r="40" spans="1:16" ht="13.5" customHeight="1">
      <c r="A40" s="159">
        <v>43955</v>
      </c>
      <c r="B40" s="6" t="s">
        <v>463</v>
      </c>
      <c r="C40" s="1" t="s">
        <v>1960</v>
      </c>
      <c r="D40" s="1" t="s">
        <v>1965</v>
      </c>
      <c r="E40" s="36" t="s">
        <v>2056</v>
      </c>
      <c r="F40" s="1" t="s">
        <v>2057</v>
      </c>
      <c r="G40" s="1" t="s">
        <v>2058</v>
      </c>
      <c r="H40" s="160" t="s">
        <v>2059</v>
      </c>
      <c r="I40" s="4">
        <v>156154577</v>
      </c>
      <c r="J40" s="4">
        <v>0</v>
      </c>
      <c r="K40" s="4">
        <v>0</v>
      </c>
      <c r="L40" s="4">
        <v>0</v>
      </c>
      <c r="M40" s="4">
        <v>156154577</v>
      </c>
      <c r="N40" s="1" t="s">
        <v>1964</v>
      </c>
      <c r="O40" s="1" t="s">
        <v>481</v>
      </c>
      <c r="P40" s="1" t="s">
        <v>1792</v>
      </c>
    </row>
    <row r="41" spans="1:16" ht="13.5" customHeight="1">
      <c r="A41" s="159">
        <v>43986</v>
      </c>
      <c r="B41" s="6" t="s">
        <v>463</v>
      </c>
      <c r="C41" s="1" t="s">
        <v>1960</v>
      </c>
      <c r="D41" s="1" t="s">
        <v>1961</v>
      </c>
      <c r="E41" s="36" t="s">
        <v>2060</v>
      </c>
      <c r="F41" s="1" t="s">
        <v>1211</v>
      </c>
      <c r="G41" s="1" t="s">
        <v>1506</v>
      </c>
      <c r="H41" s="160" t="s">
        <v>2061</v>
      </c>
      <c r="I41" s="4">
        <v>2693600</v>
      </c>
      <c r="J41" s="4">
        <v>0</v>
      </c>
      <c r="K41" s="4">
        <v>0</v>
      </c>
      <c r="L41" s="4">
        <v>0</v>
      </c>
      <c r="M41" s="4">
        <v>2693600</v>
      </c>
      <c r="N41" s="1" t="s">
        <v>1964</v>
      </c>
      <c r="O41" s="1" t="s">
        <v>481</v>
      </c>
      <c r="P41" s="1">
        <v>0</v>
      </c>
    </row>
    <row r="42" spans="1:16" ht="13.5" customHeight="1">
      <c r="A42" s="159">
        <v>43986</v>
      </c>
      <c r="B42" s="6" t="s">
        <v>1203</v>
      </c>
      <c r="C42" s="1" t="s">
        <v>1960</v>
      </c>
      <c r="D42" s="1" t="s">
        <v>1961</v>
      </c>
      <c r="E42" s="36" t="s">
        <v>2062</v>
      </c>
      <c r="F42" s="1" t="s">
        <v>1512</v>
      </c>
      <c r="G42" s="1" t="s">
        <v>1513</v>
      </c>
      <c r="H42" s="160" t="s">
        <v>2063</v>
      </c>
      <c r="I42" s="4">
        <v>1443000</v>
      </c>
      <c r="J42" s="4">
        <v>0</v>
      </c>
      <c r="K42" s="4">
        <v>0</v>
      </c>
      <c r="L42" s="4">
        <v>0</v>
      </c>
      <c r="M42" s="4">
        <v>1443000</v>
      </c>
      <c r="N42" s="1" t="s">
        <v>1964</v>
      </c>
      <c r="O42" s="1" t="s">
        <v>481</v>
      </c>
      <c r="P42" s="1">
        <v>0</v>
      </c>
    </row>
    <row r="43" spans="1:16" ht="13.5" customHeight="1">
      <c r="A43" s="159">
        <v>43986</v>
      </c>
      <c r="B43" s="6" t="s">
        <v>1207</v>
      </c>
      <c r="C43" s="1" t="s">
        <v>1960</v>
      </c>
      <c r="D43" s="1" t="s">
        <v>1961</v>
      </c>
      <c r="E43" s="36" t="s">
        <v>2064</v>
      </c>
      <c r="F43" s="1" t="s">
        <v>1256</v>
      </c>
      <c r="G43" s="1" t="s">
        <v>1657</v>
      </c>
      <c r="H43" s="160" t="s">
        <v>2065</v>
      </c>
      <c r="I43" s="4">
        <v>4500000</v>
      </c>
      <c r="J43" s="4">
        <v>0</v>
      </c>
      <c r="K43" s="4">
        <v>36000</v>
      </c>
      <c r="L43" s="4">
        <v>135000</v>
      </c>
      <c r="M43" s="4">
        <v>4329000</v>
      </c>
      <c r="N43" s="1" t="s">
        <v>1964</v>
      </c>
      <c r="O43" s="1" t="s">
        <v>481</v>
      </c>
      <c r="P43" s="1">
        <v>0</v>
      </c>
    </row>
    <row r="44" spans="1:16" ht="13.5" customHeight="1">
      <c r="A44" s="159">
        <v>43895</v>
      </c>
      <c r="B44" s="6" t="s">
        <v>1207</v>
      </c>
      <c r="C44" s="1" t="s">
        <v>1960</v>
      </c>
      <c r="D44" s="1" t="s">
        <v>1961</v>
      </c>
      <c r="E44" s="36" t="s">
        <v>2066</v>
      </c>
      <c r="F44" s="1" t="s">
        <v>1225</v>
      </c>
      <c r="G44" s="1" t="s">
        <v>1629</v>
      </c>
      <c r="H44" s="160" t="s">
        <v>2000</v>
      </c>
      <c r="I44" s="4">
        <v>3800000</v>
      </c>
      <c r="J44" s="4">
        <v>0</v>
      </c>
      <c r="K44" s="4">
        <v>30400</v>
      </c>
      <c r="L44" s="4">
        <v>114000</v>
      </c>
      <c r="M44" s="4">
        <v>3655600</v>
      </c>
      <c r="N44" s="1" t="s">
        <v>1964</v>
      </c>
      <c r="O44" s="1" t="s">
        <v>481</v>
      </c>
      <c r="P44" s="1">
        <v>0</v>
      </c>
    </row>
    <row r="45" spans="1:16" ht="13.5" customHeight="1">
      <c r="A45" s="159">
        <v>43895</v>
      </c>
      <c r="B45" s="6" t="s">
        <v>1207</v>
      </c>
      <c r="C45" s="1" t="s">
        <v>1960</v>
      </c>
      <c r="D45" s="1" t="s">
        <v>1961</v>
      </c>
      <c r="E45" s="36" t="s">
        <v>2067</v>
      </c>
      <c r="F45" s="1" t="s">
        <v>1221</v>
      </c>
      <c r="G45" s="1" t="s">
        <v>1619</v>
      </c>
      <c r="H45" s="160" t="s">
        <v>2002</v>
      </c>
      <c r="I45" s="4">
        <v>3500000</v>
      </c>
      <c r="J45" s="4">
        <v>0</v>
      </c>
      <c r="K45" s="4">
        <v>28000</v>
      </c>
      <c r="L45" s="4">
        <v>105000</v>
      </c>
      <c r="M45" s="4">
        <v>3367000</v>
      </c>
      <c r="N45" s="1" t="s">
        <v>1964</v>
      </c>
      <c r="O45" s="1" t="s">
        <v>481</v>
      </c>
      <c r="P45" s="1">
        <v>0</v>
      </c>
    </row>
    <row r="46" spans="1:16" ht="13.5" customHeight="1">
      <c r="A46" s="159">
        <v>43895</v>
      </c>
      <c r="B46" s="6" t="s">
        <v>1207</v>
      </c>
      <c r="C46" s="1" t="s">
        <v>1960</v>
      </c>
      <c r="D46" s="1" t="s">
        <v>1961</v>
      </c>
      <c r="E46" s="36" t="s">
        <v>2068</v>
      </c>
      <c r="F46" s="1" t="s">
        <v>1227</v>
      </c>
      <c r="G46" s="1" t="s">
        <v>1621</v>
      </c>
      <c r="H46" s="160" t="s">
        <v>1973</v>
      </c>
      <c r="I46" s="4">
        <v>3200000</v>
      </c>
      <c r="J46" s="4">
        <v>0</v>
      </c>
      <c r="K46" s="4">
        <v>25600</v>
      </c>
      <c r="L46" s="4">
        <v>96000</v>
      </c>
      <c r="M46" s="4">
        <v>3078400</v>
      </c>
      <c r="N46" s="1" t="s">
        <v>1964</v>
      </c>
      <c r="O46" s="1" t="s">
        <v>481</v>
      </c>
      <c r="P46" s="1">
        <v>0</v>
      </c>
    </row>
    <row r="47" spans="1:16" ht="13.5" customHeight="1">
      <c r="A47" s="159">
        <v>43895</v>
      </c>
      <c r="B47" s="6" t="s">
        <v>1203</v>
      </c>
      <c r="C47" s="1" t="s">
        <v>1960</v>
      </c>
      <c r="D47" s="1" t="s">
        <v>1961</v>
      </c>
      <c r="E47" s="36" t="s">
        <v>2069</v>
      </c>
      <c r="F47" s="1" t="s">
        <v>1215</v>
      </c>
      <c r="G47" s="1" t="s">
        <v>1529</v>
      </c>
      <c r="H47" s="160" t="s">
        <v>2070</v>
      </c>
      <c r="I47" s="4">
        <v>1800000</v>
      </c>
      <c r="J47" s="4">
        <v>0</v>
      </c>
      <c r="K47" s="4">
        <v>14400</v>
      </c>
      <c r="L47" s="4">
        <v>54000</v>
      </c>
      <c r="M47" s="4">
        <v>1731600</v>
      </c>
      <c r="N47" s="1" t="s">
        <v>1964</v>
      </c>
      <c r="O47" s="1" t="s">
        <v>481</v>
      </c>
      <c r="P47" s="1">
        <v>0</v>
      </c>
    </row>
    <row r="48" spans="1:16" ht="13.5" customHeight="1">
      <c r="A48" s="159">
        <v>43895</v>
      </c>
      <c r="B48" s="6" t="s">
        <v>1203</v>
      </c>
      <c r="C48" s="1" t="s">
        <v>1960</v>
      </c>
      <c r="D48" s="1" t="s">
        <v>1961</v>
      </c>
      <c r="E48" s="36" t="s">
        <v>2071</v>
      </c>
      <c r="F48" s="1" t="s">
        <v>1216</v>
      </c>
      <c r="G48" s="1" t="s">
        <v>1538</v>
      </c>
      <c r="H48" s="160" t="s">
        <v>1996</v>
      </c>
      <c r="I48" s="4">
        <v>1800000</v>
      </c>
      <c r="J48" s="4">
        <v>0</v>
      </c>
      <c r="K48" s="4">
        <v>14400</v>
      </c>
      <c r="L48" s="4">
        <v>54000</v>
      </c>
      <c r="M48" s="4">
        <v>1731600</v>
      </c>
      <c r="N48" s="1" t="s">
        <v>1964</v>
      </c>
      <c r="O48" s="1" t="s">
        <v>481</v>
      </c>
      <c r="P48" s="1">
        <v>0</v>
      </c>
    </row>
    <row r="49" spans="1:16" ht="13.5" customHeight="1">
      <c r="A49" s="159">
        <v>43895</v>
      </c>
      <c r="B49" s="6" t="s">
        <v>1203</v>
      </c>
      <c r="C49" s="1" t="s">
        <v>1960</v>
      </c>
      <c r="D49" s="1" t="s">
        <v>1961</v>
      </c>
      <c r="E49" s="36" t="s">
        <v>2072</v>
      </c>
      <c r="F49" s="1" t="s">
        <v>1228</v>
      </c>
      <c r="G49" s="1" t="s">
        <v>1517</v>
      </c>
      <c r="H49" s="160" t="s">
        <v>2073</v>
      </c>
      <c r="I49" s="4">
        <v>1800000</v>
      </c>
      <c r="J49" s="4">
        <v>0</v>
      </c>
      <c r="K49" s="4">
        <v>14400</v>
      </c>
      <c r="L49" s="4">
        <v>54000</v>
      </c>
      <c r="M49" s="4">
        <v>1731600</v>
      </c>
      <c r="N49" s="1" t="s">
        <v>1964</v>
      </c>
      <c r="O49" s="1" t="s">
        <v>481</v>
      </c>
      <c r="P49" s="1">
        <v>0</v>
      </c>
    </row>
    <row r="50" spans="1:16" ht="13.5" customHeight="1">
      <c r="A50" s="159">
        <v>43895</v>
      </c>
      <c r="B50" s="6" t="s">
        <v>2074</v>
      </c>
      <c r="C50" s="1" t="s">
        <v>1960</v>
      </c>
      <c r="D50" s="1" t="s">
        <v>1961</v>
      </c>
      <c r="E50" s="36" t="s">
        <v>2075</v>
      </c>
      <c r="F50" s="1" t="s">
        <v>1801</v>
      </c>
      <c r="G50" s="1" t="s">
        <v>1802</v>
      </c>
      <c r="H50" s="160" t="s">
        <v>2076</v>
      </c>
      <c r="I50" s="4">
        <v>1254007</v>
      </c>
      <c r="J50" s="4">
        <v>0</v>
      </c>
      <c r="K50" s="4">
        <v>0</v>
      </c>
      <c r="L50" s="4">
        <v>0</v>
      </c>
      <c r="M50" s="4">
        <v>1254007</v>
      </c>
      <c r="N50" s="1" t="s">
        <v>1976</v>
      </c>
      <c r="O50" s="1" t="s">
        <v>487</v>
      </c>
      <c r="P50" s="1">
        <v>0</v>
      </c>
    </row>
    <row r="51" spans="1:16" ht="13.5" customHeight="1">
      <c r="A51" s="159">
        <v>43895</v>
      </c>
      <c r="B51" s="6" t="s">
        <v>1203</v>
      </c>
      <c r="C51" s="1" t="s">
        <v>1960</v>
      </c>
      <c r="D51" s="1" t="s">
        <v>1961</v>
      </c>
      <c r="E51" s="36" t="s">
        <v>2077</v>
      </c>
      <c r="F51" s="1" t="s">
        <v>1217</v>
      </c>
      <c r="G51" s="1" t="s">
        <v>1527</v>
      </c>
      <c r="H51" s="160" t="s">
        <v>2078</v>
      </c>
      <c r="I51" s="4">
        <v>1800000</v>
      </c>
      <c r="J51" s="4">
        <v>0</v>
      </c>
      <c r="K51" s="4">
        <v>14400</v>
      </c>
      <c r="L51" s="4">
        <v>54000</v>
      </c>
      <c r="M51" s="4">
        <v>1731600</v>
      </c>
      <c r="N51" s="1" t="s">
        <v>1964</v>
      </c>
      <c r="O51" s="1" t="s">
        <v>481</v>
      </c>
      <c r="P51" s="1">
        <v>0</v>
      </c>
    </row>
    <row r="52" spans="1:16" ht="13.5" customHeight="1">
      <c r="A52" s="159">
        <v>43895</v>
      </c>
      <c r="B52" s="6" t="s">
        <v>1203</v>
      </c>
      <c r="C52" s="1" t="s">
        <v>1960</v>
      </c>
      <c r="D52" s="1" t="s">
        <v>1961</v>
      </c>
      <c r="E52" s="36" t="s">
        <v>2079</v>
      </c>
      <c r="F52" s="1" t="s">
        <v>1230</v>
      </c>
      <c r="G52" s="1" t="s">
        <v>1519</v>
      </c>
      <c r="H52" s="160" t="s">
        <v>2080</v>
      </c>
      <c r="I52" s="4">
        <v>1800000</v>
      </c>
      <c r="J52" s="4">
        <v>0</v>
      </c>
      <c r="K52" s="4">
        <v>14400</v>
      </c>
      <c r="L52" s="4">
        <v>54000</v>
      </c>
      <c r="M52" s="4">
        <v>1731600</v>
      </c>
      <c r="N52" s="1" t="s">
        <v>1964</v>
      </c>
      <c r="O52" s="1" t="s">
        <v>481</v>
      </c>
      <c r="P52" s="1">
        <v>0</v>
      </c>
    </row>
    <row r="53" spans="1:16" ht="13.5" customHeight="1">
      <c r="A53" s="159">
        <v>43895</v>
      </c>
      <c r="B53" s="6" t="s">
        <v>1203</v>
      </c>
      <c r="C53" s="1" t="s">
        <v>1960</v>
      </c>
      <c r="D53" s="1" t="s">
        <v>1961</v>
      </c>
      <c r="E53" s="36" t="s">
        <v>2081</v>
      </c>
      <c r="F53" s="1" t="s">
        <v>1223</v>
      </c>
      <c r="G53" s="1" t="s">
        <v>1525</v>
      </c>
      <c r="H53" s="160" t="s">
        <v>2005</v>
      </c>
      <c r="I53" s="4">
        <v>2500000</v>
      </c>
      <c r="J53" s="4">
        <v>0</v>
      </c>
      <c r="K53" s="4">
        <v>20000</v>
      </c>
      <c r="L53" s="4">
        <v>75000</v>
      </c>
      <c r="M53" s="4">
        <v>2405000</v>
      </c>
      <c r="N53" s="1" t="s">
        <v>1964</v>
      </c>
      <c r="O53" s="1" t="s">
        <v>481</v>
      </c>
      <c r="P53" s="1">
        <v>0</v>
      </c>
    </row>
    <row r="54" spans="1:16" ht="13.5" customHeight="1">
      <c r="A54" s="159">
        <v>43895</v>
      </c>
      <c r="B54" s="6" t="s">
        <v>1207</v>
      </c>
      <c r="C54" s="1" t="s">
        <v>1960</v>
      </c>
      <c r="D54" s="1" t="s">
        <v>1961</v>
      </c>
      <c r="E54" s="36" t="s">
        <v>2082</v>
      </c>
      <c r="F54" s="1" t="s">
        <v>1220</v>
      </c>
      <c r="G54" s="1" t="s">
        <v>1617</v>
      </c>
      <c r="H54" s="160" t="s">
        <v>1967</v>
      </c>
      <c r="I54" s="4">
        <v>3500000</v>
      </c>
      <c r="J54" s="4">
        <v>0</v>
      </c>
      <c r="K54" s="4">
        <v>0</v>
      </c>
      <c r="L54" s="4">
        <v>105000</v>
      </c>
      <c r="M54" s="4">
        <v>3395000</v>
      </c>
      <c r="N54" s="1" t="s">
        <v>1964</v>
      </c>
      <c r="O54" s="1" t="s">
        <v>481</v>
      </c>
      <c r="P54" s="1">
        <v>0</v>
      </c>
    </row>
    <row r="55" spans="1:16" ht="13.5" customHeight="1">
      <c r="A55" s="159">
        <v>43895</v>
      </c>
      <c r="B55" s="6" t="s">
        <v>1400</v>
      </c>
      <c r="C55" s="1" t="s">
        <v>1960</v>
      </c>
      <c r="D55" s="1" t="s">
        <v>1961</v>
      </c>
      <c r="E55" s="36" t="s">
        <v>2083</v>
      </c>
      <c r="F55" s="1" t="s">
        <v>1438</v>
      </c>
      <c r="G55" s="1" t="s">
        <v>1439</v>
      </c>
      <c r="H55" s="160" t="s">
        <v>2084</v>
      </c>
      <c r="I55" s="4">
        <v>42134544</v>
      </c>
      <c r="J55" s="4">
        <v>0</v>
      </c>
      <c r="K55" s="4">
        <v>0</v>
      </c>
      <c r="L55" s="4">
        <v>0</v>
      </c>
      <c r="M55" s="4">
        <v>42134544</v>
      </c>
      <c r="N55" s="1" t="s">
        <v>1976</v>
      </c>
      <c r="O55" s="1" t="s">
        <v>487</v>
      </c>
      <c r="P55" s="1">
        <v>0</v>
      </c>
    </row>
    <row r="56" spans="1:16" ht="13.5" customHeight="1">
      <c r="A56" s="159">
        <v>43987</v>
      </c>
      <c r="B56" s="6" t="s">
        <v>1203</v>
      </c>
      <c r="C56" s="1" t="s">
        <v>1960</v>
      </c>
      <c r="D56" s="1" t="s">
        <v>1961</v>
      </c>
      <c r="E56" s="36" t="s">
        <v>2085</v>
      </c>
      <c r="F56" s="1" t="s">
        <v>1219</v>
      </c>
      <c r="G56" s="1" t="s">
        <v>1510</v>
      </c>
      <c r="H56" s="160" t="s">
        <v>2086</v>
      </c>
      <c r="I56" s="4">
        <v>2200000</v>
      </c>
      <c r="J56" s="4">
        <v>0</v>
      </c>
      <c r="K56" s="4">
        <v>17600</v>
      </c>
      <c r="L56" s="4">
        <v>66000</v>
      </c>
      <c r="M56" s="4">
        <v>2116400</v>
      </c>
      <c r="N56" s="1" t="s">
        <v>1964</v>
      </c>
      <c r="O56" s="1" t="s">
        <v>481</v>
      </c>
      <c r="P56" s="1">
        <v>0</v>
      </c>
    </row>
    <row r="57" spans="1:16" ht="13.5" customHeight="1">
      <c r="A57" s="159">
        <v>43987</v>
      </c>
      <c r="B57" s="6" t="s">
        <v>1203</v>
      </c>
      <c r="C57" s="1" t="s">
        <v>1960</v>
      </c>
      <c r="D57" s="1" t="s">
        <v>1961</v>
      </c>
      <c r="E57" s="36" t="s">
        <v>2087</v>
      </c>
      <c r="F57" s="1" t="s">
        <v>1229</v>
      </c>
      <c r="G57" s="1" t="s">
        <v>1536</v>
      </c>
      <c r="H57" s="160" t="s">
        <v>2088</v>
      </c>
      <c r="I57" s="4">
        <v>2500000</v>
      </c>
      <c r="J57" s="4">
        <v>0</v>
      </c>
      <c r="K57" s="4">
        <v>20000</v>
      </c>
      <c r="L57" s="4">
        <v>75000</v>
      </c>
      <c r="M57" s="4">
        <v>2405000</v>
      </c>
      <c r="N57" s="1" t="s">
        <v>1964</v>
      </c>
      <c r="O57" s="1" t="s">
        <v>481</v>
      </c>
      <c r="P57" s="1">
        <v>0</v>
      </c>
    </row>
    <row r="58" spans="1:16" ht="13.5" customHeight="1">
      <c r="A58" s="159">
        <v>43987</v>
      </c>
      <c r="B58" s="6" t="s">
        <v>1203</v>
      </c>
      <c r="C58" s="1" t="s">
        <v>1960</v>
      </c>
      <c r="D58" s="1" t="s">
        <v>1961</v>
      </c>
      <c r="E58" s="36" t="s">
        <v>2089</v>
      </c>
      <c r="F58" s="1" t="s">
        <v>1226</v>
      </c>
      <c r="G58" s="1" t="s">
        <v>1532</v>
      </c>
      <c r="H58" s="160" t="s">
        <v>2090</v>
      </c>
      <c r="I58" s="4">
        <v>1800000</v>
      </c>
      <c r="J58" s="4">
        <v>0</v>
      </c>
      <c r="K58" s="4">
        <v>14400</v>
      </c>
      <c r="L58" s="4">
        <v>54000</v>
      </c>
      <c r="M58" s="4">
        <v>1731600</v>
      </c>
      <c r="N58" s="1" t="s">
        <v>1964</v>
      </c>
      <c r="O58" s="1" t="s">
        <v>481</v>
      </c>
      <c r="P58" s="1">
        <v>0</v>
      </c>
    </row>
    <row r="59" spans="1:16" ht="13.5" customHeight="1">
      <c r="A59" s="159">
        <v>43987</v>
      </c>
      <c r="B59" s="6" t="s">
        <v>1203</v>
      </c>
      <c r="C59" s="1" t="s">
        <v>1960</v>
      </c>
      <c r="D59" s="1" t="s">
        <v>1961</v>
      </c>
      <c r="E59" s="36" t="s">
        <v>2091</v>
      </c>
      <c r="F59" s="1" t="s">
        <v>1223</v>
      </c>
      <c r="G59" s="1" t="s">
        <v>1525</v>
      </c>
      <c r="H59" s="160" t="s">
        <v>2092</v>
      </c>
      <c r="I59" s="4">
        <v>2500000</v>
      </c>
      <c r="J59" s="4">
        <v>0</v>
      </c>
      <c r="K59" s="4">
        <v>20000</v>
      </c>
      <c r="L59" s="4">
        <v>75000</v>
      </c>
      <c r="M59" s="4">
        <v>2405000</v>
      </c>
      <c r="N59" s="1" t="s">
        <v>1964</v>
      </c>
      <c r="O59" s="1" t="s">
        <v>481</v>
      </c>
      <c r="P59" s="1">
        <v>0</v>
      </c>
    </row>
    <row r="60" spans="1:16" ht="13.5" customHeight="1">
      <c r="A60" s="159">
        <v>43987</v>
      </c>
      <c r="B60" s="6" t="s">
        <v>1203</v>
      </c>
      <c r="C60" s="1" t="s">
        <v>1960</v>
      </c>
      <c r="D60" s="1" t="s">
        <v>1961</v>
      </c>
      <c r="E60" s="36" t="s">
        <v>2093</v>
      </c>
      <c r="F60" s="1" t="s">
        <v>1217</v>
      </c>
      <c r="G60" s="1" t="s">
        <v>1527</v>
      </c>
      <c r="H60" s="160" t="s">
        <v>2094</v>
      </c>
      <c r="I60" s="4">
        <v>1800000</v>
      </c>
      <c r="J60" s="4">
        <v>0</v>
      </c>
      <c r="K60" s="4">
        <v>14400</v>
      </c>
      <c r="L60" s="4">
        <v>54000</v>
      </c>
      <c r="M60" s="4">
        <v>1731600</v>
      </c>
      <c r="N60" s="1" t="s">
        <v>1964</v>
      </c>
      <c r="O60" s="1" t="s">
        <v>481</v>
      </c>
      <c r="P60" s="1">
        <v>0</v>
      </c>
    </row>
    <row r="61" spans="1:16" ht="13.5" customHeight="1">
      <c r="A61" s="159">
        <v>43987</v>
      </c>
      <c r="B61" s="6" t="s">
        <v>1203</v>
      </c>
      <c r="C61" s="1" t="s">
        <v>1960</v>
      </c>
      <c r="D61" s="1" t="s">
        <v>1961</v>
      </c>
      <c r="E61" s="36" t="s">
        <v>2095</v>
      </c>
      <c r="F61" s="1" t="s">
        <v>1216</v>
      </c>
      <c r="G61" s="1" t="s">
        <v>1538</v>
      </c>
      <c r="H61" s="160" t="s">
        <v>2096</v>
      </c>
      <c r="I61" s="4">
        <v>1800000</v>
      </c>
      <c r="J61" s="4">
        <v>0</v>
      </c>
      <c r="K61" s="4">
        <v>14400</v>
      </c>
      <c r="L61" s="4">
        <v>54000</v>
      </c>
      <c r="M61" s="4">
        <v>1731600</v>
      </c>
      <c r="N61" s="1" t="s">
        <v>1964</v>
      </c>
      <c r="O61" s="1" t="s">
        <v>481</v>
      </c>
      <c r="P61" s="1">
        <v>0</v>
      </c>
    </row>
    <row r="62" spans="1:16" ht="13.5" customHeight="1">
      <c r="A62" s="159">
        <v>43987</v>
      </c>
      <c r="B62" s="6" t="s">
        <v>1203</v>
      </c>
      <c r="C62" s="1" t="s">
        <v>1960</v>
      </c>
      <c r="D62" s="1" t="s">
        <v>1961</v>
      </c>
      <c r="E62" s="36" t="s">
        <v>2097</v>
      </c>
      <c r="F62" s="1" t="s">
        <v>1230</v>
      </c>
      <c r="G62" s="1" t="s">
        <v>1519</v>
      </c>
      <c r="H62" s="160" t="s">
        <v>2098</v>
      </c>
      <c r="I62" s="4">
        <v>1800000</v>
      </c>
      <c r="J62" s="4">
        <v>0</v>
      </c>
      <c r="K62" s="4">
        <v>14400</v>
      </c>
      <c r="L62" s="4">
        <v>54000</v>
      </c>
      <c r="M62" s="4">
        <v>1731600</v>
      </c>
      <c r="N62" s="1" t="s">
        <v>1964</v>
      </c>
      <c r="O62" s="1" t="s">
        <v>481</v>
      </c>
      <c r="P62" s="1">
        <v>0</v>
      </c>
    </row>
    <row r="63" spans="1:16" ht="13.5" customHeight="1">
      <c r="A63" s="159">
        <v>43987</v>
      </c>
      <c r="B63" s="6" t="s">
        <v>1203</v>
      </c>
      <c r="C63" s="1" t="s">
        <v>1960</v>
      </c>
      <c r="D63" s="1" t="s">
        <v>1961</v>
      </c>
      <c r="E63" s="36" t="s">
        <v>2099</v>
      </c>
      <c r="F63" s="1" t="s">
        <v>1273</v>
      </c>
      <c r="G63" s="1" t="s">
        <v>1548</v>
      </c>
      <c r="H63" s="160" t="s">
        <v>2100</v>
      </c>
      <c r="I63" s="4">
        <v>1800000</v>
      </c>
      <c r="J63" s="4">
        <v>0</v>
      </c>
      <c r="K63" s="4">
        <v>14400</v>
      </c>
      <c r="L63" s="4">
        <v>54000</v>
      </c>
      <c r="M63" s="4">
        <v>1731600</v>
      </c>
      <c r="N63" s="1" t="s">
        <v>1964</v>
      </c>
      <c r="O63" s="1" t="s">
        <v>481</v>
      </c>
      <c r="P63" s="1">
        <v>0</v>
      </c>
    </row>
    <row r="64" spans="1:16" ht="13.5" customHeight="1">
      <c r="A64" s="159">
        <v>43987</v>
      </c>
      <c r="B64" s="6" t="s">
        <v>1901</v>
      </c>
      <c r="C64" s="1" t="s">
        <v>1960</v>
      </c>
      <c r="D64" s="1" t="s">
        <v>1961</v>
      </c>
      <c r="E64" s="36" t="s">
        <v>2101</v>
      </c>
      <c r="F64" s="1" t="s">
        <v>1288</v>
      </c>
      <c r="G64" s="1" t="s">
        <v>1905</v>
      </c>
      <c r="H64" s="160" t="s">
        <v>2102</v>
      </c>
      <c r="I64" s="4">
        <v>3000000</v>
      </c>
      <c r="J64" s="4">
        <v>0</v>
      </c>
      <c r="K64" s="4">
        <v>24000</v>
      </c>
      <c r="L64" s="4">
        <v>90000</v>
      </c>
      <c r="M64" s="4">
        <v>2886000</v>
      </c>
      <c r="N64" s="1" t="s">
        <v>2103</v>
      </c>
      <c r="O64" s="1" t="s">
        <v>489</v>
      </c>
      <c r="P64" s="1">
        <v>0</v>
      </c>
    </row>
    <row r="65" spans="1:16" ht="13.5" customHeight="1">
      <c r="A65" s="159">
        <v>43987</v>
      </c>
      <c r="B65" s="6" t="s">
        <v>1203</v>
      </c>
      <c r="C65" s="1" t="s">
        <v>1960</v>
      </c>
      <c r="D65" s="1" t="s">
        <v>1961</v>
      </c>
      <c r="E65" s="36" t="s">
        <v>2104</v>
      </c>
      <c r="F65" s="1" t="s">
        <v>1271</v>
      </c>
      <c r="G65" s="1" t="s">
        <v>1566</v>
      </c>
      <c r="H65" s="160" t="s">
        <v>2105</v>
      </c>
      <c r="I65" s="4">
        <v>2000000</v>
      </c>
      <c r="J65" s="4">
        <v>0</v>
      </c>
      <c r="K65" s="4">
        <v>16000</v>
      </c>
      <c r="L65" s="4">
        <v>60000</v>
      </c>
      <c r="M65" s="4">
        <v>1924000</v>
      </c>
      <c r="N65" s="1" t="s">
        <v>1964</v>
      </c>
      <c r="O65" s="1" t="s">
        <v>481</v>
      </c>
      <c r="P65" s="1">
        <v>0</v>
      </c>
    </row>
    <row r="66" spans="1:16" ht="13.5" customHeight="1">
      <c r="A66" s="159">
        <v>43987</v>
      </c>
      <c r="B66" s="6" t="s">
        <v>1207</v>
      </c>
      <c r="C66" s="1" t="s">
        <v>1960</v>
      </c>
      <c r="D66" s="1" t="s">
        <v>1961</v>
      </c>
      <c r="E66" s="36" t="s">
        <v>2106</v>
      </c>
      <c r="F66" s="1" t="s">
        <v>1227</v>
      </c>
      <c r="G66" s="1" t="s">
        <v>1621</v>
      </c>
      <c r="H66" s="160" t="s">
        <v>2107</v>
      </c>
      <c r="I66" s="4">
        <v>3200000</v>
      </c>
      <c r="J66" s="4">
        <v>0</v>
      </c>
      <c r="K66" s="4">
        <v>25600</v>
      </c>
      <c r="L66" s="4">
        <v>96000</v>
      </c>
      <c r="M66" s="4">
        <v>3078400</v>
      </c>
      <c r="N66" s="1" t="s">
        <v>1964</v>
      </c>
      <c r="O66" s="1" t="s">
        <v>481</v>
      </c>
      <c r="P66" s="1">
        <v>0</v>
      </c>
    </row>
    <row r="67" spans="1:16" ht="13.5" customHeight="1">
      <c r="A67" s="159">
        <v>43987</v>
      </c>
      <c r="B67" s="6" t="s">
        <v>1402</v>
      </c>
      <c r="C67" s="1" t="s">
        <v>1960</v>
      </c>
      <c r="D67" s="1" t="s">
        <v>1961</v>
      </c>
      <c r="E67" s="36" t="s">
        <v>2108</v>
      </c>
      <c r="F67" s="1" t="s">
        <v>1801</v>
      </c>
      <c r="G67" s="1" t="s">
        <v>1802</v>
      </c>
      <c r="H67" s="160" t="s">
        <v>2109</v>
      </c>
      <c r="I67" s="4">
        <v>522848</v>
      </c>
      <c r="J67" s="4">
        <v>0</v>
      </c>
      <c r="K67" s="4">
        <v>0</v>
      </c>
      <c r="L67" s="4">
        <v>0</v>
      </c>
      <c r="M67" s="4">
        <v>522848</v>
      </c>
      <c r="N67" s="1" t="s">
        <v>1976</v>
      </c>
      <c r="O67" s="1" t="s">
        <v>487</v>
      </c>
      <c r="P67" s="1">
        <v>0</v>
      </c>
    </row>
    <row r="68" spans="1:16" ht="13.5" customHeight="1">
      <c r="A68" s="159">
        <v>43987</v>
      </c>
      <c r="B68" s="6" t="s">
        <v>1402</v>
      </c>
      <c r="C68" s="1" t="s">
        <v>1960</v>
      </c>
      <c r="D68" s="1" t="s">
        <v>1961</v>
      </c>
      <c r="E68" s="36" t="s">
        <v>2110</v>
      </c>
      <c r="F68" s="1" t="s">
        <v>1807</v>
      </c>
      <c r="G68" s="1" t="s">
        <v>1805</v>
      </c>
      <c r="H68" s="160" t="s">
        <v>2111</v>
      </c>
      <c r="I68" s="4">
        <v>755811</v>
      </c>
      <c r="J68" s="4">
        <v>0</v>
      </c>
      <c r="K68" s="4">
        <v>0</v>
      </c>
      <c r="L68" s="4">
        <v>0</v>
      </c>
      <c r="M68" s="4">
        <v>755811</v>
      </c>
      <c r="N68" s="1" t="s">
        <v>1976</v>
      </c>
      <c r="O68" s="1" t="s">
        <v>487</v>
      </c>
      <c r="P68" s="1">
        <v>0</v>
      </c>
    </row>
    <row r="69" spans="1:16" ht="13.5" customHeight="1">
      <c r="A69" s="159">
        <v>43987</v>
      </c>
      <c r="B69" s="6" t="s">
        <v>463</v>
      </c>
      <c r="C69" s="1" t="s">
        <v>1960</v>
      </c>
      <c r="D69" s="1" t="s">
        <v>1965</v>
      </c>
      <c r="E69" s="36" t="s">
        <v>2112</v>
      </c>
      <c r="F69" s="1" t="s">
        <v>2113</v>
      </c>
      <c r="G69" s="1" t="s">
        <v>2114</v>
      </c>
      <c r="H69" s="160" t="s">
        <v>2115</v>
      </c>
      <c r="I69" s="4">
        <v>4659944</v>
      </c>
      <c r="J69" s="4">
        <v>0</v>
      </c>
      <c r="K69" s="4">
        <v>0</v>
      </c>
      <c r="L69" s="4">
        <v>0</v>
      </c>
      <c r="M69" s="4">
        <v>4659944</v>
      </c>
      <c r="N69" s="1" t="s">
        <v>1964</v>
      </c>
      <c r="O69" s="1" t="s">
        <v>481</v>
      </c>
      <c r="P69" s="1" t="s">
        <v>1792</v>
      </c>
    </row>
    <row r="70" spans="1:16" ht="13.5" customHeight="1">
      <c r="A70" s="159">
        <v>43987</v>
      </c>
      <c r="B70" s="6" t="s">
        <v>463</v>
      </c>
      <c r="C70" s="1" t="s">
        <v>1960</v>
      </c>
      <c r="D70" s="1" t="s">
        <v>1965</v>
      </c>
      <c r="E70" s="36" t="s">
        <v>2116</v>
      </c>
      <c r="F70" s="1" t="s">
        <v>2117</v>
      </c>
      <c r="G70" s="1" t="s">
        <v>2118</v>
      </c>
      <c r="H70" s="160" t="s">
        <v>2119</v>
      </c>
      <c r="I70" s="4">
        <v>2328600</v>
      </c>
      <c r="J70" s="4">
        <v>0</v>
      </c>
      <c r="K70" s="4">
        <v>0</v>
      </c>
      <c r="L70" s="4">
        <v>0</v>
      </c>
      <c r="M70" s="4">
        <v>2328600</v>
      </c>
      <c r="N70" s="1" t="s">
        <v>1964</v>
      </c>
      <c r="O70" s="1" t="s">
        <v>481</v>
      </c>
      <c r="P70" s="1" t="s">
        <v>1837</v>
      </c>
    </row>
    <row r="71" spans="1:16" ht="13.5" customHeight="1">
      <c r="A71" s="159">
        <v>43987</v>
      </c>
      <c r="B71" s="6" t="s">
        <v>1203</v>
      </c>
      <c r="C71" s="1" t="s">
        <v>1960</v>
      </c>
      <c r="D71" s="1" t="s">
        <v>1961</v>
      </c>
      <c r="E71" s="36" t="s">
        <v>2120</v>
      </c>
      <c r="F71" s="1" t="s">
        <v>1228</v>
      </c>
      <c r="G71" s="1" t="s">
        <v>1517</v>
      </c>
      <c r="H71" s="160" t="s">
        <v>2121</v>
      </c>
      <c r="I71" s="4">
        <v>1800000</v>
      </c>
      <c r="J71" s="4">
        <v>0</v>
      </c>
      <c r="K71" s="4">
        <v>14400</v>
      </c>
      <c r="L71" s="4">
        <v>54000</v>
      </c>
      <c r="M71" s="4">
        <v>1731600</v>
      </c>
      <c r="N71" s="1" t="s">
        <v>1964</v>
      </c>
      <c r="O71" s="1" t="s">
        <v>481</v>
      </c>
      <c r="P71" s="1">
        <v>0</v>
      </c>
    </row>
    <row r="72" spans="1:16" ht="13.5" customHeight="1">
      <c r="A72" s="159">
        <v>43987</v>
      </c>
      <c r="B72" s="6" t="s">
        <v>463</v>
      </c>
      <c r="C72" s="1" t="s">
        <v>1960</v>
      </c>
      <c r="D72" s="1" t="s">
        <v>1961</v>
      </c>
      <c r="E72" s="36" t="s">
        <v>2122</v>
      </c>
      <c r="F72" s="1" t="s">
        <v>1269</v>
      </c>
      <c r="G72" s="1" t="s">
        <v>1568</v>
      </c>
      <c r="H72" s="160" t="s">
        <v>1996</v>
      </c>
      <c r="I72" s="4">
        <v>1731600</v>
      </c>
      <c r="J72" s="4">
        <v>0</v>
      </c>
      <c r="K72" s="4">
        <v>0</v>
      </c>
      <c r="L72" s="4">
        <v>0</v>
      </c>
      <c r="M72" s="4">
        <v>1731600</v>
      </c>
      <c r="N72" s="1" t="s">
        <v>1964</v>
      </c>
      <c r="O72" s="1" t="s">
        <v>481</v>
      </c>
      <c r="P72" s="1">
        <v>0</v>
      </c>
    </row>
    <row r="73" spans="1:16" ht="13.5" customHeight="1">
      <c r="A73" s="159">
        <v>43987</v>
      </c>
      <c r="B73" s="6" t="s">
        <v>1203</v>
      </c>
      <c r="C73" s="1" t="s">
        <v>1960</v>
      </c>
      <c r="D73" s="1" t="s">
        <v>1961</v>
      </c>
      <c r="E73" s="36" t="s">
        <v>2123</v>
      </c>
      <c r="F73" s="1" t="s">
        <v>1270</v>
      </c>
      <c r="G73" s="1" t="s">
        <v>1560</v>
      </c>
      <c r="H73" s="160" t="s">
        <v>1996</v>
      </c>
      <c r="I73" s="4">
        <v>2200000</v>
      </c>
      <c r="J73" s="4">
        <v>0</v>
      </c>
      <c r="K73" s="4">
        <v>17600</v>
      </c>
      <c r="L73" s="4">
        <v>66000</v>
      </c>
      <c r="M73" s="4">
        <v>2116400</v>
      </c>
      <c r="N73" s="1" t="s">
        <v>1964</v>
      </c>
      <c r="O73" s="1" t="s">
        <v>481</v>
      </c>
      <c r="P73" s="1">
        <v>0</v>
      </c>
    </row>
    <row r="74" spans="1:16" ht="13.5" customHeight="1">
      <c r="A74" s="159">
        <v>43987</v>
      </c>
      <c r="B74" s="6" t="s">
        <v>1207</v>
      </c>
      <c r="C74" s="1" t="s">
        <v>1960</v>
      </c>
      <c r="D74" s="1" t="s">
        <v>1961</v>
      </c>
      <c r="E74" s="36" t="s">
        <v>2124</v>
      </c>
      <c r="F74" s="1" t="s">
        <v>1264</v>
      </c>
      <c r="G74" s="1" t="s">
        <v>1676</v>
      </c>
      <c r="H74" s="160" t="s">
        <v>2125</v>
      </c>
      <c r="I74" s="4">
        <v>3500000</v>
      </c>
      <c r="J74" s="4">
        <v>0</v>
      </c>
      <c r="K74" s="4">
        <v>28000</v>
      </c>
      <c r="L74" s="4">
        <v>105000</v>
      </c>
      <c r="M74" s="4">
        <v>3367000</v>
      </c>
      <c r="N74" s="1" t="s">
        <v>1964</v>
      </c>
      <c r="O74" s="1" t="s">
        <v>481</v>
      </c>
      <c r="P74" s="1">
        <v>0</v>
      </c>
    </row>
    <row r="75" spans="1:16" ht="13.5" customHeight="1">
      <c r="A75" s="159">
        <v>43984</v>
      </c>
      <c r="B75" s="6" t="s">
        <v>1361</v>
      </c>
      <c r="C75" s="1" t="s">
        <v>1960</v>
      </c>
      <c r="D75" s="1" t="s">
        <v>1961</v>
      </c>
      <c r="E75" s="36" t="s">
        <v>2126</v>
      </c>
      <c r="F75" s="1" t="s">
        <v>1471</v>
      </c>
      <c r="G75" s="1" t="s">
        <v>1472</v>
      </c>
      <c r="H75" s="160" t="s">
        <v>2127</v>
      </c>
      <c r="I75" s="4">
        <v>1000669</v>
      </c>
      <c r="J75" s="4">
        <v>0</v>
      </c>
      <c r="K75" s="4">
        <v>0</v>
      </c>
      <c r="L75" s="4">
        <v>0</v>
      </c>
      <c r="M75" s="4">
        <v>1000669</v>
      </c>
      <c r="N75" s="1" t="s">
        <v>1964</v>
      </c>
      <c r="O75" s="1" t="s">
        <v>481</v>
      </c>
      <c r="P75" s="1">
        <v>0</v>
      </c>
    </row>
    <row r="76" spans="1:16" ht="13.5" customHeight="1">
      <c r="A76" s="159">
        <v>43867</v>
      </c>
      <c r="B76" s="6" t="s">
        <v>1361</v>
      </c>
      <c r="C76" s="1" t="s">
        <v>1960</v>
      </c>
      <c r="D76" s="1" t="s">
        <v>1961</v>
      </c>
      <c r="E76" s="36" t="s">
        <v>2128</v>
      </c>
      <c r="F76" s="1" t="s">
        <v>1465</v>
      </c>
      <c r="G76" s="1" t="s">
        <v>1466</v>
      </c>
      <c r="H76" s="160" t="s">
        <v>2129</v>
      </c>
      <c r="I76" s="4">
        <v>1869837</v>
      </c>
      <c r="J76" s="4">
        <v>0</v>
      </c>
      <c r="K76" s="4">
        <v>25000</v>
      </c>
      <c r="L76" s="4">
        <v>0</v>
      </c>
      <c r="M76" s="4">
        <v>1844837</v>
      </c>
      <c r="N76" s="1" t="s">
        <v>1976</v>
      </c>
      <c r="O76" s="1" t="s">
        <v>487</v>
      </c>
      <c r="P76" s="1">
        <v>0</v>
      </c>
    </row>
    <row r="77" spans="1:16" ht="13.5" customHeight="1">
      <c r="A77" s="159">
        <v>43867</v>
      </c>
      <c r="B77" s="6" t="s">
        <v>2130</v>
      </c>
      <c r="C77" s="1" t="s">
        <v>1960</v>
      </c>
      <c r="D77" s="1" t="s">
        <v>1961</v>
      </c>
      <c r="E77" s="36" t="s">
        <v>2131</v>
      </c>
      <c r="F77" s="1" t="s">
        <v>1465</v>
      </c>
      <c r="G77" s="1" t="s">
        <v>1466</v>
      </c>
      <c r="H77" s="160" t="s">
        <v>2132</v>
      </c>
      <c r="I77" s="4">
        <v>4170033</v>
      </c>
      <c r="J77" s="4">
        <v>0</v>
      </c>
      <c r="K77" s="4">
        <v>56000</v>
      </c>
      <c r="L77" s="4">
        <v>0</v>
      </c>
      <c r="M77" s="4">
        <v>4114033</v>
      </c>
      <c r="N77" s="1" t="s">
        <v>1976</v>
      </c>
      <c r="O77" s="1" t="s">
        <v>487</v>
      </c>
      <c r="P77" s="1">
        <v>0</v>
      </c>
    </row>
    <row r="78" spans="1:16" ht="13.5" customHeight="1">
      <c r="A78" s="159">
        <v>43867</v>
      </c>
      <c r="B78" s="6" t="s">
        <v>1361</v>
      </c>
      <c r="C78" s="1" t="s">
        <v>1960</v>
      </c>
      <c r="D78" s="1" t="s">
        <v>1961</v>
      </c>
      <c r="E78" s="36" t="s">
        <v>2133</v>
      </c>
      <c r="F78" s="1" t="s">
        <v>1474</v>
      </c>
      <c r="G78" s="1" t="s">
        <v>1475</v>
      </c>
      <c r="H78" s="160" t="s">
        <v>2134</v>
      </c>
      <c r="I78" s="4">
        <v>3460099</v>
      </c>
      <c r="J78" s="4">
        <v>0</v>
      </c>
      <c r="K78" s="4">
        <v>215000</v>
      </c>
      <c r="L78" s="4">
        <v>0</v>
      </c>
      <c r="M78" s="4">
        <v>3245099</v>
      </c>
      <c r="N78" s="1" t="s">
        <v>1976</v>
      </c>
      <c r="O78" s="1" t="s">
        <v>487</v>
      </c>
      <c r="P78" s="1">
        <v>0</v>
      </c>
    </row>
    <row r="79" spans="1:16" ht="13.5" customHeight="1">
      <c r="A79" s="159">
        <v>43867</v>
      </c>
      <c r="B79" s="6" t="s">
        <v>1361</v>
      </c>
      <c r="C79" s="1" t="s">
        <v>1960</v>
      </c>
      <c r="D79" s="1" t="s">
        <v>1961</v>
      </c>
      <c r="E79" s="36" t="s">
        <v>2135</v>
      </c>
      <c r="F79" s="1" t="s">
        <v>1468</v>
      </c>
      <c r="G79" s="1" t="s">
        <v>1469</v>
      </c>
      <c r="H79" s="160" t="s">
        <v>2136</v>
      </c>
      <c r="I79" s="4">
        <v>2645039</v>
      </c>
      <c r="J79" s="4">
        <v>0</v>
      </c>
      <c r="K79" s="4">
        <v>77000</v>
      </c>
      <c r="L79" s="4">
        <v>0</v>
      </c>
      <c r="M79" s="4">
        <v>2568039</v>
      </c>
      <c r="N79" s="1" t="s">
        <v>1976</v>
      </c>
      <c r="O79" s="1" t="s">
        <v>487</v>
      </c>
      <c r="P79" s="1">
        <v>0</v>
      </c>
    </row>
    <row r="80" spans="1:16" ht="13.5" customHeight="1">
      <c r="A80" s="159">
        <v>43867</v>
      </c>
      <c r="B80" s="6" t="s">
        <v>1354</v>
      </c>
      <c r="C80" s="1" t="s">
        <v>1960</v>
      </c>
      <c r="D80" s="1" t="s">
        <v>1961</v>
      </c>
      <c r="E80" s="36" t="s">
        <v>2137</v>
      </c>
      <c r="F80" s="1" t="s">
        <v>1438</v>
      </c>
      <c r="G80" s="1" t="s">
        <v>1439</v>
      </c>
      <c r="H80" s="160" t="s">
        <v>2138</v>
      </c>
      <c r="I80" s="4">
        <v>3954399</v>
      </c>
      <c r="J80" s="4">
        <v>0</v>
      </c>
      <c r="K80" s="4">
        <v>0</v>
      </c>
      <c r="L80" s="4">
        <v>340079</v>
      </c>
      <c r="M80" s="4">
        <v>3614320</v>
      </c>
      <c r="N80" s="1" t="s">
        <v>1976</v>
      </c>
      <c r="O80" s="1" t="s">
        <v>487</v>
      </c>
      <c r="P80" s="1">
        <v>0</v>
      </c>
    </row>
    <row r="81" spans="1:16" ht="13.5" customHeight="1">
      <c r="A81" s="159">
        <v>43896</v>
      </c>
      <c r="B81" s="6" t="s">
        <v>1203</v>
      </c>
      <c r="C81" s="1" t="s">
        <v>1960</v>
      </c>
      <c r="D81" s="1" t="s">
        <v>1961</v>
      </c>
      <c r="E81" s="36" t="s">
        <v>2139</v>
      </c>
      <c r="F81" s="1" t="s">
        <v>1218</v>
      </c>
      <c r="G81" s="1" t="s">
        <v>1534</v>
      </c>
      <c r="H81" s="160" t="s">
        <v>2140</v>
      </c>
      <c r="I81" s="4">
        <v>2600000</v>
      </c>
      <c r="J81" s="4">
        <v>0</v>
      </c>
      <c r="K81" s="4">
        <v>20800</v>
      </c>
      <c r="L81" s="4">
        <v>78000</v>
      </c>
      <c r="M81" s="4">
        <v>2501200</v>
      </c>
      <c r="N81" s="1" t="s">
        <v>1964</v>
      </c>
      <c r="O81" s="1" t="s">
        <v>481</v>
      </c>
      <c r="P81" s="1">
        <v>0</v>
      </c>
    </row>
    <row r="82" spans="1:16" ht="13.5" customHeight="1">
      <c r="A82" s="159">
        <v>43896</v>
      </c>
      <c r="B82" s="6" t="s">
        <v>1203</v>
      </c>
      <c r="C82" s="1" t="s">
        <v>1960</v>
      </c>
      <c r="D82" s="1" t="s">
        <v>1961</v>
      </c>
      <c r="E82" s="36" t="s">
        <v>2141</v>
      </c>
      <c r="F82" s="1" t="s">
        <v>1229</v>
      </c>
      <c r="G82" s="1" t="s">
        <v>1536</v>
      </c>
      <c r="H82" s="160" t="s">
        <v>2142</v>
      </c>
      <c r="I82" s="4">
        <v>2500000</v>
      </c>
      <c r="J82" s="4">
        <v>0</v>
      </c>
      <c r="K82" s="4">
        <v>20000</v>
      </c>
      <c r="L82" s="4">
        <v>75000</v>
      </c>
      <c r="M82" s="4">
        <v>2405000</v>
      </c>
      <c r="N82" s="1" t="s">
        <v>1964</v>
      </c>
      <c r="O82" s="1" t="s">
        <v>481</v>
      </c>
      <c r="P82" s="1">
        <v>0</v>
      </c>
    </row>
    <row r="83" spans="1:16" ht="13.5" customHeight="1">
      <c r="A83" s="159">
        <v>43896</v>
      </c>
      <c r="B83" s="6" t="s">
        <v>463</v>
      </c>
      <c r="C83" s="1" t="s">
        <v>1960</v>
      </c>
      <c r="D83" s="1" t="s">
        <v>1961</v>
      </c>
      <c r="E83" s="36" t="s">
        <v>2143</v>
      </c>
      <c r="F83" s="1" t="s">
        <v>1980</v>
      </c>
      <c r="G83" s="1">
        <v>8904801844</v>
      </c>
      <c r="H83" s="160" t="s">
        <v>2144</v>
      </c>
      <c r="I83" s="4">
        <v>1670080</v>
      </c>
      <c r="J83" s="4">
        <v>0</v>
      </c>
      <c r="K83" s="4">
        <v>0</v>
      </c>
      <c r="L83" s="4">
        <v>0</v>
      </c>
      <c r="M83" s="4">
        <v>1670080</v>
      </c>
      <c r="N83" s="1" t="s">
        <v>1964</v>
      </c>
      <c r="O83" s="1" t="s">
        <v>481</v>
      </c>
      <c r="P83" s="1">
        <v>0</v>
      </c>
    </row>
    <row r="84" spans="1:16" ht="13.5" customHeight="1">
      <c r="A84" s="159">
        <v>43896</v>
      </c>
      <c r="B84" s="6" t="s">
        <v>463</v>
      </c>
      <c r="C84" s="1" t="s">
        <v>1960</v>
      </c>
      <c r="D84" s="1" t="s">
        <v>1961</v>
      </c>
      <c r="E84" s="36" t="s">
        <v>2145</v>
      </c>
      <c r="F84" s="1" t="s">
        <v>1983</v>
      </c>
      <c r="G84" s="1">
        <v>8904801235</v>
      </c>
      <c r="H84" s="160" t="s">
        <v>2146</v>
      </c>
      <c r="I84" s="4">
        <v>602040</v>
      </c>
      <c r="J84" s="4">
        <v>0</v>
      </c>
      <c r="K84" s="4">
        <v>0</v>
      </c>
      <c r="L84" s="4">
        <v>0</v>
      </c>
      <c r="M84" s="4">
        <v>602040</v>
      </c>
      <c r="N84" s="1" t="s">
        <v>1964</v>
      </c>
      <c r="O84" s="1" t="s">
        <v>481</v>
      </c>
      <c r="P84" s="1">
        <v>0</v>
      </c>
    </row>
    <row r="85" spans="1:16" ht="13.5" customHeight="1">
      <c r="A85" s="159">
        <v>43896</v>
      </c>
      <c r="B85" s="6" t="s">
        <v>1415</v>
      </c>
      <c r="C85" s="1" t="s">
        <v>1960</v>
      </c>
      <c r="D85" s="1" t="s">
        <v>1961</v>
      </c>
      <c r="E85" s="36" t="s">
        <v>2147</v>
      </c>
      <c r="F85" s="1" t="s">
        <v>1855</v>
      </c>
      <c r="G85" s="1" t="s">
        <v>1856</v>
      </c>
      <c r="H85" s="160" t="s">
        <v>2148</v>
      </c>
      <c r="I85" s="4">
        <v>757022</v>
      </c>
      <c r="J85" s="4">
        <v>0</v>
      </c>
      <c r="K85" s="4">
        <v>0</v>
      </c>
      <c r="L85" s="4">
        <v>0</v>
      </c>
      <c r="M85" s="4">
        <v>757022</v>
      </c>
      <c r="N85" s="1" t="s">
        <v>1976</v>
      </c>
      <c r="O85" s="1" t="s">
        <v>487</v>
      </c>
      <c r="P85" s="1">
        <v>0</v>
      </c>
    </row>
    <row r="86" spans="1:16" ht="13.5" customHeight="1">
      <c r="A86" s="159">
        <v>43896</v>
      </c>
      <c r="B86" s="6" t="s">
        <v>463</v>
      </c>
      <c r="C86" s="1" t="s">
        <v>1960</v>
      </c>
      <c r="D86" s="1" t="s">
        <v>1961</v>
      </c>
      <c r="E86" s="36" t="s">
        <v>2149</v>
      </c>
      <c r="F86" s="1" t="s">
        <v>2117</v>
      </c>
      <c r="G86" s="1" t="s">
        <v>2118</v>
      </c>
      <c r="H86" s="160" t="s">
        <v>2150</v>
      </c>
      <c r="I86" s="4">
        <v>835000</v>
      </c>
      <c r="J86" s="4">
        <v>0</v>
      </c>
      <c r="K86" s="4">
        <v>0</v>
      </c>
      <c r="L86" s="4">
        <v>0</v>
      </c>
      <c r="M86" s="4">
        <v>835000</v>
      </c>
      <c r="N86" s="1" t="s">
        <v>1964</v>
      </c>
      <c r="O86" s="1" t="s">
        <v>481</v>
      </c>
      <c r="P86" s="1">
        <v>0</v>
      </c>
    </row>
    <row r="87" spans="1:16" ht="13.5" customHeight="1">
      <c r="A87" s="159">
        <v>43957</v>
      </c>
      <c r="B87" s="6" t="s">
        <v>1203</v>
      </c>
      <c r="C87" s="1" t="s">
        <v>1960</v>
      </c>
      <c r="D87" s="1" t="s">
        <v>1961</v>
      </c>
      <c r="E87" s="36" t="s">
        <v>2151</v>
      </c>
      <c r="F87" s="1" t="s">
        <v>1230</v>
      </c>
      <c r="G87" s="1" t="s">
        <v>1519</v>
      </c>
      <c r="H87" s="160" t="s">
        <v>2152</v>
      </c>
      <c r="I87" s="4">
        <v>1800000</v>
      </c>
      <c r="J87" s="4">
        <v>0</v>
      </c>
      <c r="K87" s="4">
        <v>14400</v>
      </c>
      <c r="L87" s="4">
        <v>54000</v>
      </c>
      <c r="M87" s="4">
        <v>1731600</v>
      </c>
      <c r="N87" s="1" t="s">
        <v>1964</v>
      </c>
      <c r="O87" s="1" t="s">
        <v>481</v>
      </c>
      <c r="P87" s="1">
        <v>0</v>
      </c>
    </row>
    <row r="88" spans="1:16" ht="13.5" customHeight="1">
      <c r="A88" s="159">
        <v>43957</v>
      </c>
      <c r="B88" s="6" t="s">
        <v>1203</v>
      </c>
      <c r="C88" s="1" t="s">
        <v>1960</v>
      </c>
      <c r="D88" s="1" t="s">
        <v>1961</v>
      </c>
      <c r="E88" s="36" t="s">
        <v>2153</v>
      </c>
      <c r="F88" s="1" t="s">
        <v>1233</v>
      </c>
      <c r="G88" s="1" t="s">
        <v>1546</v>
      </c>
      <c r="H88" s="160" t="s">
        <v>2154</v>
      </c>
      <c r="I88" s="4">
        <v>2000000</v>
      </c>
      <c r="J88" s="4">
        <v>0</v>
      </c>
      <c r="K88" s="4">
        <v>16000</v>
      </c>
      <c r="L88" s="4">
        <v>60000</v>
      </c>
      <c r="M88" s="4">
        <v>1924000</v>
      </c>
      <c r="N88" s="1" t="s">
        <v>1964</v>
      </c>
      <c r="O88" s="1" t="s">
        <v>481</v>
      </c>
      <c r="P88" s="1">
        <v>0</v>
      </c>
    </row>
    <row r="89" spans="1:16" ht="13.5" customHeight="1">
      <c r="A89" s="159">
        <v>43957</v>
      </c>
      <c r="B89" s="6" t="s">
        <v>1207</v>
      </c>
      <c r="C89" s="1" t="s">
        <v>1960</v>
      </c>
      <c r="D89" s="1" t="s">
        <v>1961</v>
      </c>
      <c r="E89" s="36" t="s">
        <v>2155</v>
      </c>
      <c r="F89" s="1" t="s">
        <v>1221</v>
      </c>
      <c r="G89" s="1" t="s">
        <v>1619</v>
      </c>
      <c r="H89" s="160" t="s">
        <v>2156</v>
      </c>
      <c r="I89" s="4">
        <v>3500000</v>
      </c>
      <c r="J89" s="4">
        <v>0</v>
      </c>
      <c r="K89" s="4">
        <v>28000</v>
      </c>
      <c r="L89" s="4">
        <v>105000</v>
      </c>
      <c r="M89" s="4">
        <v>3367000</v>
      </c>
      <c r="N89" s="1" t="s">
        <v>1964</v>
      </c>
      <c r="O89" s="1" t="s">
        <v>481</v>
      </c>
      <c r="P89" s="1">
        <v>0</v>
      </c>
    </row>
    <row r="90" spans="1:16" ht="13.5" customHeight="1">
      <c r="A90" s="159">
        <v>43957</v>
      </c>
      <c r="B90" s="6" t="s">
        <v>463</v>
      </c>
      <c r="C90" s="1" t="s">
        <v>1960</v>
      </c>
      <c r="D90" s="1" t="s">
        <v>1961</v>
      </c>
      <c r="E90" s="36" t="s">
        <v>2157</v>
      </c>
      <c r="F90" s="1" t="s">
        <v>1456</v>
      </c>
      <c r="G90" s="1" t="s">
        <v>1457</v>
      </c>
      <c r="H90" s="160" t="s">
        <v>2158</v>
      </c>
      <c r="I90" s="4">
        <v>18636245</v>
      </c>
      <c r="J90" s="4">
        <v>0</v>
      </c>
      <c r="K90" s="4">
        <v>0</v>
      </c>
      <c r="L90" s="4">
        <v>0</v>
      </c>
      <c r="M90" s="4">
        <v>18636245</v>
      </c>
      <c r="N90" s="1" t="s">
        <v>1964</v>
      </c>
      <c r="O90" s="1" t="s">
        <v>481</v>
      </c>
      <c r="P90" s="1">
        <v>0</v>
      </c>
    </row>
    <row r="91" spans="1:16" ht="13.5" customHeight="1">
      <c r="A91" s="159">
        <v>43957</v>
      </c>
      <c r="B91" s="6" t="s">
        <v>1203</v>
      </c>
      <c r="C91" s="1" t="s">
        <v>1960</v>
      </c>
      <c r="D91" s="1" t="s">
        <v>1961</v>
      </c>
      <c r="E91" s="36" t="s">
        <v>2159</v>
      </c>
      <c r="F91" s="1" t="s">
        <v>1211</v>
      </c>
      <c r="G91" s="1" t="s">
        <v>1506</v>
      </c>
      <c r="H91" s="160" t="s">
        <v>2160</v>
      </c>
      <c r="I91" s="4">
        <v>2800000</v>
      </c>
      <c r="J91" s="4">
        <v>0</v>
      </c>
      <c r="K91" s="4">
        <v>22400</v>
      </c>
      <c r="L91" s="4">
        <v>84000</v>
      </c>
      <c r="M91" s="4">
        <v>2693600</v>
      </c>
      <c r="N91" s="1" t="s">
        <v>1964</v>
      </c>
      <c r="O91" s="1" t="s">
        <v>481</v>
      </c>
      <c r="P91" s="1">
        <v>0</v>
      </c>
    </row>
    <row r="92" spans="1:16" ht="13.5" customHeight="1">
      <c r="A92" s="159">
        <v>43957</v>
      </c>
      <c r="B92" s="6" t="s">
        <v>1402</v>
      </c>
      <c r="C92" s="1" t="s">
        <v>1960</v>
      </c>
      <c r="D92" s="1" t="s">
        <v>1961</v>
      </c>
      <c r="E92" s="36" t="s">
        <v>2161</v>
      </c>
      <c r="F92" s="1" t="s">
        <v>1801</v>
      </c>
      <c r="G92" s="1" t="s">
        <v>1802</v>
      </c>
      <c r="H92" s="160" t="s">
        <v>2162</v>
      </c>
      <c r="I92" s="4">
        <v>625515</v>
      </c>
      <c r="J92" s="4">
        <v>0</v>
      </c>
      <c r="K92" s="4">
        <v>0</v>
      </c>
      <c r="L92" s="4">
        <v>0</v>
      </c>
      <c r="M92" s="4">
        <v>625515</v>
      </c>
      <c r="N92" s="1" t="s">
        <v>1976</v>
      </c>
      <c r="O92" s="1" t="s">
        <v>487</v>
      </c>
      <c r="P92" s="1">
        <v>0</v>
      </c>
    </row>
    <row r="93" spans="1:16" ht="13.5" customHeight="1">
      <c r="A93" s="159">
        <v>43957</v>
      </c>
      <c r="B93" s="6" t="s">
        <v>1203</v>
      </c>
      <c r="C93" s="1" t="s">
        <v>1960</v>
      </c>
      <c r="D93" s="1" t="s">
        <v>1961</v>
      </c>
      <c r="E93" s="36" t="s">
        <v>2163</v>
      </c>
      <c r="F93" s="1" t="s">
        <v>1222</v>
      </c>
      <c r="G93" s="1" t="s">
        <v>1540</v>
      </c>
      <c r="H93" s="160" t="s">
        <v>2164</v>
      </c>
      <c r="I93" s="4">
        <v>2500000</v>
      </c>
      <c r="J93" s="4">
        <v>0</v>
      </c>
      <c r="K93" s="4">
        <v>20000</v>
      </c>
      <c r="L93" s="4">
        <v>75000</v>
      </c>
      <c r="M93" s="4">
        <v>2405000</v>
      </c>
      <c r="N93" s="1" t="s">
        <v>1964</v>
      </c>
      <c r="O93" s="1" t="s">
        <v>481</v>
      </c>
      <c r="P93" s="1">
        <v>0</v>
      </c>
    </row>
    <row r="94" spans="1:16" ht="13.5" customHeight="1">
      <c r="A94" s="159">
        <v>43957</v>
      </c>
      <c r="B94" s="6" t="s">
        <v>1207</v>
      </c>
      <c r="C94" s="1" t="s">
        <v>1960</v>
      </c>
      <c r="D94" s="1" t="s">
        <v>1961</v>
      </c>
      <c r="E94" s="36" t="s">
        <v>2165</v>
      </c>
      <c r="F94" s="1" t="s">
        <v>1242</v>
      </c>
      <c r="G94" s="1" t="s">
        <v>1633</v>
      </c>
      <c r="H94" s="160" t="s">
        <v>2166</v>
      </c>
      <c r="I94" s="4">
        <v>3000000</v>
      </c>
      <c r="J94" s="4">
        <v>0</v>
      </c>
      <c r="K94" s="4">
        <v>0</v>
      </c>
      <c r="L94" s="4">
        <v>90000</v>
      </c>
      <c r="M94" s="4">
        <v>2910000</v>
      </c>
      <c r="N94" s="1" t="s">
        <v>1964</v>
      </c>
      <c r="O94" s="1" t="s">
        <v>481</v>
      </c>
      <c r="P94" s="1">
        <v>0</v>
      </c>
    </row>
    <row r="95" spans="1:16" ht="13.5" customHeight="1">
      <c r="A95" s="159">
        <v>43957</v>
      </c>
      <c r="B95" s="6" t="s">
        <v>1207</v>
      </c>
      <c r="C95" s="1" t="s">
        <v>1960</v>
      </c>
      <c r="D95" s="1" t="s">
        <v>1961</v>
      </c>
      <c r="E95" s="36" t="s">
        <v>2167</v>
      </c>
      <c r="F95" s="1" t="s">
        <v>1265</v>
      </c>
      <c r="G95" s="1" t="s">
        <v>1680</v>
      </c>
      <c r="H95" s="160" t="s">
        <v>2168</v>
      </c>
      <c r="I95" s="4">
        <v>4000000</v>
      </c>
      <c r="J95" s="4">
        <v>0</v>
      </c>
      <c r="K95" s="4">
        <v>0</v>
      </c>
      <c r="L95" s="4">
        <v>120000</v>
      </c>
      <c r="M95" s="4">
        <v>3880000</v>
      </c>
      <c r="N95" s="1" t="s">
        <v>1964</v>
      </c>
      <c r="O95" s="1" t="s">
        <v>481</v>
      </c>
      <c r="P95" s="1">
        <v>0</v>
      </c>
    </row>
    <row r="96" spans="1:16" ht="13.5" customHeight="1">
      <c r="A96" s="159">
        <v>43957</v>
      </c>
      <c r="B96" s="6" t="s">
        <v>1203</v>
      </c>
      <c r="C96" s="1" t="s">
        <v>1960</v>
      </c>
      <c r="D96" s="1" t="s">
        <v>1961</v>
      </c>
      <c r="E96" s="36" t="s">
        <v>2169</v>
      </c>
      <c r="F96" s="1" t="s">
        <v>1273</v>
      </c>
      <c r="G96" s="1" t="s">
        <v>1548</v>
      </c>
      <c r="H96" s="160" t="s">
        <v>2170</v>
      </c>
      <c r="I96" s="4">
        <v>1800000</v>
      </c>
      <c r="J96" s="4">
        <v>0</v>
      </c>
      <c r="K96" s="4">
        <v>14400</v>
      </c>
      <c r="L96" s="4">
        <v>54000</v>
      </c>
      <c r="M96" s="4">
        <v>1731600</v>
      </c>
      <c r="N96" s="1" t="s">
        <v>1964</v>
      </c>
      <c r="O96" s="1" t="s">
        <v>481</v>
      </c>
      <c r="P96" s="1">
        <v>0</v>
      </c>
    </row>
    <row r="97" spans="1:16" ht="13.5" customHeight="1">
      <c r="A97" s="159">
        <v>43957</v>
      </c>
      <c r="B97" s="6" t="s">
        <v>1203</v>
      </c>
      <c r="C97" s="1" t="s">
        <v>1960</v>
      </c>
      <c r="D97" s="1" t="s">
        <v>1961</v>
      </c>
      <c r="E97" s="36" t="s">
        <v>2171</v>
      </c>
      <c r="F97" s="1" t="s">
        <v>1216</v>
      </c>
      <c r="G97" s="1" t="s">
        <v>1538</v>
      </c>
      <c r="H97" s="160" t="s">
        <v>2172</v>
      </c>
      <c r="I97" s="4">
        <v>1800000</v>
      </c>
      <c r="J97" s="4">
        <v>0</v>
      </c>
      <c r="K97" s="4">
        <v>14400</v>
      </c>
      <c r="L97" s="4">
        <v>54000</v>
      </c>
      <c r="M97" s="4">
        <v>1731600</v>
      </c>
      <c r="N97" s="1" t="s">
        <v>1964</v>
      </c>
      <c r="O97" s="1" t="s">
        <v>481</v>
      </c>
      <c r="P97" s="1">
        <v>0</v>
      </c>
    </row>
    <row r="98" spans="1:16" ht="13.5" customHeight="1">
      <c r="A98" s="159">
        <v>43957</v>
      </c>
      <c r="B98" s="6" t="s">
        <v>1203</v>
      </c>
      <c r="C98" s="1" t="s">
        <v>1960</v>
      </c>
      <c r="D98" s="1" t="s">
        <v>1961</v>
      </c>
      <c r="E98" s="36" t="s">
        <v>2173</v>
      </c>
      <c r="F98" s="1" t="s">
        <v>1219</v>
      </c>
      <c r="G98" s="1" t="s">
        <v>1510</v>
      </c>
      <c r="H98" s="160" t="s">
        <v>2174</v>
      </c>
      <c r="I98" s="4">
        <v>2200000</v>
      </c>
      <c r="J98" s="4">
        <v>0</v>
      </c>
      <c r="K98" s="4">
        <v>17600</v>
      </c>
      <c r="L98" s="4">
        <v>66000</v>
      </c>
      <c r="M98" s="4">
        <v>2116400</v>
      </c>
      <c r="N98" s="1" t="s">
        <v>1964</v>
      </c>
      <c r="O98" s="1" t="s">
        <v>481</v>
      </c>
      <c r="P98" s="1">
        <v>0</v>
      </c>
    </row>
    <row r="99" spans="1:16" ht="13.5" customHeight="1">
      <c r="A99" s="159">
        <v>43957</v>
      </c>
      <c r="B99" s="6" t="s">
        <v>1203</v>
      </c>
      <c r="C99" s="1" t="s">
        <v>1960</v>
      </c>
      <c r="D99" s="1" t="s">
        <v>1961</v>
      </c>
      <c r="E99" s="36" t="s">
        <v>2175</v>
      </c>
      <c r="F99" s="1" t="s">
        <v>1512</v>
      </c>
      <c r="G99" s="1" t="s">
        <v>1513</v>
      </c>
      <c r="H99" s="160" t="s">
        <v>2176</v>
      </c>
      <c r="I99" s="4">
        <v>1500000</v>
      </c>
      <c r="J99" s="4">
        <v>0</v>
      </c>
      <c r="K99" s="4">
        <v>12000</v>
      </c>
      <c r="L99" s="4">
        <v>45000</v>
      </c>
      <c r="M99" s="4">
        <v>1443000</v>
      </c>
      <c r="N99" s="1" t="s">
        <v>1964</v>
      </c>
      <c r="O99" s="1" t="s">
        <v>481</v>
      </c>
      <c r="P99" s="1">
        <v>0</v>
      </c>
    </row>
    <row r="100" spans="1:16" ht="13.5" customHeight="1">
      <c r="A100" s="159">
        <v>43957</v>
      </c>
      <c r="B100" s="6" t="s">
        <v>1203</v>
      </c>
      <c r="C100" s="1" t="s">
        <v>1960</v>
      </c>
      <c r="D100" s="1" t="s">
        <v>1961</v>
      </c>
      <c r="E100" s="36" t="s">
        <v>2177</v>
      </c>
      <c r="F100" s="1" t="s">
        <v>1223</v>
      </c>
      <c r="G100" s="1" t="s">
        <v>1525</v>
      </c>
      <c r="H100" s="160" t="s">
        <v>2178</v>
      </c>
      <c r="I100" s="4">
        <v>2500000</v>
      </c>
      <c r="J100" s="4">
        <v>0</v>
      </c>
      <c r="K100" s="4">
        <v>20000</v>
      </c>
      <c r="L100" s="4">
        <v>75000</v>
      </c>
      <c r="M100" s="4">
        <v>2405000</v>
      </c>
      <c r="N100" s="1" t="s">
        <v>1964</v>
      </c>
      <c r="O100" s="1" t="s">
        <v>481</v>
      </c>
      <c r="P100" s="1">
        <v>0</v>
      </c>
    </row>
    <row r="101" spans="1:16" ht="13.5" customHeight="1">
      <c r="A101" s="159">
        <v>43957</v>
      </c>
      <c r="B101" s="6" t="s">
        <v>1207</v>
      </c>
      <c r="C101" s="1" t="s">
        <v>1960</v>
      </c>
      <c r="D101" s="1" t="s">
        <v>1961</v>
      </c>
      <c r="E101" s="36" t="s">
        <v>2179</v>
      </c>
      <c r="F101" s="1" t="s">
        <v>1220</v>
      </c>
      <c r="G101" s="1" t="s">
        <v>1617</v>
      </c>
      <c r="H101" s="160" t="s">
        <v>2180</v>
      </c>
      <c r="I101" s="4">
        <v>3500000</v>
      </c>
      <c r="J101" s="4">
        <v>0</v>
      </c>
      <c r="K101" s="4">
        <v>0</v>
      </c>
      <c r="L101" s="4">
        <v>105000</v>
      </c>
      <c r="M101" s="4">
        <v>3395000</v>
      </c>
      <c r="N101" s="1" t="s">
        <v>1964</v>
      </c>
      <c r="O101" s="1" t="s">
        <v>481</v>
      </c>
      <c r="P101" s="1">
        <v>0</v>
      </c>
    </row>
    <row r="102" spans="1:16" ht="13.5" customHeight="1">
      <c r="A102" s="159">
        <v>43957</v>
      </c>
      <c r="B102" s="6" t="s">
        <v>1203</v>
      </c>
      <c r="C102" s="1" t="s">
        <v>1960</v>
      </c>
      <c r="D102" s="1" t="s">
        <v>1961</v>
      </c>
      <c r="E102" s="36" t="s">
        <v>2181</v>
      </c>
      <c r="F102" s="1" t="s">
        <v>1202</v>
      </c>
      <c r="G102" s="1" t="s">
        <v>1504</v>
      </c>
      <c r="H102" s="160" t="s">
        <v>2182</v>
      </c>
      <c r="I102" s="4">
        <v>1500000</v>
      </c>
      <c r="J102" s="4">
        <v>0</v>
      </c>
      <c r="K102" s="4">
        <v>12000</v>
      </c>
      <c r="L102" s="4">
        <v>45000</v>
      </c>
      <c r="M102" s="4">
        <v>1443000</v>
      </c>
      <c r="N102" s="1" t="s">
        <v>1964</v>
      </c>
      <c r="O102" s="1" t="s">
        <v>481</v>
      </c>
      <c r="P102" s="1">
        <v>0</v>
      </c>
    </row>
    <row r="103" spans="1:16" ht="13.5" customHeight="1">
      <c r="A103" s="159">
        <v>43957</v>
      </c>
      <c r="B103" s="6" t="s">
        <v>1402</v>
      </c>
      <c r="C103" s="1" t="s">
        <v>1960</v>
      </c>
      <c r="D103" s="1" t="s">
        <v>1961</v>
      </c>
      <c r="E103" s="36" t="s">
        <v>2183</v>
      </c>
      <c r="F103" s="1" t="s">
        <v>1807</v>
      </c>
      <c r="G103" s="1" t="s">
        <v>1805</v>
      </c>
      <c r="H103" s="160" t="s">
        <v>2184</v>
      </c>
      <c r="I103" s="4">
        <v>755811</v>
      </c>
      <c r="J103" s="4">
        <v>0</v>
      </c>
      <c r="K103" s="4">
        <v>0</v>
      </c>
      <c r="L103" s="4">
        <v>0</v>
      </c>
      <c r="M103" s="4">
        <v>755811</v>
      </c>
      <c r="N103" s="1" t="s">
        <v>1976</v>
      </c>
      <c r="O103" s="1" t="s">
        <v>487</v>
      </c>
      <c r="P103" s="1">
        <v>0</v>
      </c>
    </row>
    <row r="104" spans="1:16" ht="13.5" customHeight="1">
      <c r="A104" s="159">
        <v>43868</v>
      </c>
      <c r="B104" s="6" t="s">
        <v>1415</v>
      </c>
      <c r="C104" s="1" t="s">
        <v>1960</v>
      </c>
      <c r="D104" s="1" t="s">
        <v>1961</v>
      </c>
      <c r="E104" s="36" t="s">
        <v>2185</v>
      </c>
      <c r="F104" s="1" t="s">
        <v>902</v>
      </c>
      <c r="G104" s="1" t="s">
        <v>1498</v>
      </c>
      <c r="H104" s="160" t="s">
        <v>2186</v>
      </c>
      <c r="I104" s="4">
        <v>1610578</v>
      </c>
      <c r="J104" s="4">
        <v>0</v>
      </c>
      <c r="K104" s="4">
        <v>0</v>
      </c>
      <c r="L104" s="4">
        <v>0</v>
      </c>
      <c r="M104" s="4">
        <v>1610578</v>
      </c>
      <c r="N104" s="1" t="s">
        <v>1976</v>
      </c>
      <c r="O104" s="1" t="s">
        <v>487</v>
      </c>
      <c r="P104" s="1">
        <v>0</v>
      </c>
    </row>
    <row r="105" spans="1:16" ht="13.5" customHeight="1">
      <c r="A105" s="159">
        <v>43868</v>
      </c>
      <c r="B105" s="6" t="s">
        <v>1415</v>
      </c>
      <c r="C105" s="1" t="s">
        <v>1960</v>
      </c>
      <c r="D105" s="1" t="s">
        <v>1961</v>
      </c>
      <c r="E105" s="36" t="s">
        <v>2187</v>
      </c>
      <c r="F105" s="1" t="s">
        <v>1855</v>
      </c>
      <c r="G105" s="1" t="s">
        <v>1856</v>
      </c>
      <c r="H105" s="160" t="s">
        <v>2188</v>
      </c>
      <c r="I105" s="4">
        <v>1630218</v>
      </c>
      <c r="J105" s="4">
        <v>0</v>
      </c>
      <c r="K105" s="4">
        <v>0</v>
      </c>
      <c r="L105" s="4">
        <v>0</v>
      </c>
      <c r="M105" s="4">
        <v>1630218</v>
      </c>
      <c r="N105" s="1" t="s">
        <v>1976</v>
      </c>
      <c r="O105" s="1" t="s">
        <v>487</v>
      </c>
      <c r="P105" s="1">
        <v>0</v>
      </c>
    </row>
    <row r="106" spans="1:16" ht="13.5" customHeight="1">
      <c r="A106" s="159">
        <v>43958</v>
      </c>
      <c r="B106" s="6" t="s">
        <v>1203</v>
      </c>
      <c r="C106" s="1" t="s">
        <v>1960</v>
      </c>
      <c r="D106" s="1" t="s">
        <v>1961</v>
      </c>
      <c r="E106" s="36" t="s">
        <v>2189</v>
      </c>
      <c r="F106" s="1" t="s">
        <v>1213</v>
      </c>
      <c r="G106" s="1" t="s">
        <v>1515</v>
      </c>
      <c r="H106" s="160" t="s">
        <v>2190</v>
      </c>
      <c r="I106" s="4">
        <v>1500000</v>
      </c>
      <c r="J106" s="4">
        <v>0</v>
      </c>
      <c r="K106" s="4">
        <v>12000</v>
      </c>
      <c r="L106" s="4">
        <v>45000</v>
      </c>
      <c r="M106" s="4">
        <v>1443000</v>
      </c>
      <c r="N106" s="1" t="s">
        <v>1964</v>
      </c>
      <c r="O106" s="1" t="s">
        <v>481</v>
      </c>
      <c r="P106" s="1">
        <v>0</v>
      </c>
    </row>
    <row r="107" spans="1:16" ht="13.5" customHeight="1">
      <c r="A107" s="159">
        <v>43958</v>
      </c>
      <c r="B107" s="6" t="s">
        <v>463</v>
      </c>
      <c r="C107" s="1" t="s">
        <v>1960</v>
      </c>
      <c r="D107" s="1" t="s">
        <v>1965</v>
      </c>
      <c r="E107" s="36" t="s">
        <v>2191</v>
      </c>
      <c r="F107" s="1" t="s">
        <v>2192</v>
      </c>
      <c r="G107" s="1" t="s">
        <v>2193</v>
      </c>
      <c r="H107" s="160" t="s">
        <v>2194</v>
      </c>
      <c r="I107" s="4">
        <v>60715966</v>
      </c>
      <c r="J107" s="4">
        <v>0</v>
      </c>
      <c r="K107" s="4">
        <v>0</v>
      </c>
      <c r="L107" s="4">
        <v>0</v>
      </c>
      <c r="M107" s="4">
        <v>60715966</v>
      </c>
      <c r="N107" s="1" t="s">
        <v>1964</v>
      </c>
      <c r="O107" s="1" t="s">
        <v>481</v>
      </c>
      <c r="P107" s="1" t="s">
        <v>2195</v>
      </c>
    </row>
    <row r="108" spans="1:16" ht="13.5" customHeight="1">
      <c r="A108" s="159">
        <v>43958</v>
      </c>
      <c r="B108" s="6" t="s">
        <v>1207</v>
      </c>
      <c r="C108" s="1" t="s">
        <v>1960</v>
      </c>
      <c r="D108" s="1" t="s">
        <v>1961</v>
      </c>
      <c r="E108" s="36" t="s">
        <v>2196</v>
      </c>
      <c r="F108" s="1" t="s">
        <v>1278</v>
      </c>
      <c r="G108" s="1" t="s">
        <v>1682</v>
      </c>
      <c r="H108" s="160" t="s">
        <v>2197</v>
      </c>
      <c r="I108" s="4">
        <v>3500000</v>
      </c>
      <c r="J108" s="4">
        <v>0</v>
      </c>
      <c r="K108" s="4">
        <v>0</v>
      </c>
      <c r="L108" s="4">
        <v>105000</v>
      </c>
      <c r="M108" s="4">
        <v>3395000</v>
      </c>
      <c r="N108" s="1" t="s">
        <v>1964</v>
      </c>
      <c r="O108" s="1" t="s">
        <v>481</v>
      </c>
      <c r="P108" s="1">
        <v>0</v>
      </c>
    </row>
    <row r="109" spans="1:16" ht="13.5" customHeight="1">
      <c r="A109" s="159">
        <v>43958</v>
      </c>
      <c r="B109" s="6" t="s">
        <v>463</v>
      </c>
      <c r="C109" s="1" t="s">
        <v>1960</v>
      </c>
      <c r="D109" s="1" t="s">
        <v>1965</v>
      </c>
      <c r="E109" s="36" t="s">
        <v>2198</v>
      </c>
      <c r="F109" s="1" t="s">
        <v>1980</v>
      </c>
      <c r="G109" s="1">
        <v>8904801844</v>
      </c>
      <c r="H109" s="160" t="s">
        <v>2199</v>
      </c>
      <c r="I109" s="4">
        <v>4342332</v>
      </c>
      <c r="J109" s="4">
        <v>0</v>
      </c>
      <c r="K109" s="4">
        <v>0</v>
      </c>
      <c r="L109" s="4">
        <v>0</v>
      </c>
      <c r="M109" s="4">
        <v>4342332</v>
      </c>
      <c r="N109" s="1" t="s">
        <v>1964</v>
      </c>
      <c r="O109" s="1" t="s">
        <v>481</v>
      </c>
      <c r="P109" s="1" t="s">
        <v>1792</v>
      </c>
    </row>
    <row r="110" spans="1:16" ht="13.5" customHeight="1">
      <c r="A110" s="159">
        <v>43958</v>
      </c>
      <c r="B110" s="6" t="s">
        <v>463</v>
      </c>
      <c r="C110" s="1" t="s">
        <v>1960</v>
      </c>
      <c r="D110" s="1" t="s">
        <v>1965</v>
      </c>
      <c r="E110" s="36" t="s">
        <v>2200</v>
      </c>
      <c r="F110" s="1" t="s">
        <v>2201</v>
      </c>
      <c r="G110" s="1" t="s">
        <v>2202</v>
      </c>
      <c r="H110" s="160" t="s">
        <v>2203</v>
      </c>
      <c r="I110" s="4">
        <v>334166</v>
      </c>
      <c r="J110" s="4">
        <v>0</v>
      </c>
      <c r="K110" s="4">
        <v>0</v>
      </c>
      <c r="L110" s="4">
        <v>0</v>
      </c>
      <c r="M110" s="4">
        <v>334166</v>
      </c>
      <c r="N110" s="1" t="s">
        <v>1964</v>
      </c>
      <c r="O110" s="1" t="s">
        <v>481</v>
      </c>
      <c r="P110" s="1" t="s">
        <v>1837</v>
      </c>
    </row>
    <row r="111" spans="1:16" ht="13.5" customHeight="1">
      <c r="A111" s="159">
        <v>43958</v>
      </c>
      <c r="B111" s="6" t="s">
        <v>1207</v>
      </c>
      <c r="C111" s="1" t="s">
        <v>1960</v>
      </c>
      <c r="D111" s="1" t="s">
        <v>1961</v>
      </c>
      <c r="E111" s="36" t="s">
        <v>2204</v>
      </c>
      <c r="F111" s="1" t="s">
        <v>1225</v>
      </c>
      <c r="G111" s="1" t="s">
        <v>1629</v>
      </c>
      <c r="H111" s="160" t="s">
        <v>2000</v>
      </c>
      <c r="I111" s="4">
        <v>3800000</v>
      </c>
      <c r="J111" s="4">
        <v>0</v>
      </c>
      <c r="K111" s="4">
        <v>30400</v>
      </c>
      <c r="L111" s="4">
        <v>114000</v>
      </c>
      <c r="M111" s="4">
        <v>3655600</v>
      </c>
      <c r="N111" s="1" t="s">
        <v>1964</v>
      </c>
      <c r="O111" s="1" t="s">
        <v>481</v>
      </c>
      <c r="P111" s="1">
        <v>0</v>
      </c>
    </row>
    <row r="112" spans="1:16" ht="13.5" customHeight="1">
      <c r="A112" s="159">
        <v>43929</v>
      </c>
      <c r="B112" s="6" t="s">
        <v>1207</v>
      </c>
      <c r="C112" s="1" t="s">
        <v>1960</v>
      </c>
      <c r="D112" s="1" t="s">
        <v>1961</v>
      </c>
      <c r="E112" s="36" t="s">
        <v>2205</v>
      </c>
      <c r="F112" s="1" t="s">
        <v>1239</v>
      </c>
      <c r="G112" s="1" t="s">
        <v>1639</v>
      </c>
      <c r="H112" s="160" t="s">
        <v>2206</v>
      </c>
      <c r="I112" s="4">
        <v>3200000</v>
      </c>
      <c r="J112" s="4">
        <v>0</v>
      </c>
      <c r="K112" s="4">
        <v>0</v>
      </c>
      <c r="L112" s="4">
        <v>96000</v>
      </c>
      <c r="M112" s="4">
        <v>3104000</v>
      </c>
      <c r="N112" s="1" t="s">
        <v>1964</v>
      </c>
      <c r="O112" s="1" t="s">
        <v>481</v>
      </c>
      <c r="P112" s="1">
        <v>0</v>
      </c>
    </row>
    <row r="113" spans="1:16" ht="13.5" customHeight="1">
      <c r="A113" s="159">
        <v>43929</v>
      </c>
      <c r="B113" s="6" t="s">
        <v>1203</v>
      </c>
      <c r="C113" s="1" t="s">
        <v>1960</v>
      </c>
      <c r="D113" s="1" t="s">
        <v>1961</v>
      </c>
      <c r="E113" s="36" t="s">
        <v>2207</v>
      </c>
      <c r="F113" s="1" t="s">
        <v>1228</v>
      </c>
      <c r="G113" s="1" t="s">
        <v>1517</v>
      </c>
      <c r="H113" s="160" t="s">
        <v>2073</v>
      </c>
      <c r="I113" s="4">
        <v>1800000</v>
      </c>
      <c r="J113" s="4">
        <v>0</v>
      </c>
      <c r="K113" s="4">
        <v>14400</v>
      </c>
      <c r="L113" s="4">
        <v>54000</v>
      </c>
      <c r="M113" s="4">
        <v>1731600</v>
      </c>
      <c r="N113" s="1" t="s">
        <v>1964</v>
      </c>
      <c r="O113" s="1" t="s">
        <v>481</v>
      </c>
      <c r="P113" s="1">
        <v>0</v>
      </c>
    </row>
    <row r="114" spans="1:16" ht="13.5" customHeight="1">
      <c r="A114" s="159">
        <v>43929</v>
      </c>
      <c r="B114" s="6" t="s">
        <v>1247</v>
      </c>
      <c r="C114" s="1" t="s">
        <v>1960</v>
      </c>
      <c r="D114" s="1" t="s">
        <v>1961</v>
      </c>
      <c r="E114" s="36" t="s">
        <v>2208</v>
      </c>
      <c r="F114" s="1" t="s">
        <v>1246</v>
      </c>
      <c r="G114" s="1" t="s">
        <v>1728</v>
      </c>
      <c r="H114" s="160" t="s">
        <v>2209</v>
      </c>
      <c r="I114" s="4">
        <v>3944400</v>
      </c>
      <c r="J114" s="4">
        <v>0</v>
      </c>
      <c r="K114" s="4">
        <v>485592</v>
      </c>
      <c r="L114" s="4">
        <v>132584</v>
      </c>
      <c r="M114" s="4">
        <v>3326224</v>
      </c>
      <c r="N114" s="1" t="s">
        <v>1964</v>
      </c>
      <c r="O114" s="1" t="s">
        <v>481</v>
      </c>
      <c r="P114" s="1">
        <v>0</v>
      </c>
    </row>
    <row r="115" spans="1:16" ht="13.5" customHeight="1">
      <c r="A115" s="159">
        <v>43929</v>
      </c>
      <c r="B115" s="6" t="s">
        <v>1203</v>
      </c>
      <c r="C115" s="1" t="s">
        <v>1960</v>
      </c>
      <c r="D115" s="1" t="s">
        <v>1965</v>
      </c>
      <c r="E115" s="36" t="s">
        <v>2210</v>
      </c>
      <c r="F115" s="1" t="s">
        <v>1217</v>
      </c>
      <c r="G115" s="1" t="s">
        <v>1527</v>
      </c>
      <c r="H115" s="160" t="s">
        <v>2078</v>
      </c>
      <c r="I115" s="4">
        <v>1800000</v>
      </c>
      <c r="J115" s="4">
        <v>0</v>
      </c>
      <c r="K115" s="4">
        <v>14400</v>
      </c>
      <c r="L115" s="4">
        <v>54000</v>
      </c>
      <c r="M115" s="4">
        <v>1731600</v>
      </c>
      <c r="N115" s="1" t="s">
        <v>1964</v>
      </c>
      <c r="O115" s="1" t="s">
        <v>481</v>
      </c>
      <c r="P115" s="1" t="s">
        <v>1470</v>
      </c>
    </row>
    <row r="116" spans="1:16" ht="13.5" customHeight="1">
      <c r="A116" s="159">
        <v>43929</v>
      </c>
      <c r="B116" s="6" t="s">
        <v>1207</v>
      </c>
      <c r="C116" s="1" t="s">
        <v>1960</v>
      </c>
      <c r="D116" s="1" t="s">
        <v>1961</v>
      </c>
      <c r="E116" s="36" t="s">
        <v>2211</v>
      </c>
      <c r="F116" s="1" t="s">
        <v>1237</v>
      </c>
      <c r="G116" s="1" t="s">
        <v>1637</v>
      </c>
      <c r="H116" s="160" t="s">
        <v>2212</v>
      </c>
      <c r="I116" s="4">
        <v>3200000</v>
      </c>
      <c r="J116" s="4">
        <v>0</v>
      </c>
      <c r="K116" s="4">
        <v>0</v>
      </c>
      <c r="L116" s="4">
        <v>96000</v>
      </c>
      <c r="M116" s="4">
        <v>3104000</v>
      </c>
      <c r="N116" s="1" t="s">
        <v>1964</v>
      </c>
      <c r="O116" s="1" t="s">
        <v>481</v>
      </c>
      <c r="P116" s="1">
        <v>0</v>
      </c>
    </row>
    <row r="117" spans="1:16" ht="13.5" customHeight="1">
      <c r="A117" s="159">
        <v>43929</v>
      </c>
      <c r="B117" s="6" t="s">
        <v>1203</v>
      </c>
      <c r="C117" s="1" t="s">
        <v>1960</v>
      </c>
      <c r="D117" s="1" t="s">
        <v>1961</v>
      </c>
      <c r="E117" s="36" t="s">
        <v>2213</v>
      </c>
      <c r="F117" s="1" t="s">
        <v>1512</v>
      </c>
      <c r="G117" s="1" t="s">
        <v>1513</v>
      </c>
      <c r="H117" s="160" t="s">
        <v>1990</v>
      </c>
      <c r="I117" s="4">
        <v>1500000</v>
      </c>
      <c r="J117" s="4">
        <v>0</v>
      </c>
      <c r="K117" s="4">
        <v>12000</v>
      </c>
      <c r="L117" s="4">
        <v>45000</v>
      </c>
      <c r="M117" s="4">
        <v>1443000</v>
      </c>
      <c r="N117" s="1" t="s">
        <v>1964</v>
      </c>
      <c r="O117" s="1" t="s">
        <v>481</v>
      </c>
      <c r="P117" s="1">
        <v>0</v>
      </c>
    </row>
    <row r="118" spans="1:16" ht="13.5" customHeight="1">
      <c r="A118" s="159">
        <v>43929</v>
      </c>
      <c r="B118" s="6" t="s">
        <v>1207</v>
      </c>
      <c r="C118" s="1" t="s">
        <v>1960</v>
      </c>
      <c r="D118" s="1" t="s">
        <v>1961</v>
      </c>
      <c r="E118" s="36" t="s">
        <v>2214</v>
      </c>
      <c r="F118" s="1" t="s">
        <v>1272</v>
      </c>
      <c r="G118" s="1" t="s">
        <v>1688</v>
      </c>
      <c r="H118" s="160" t="s">
        <v>1988</v>
      </c>
      <c r="I118" s="4">
        <v>3500000</v>
      </c>
      <c r="J118" s="4">
        <v>0</v>
      </c>
      <c r="K118" s="4">
        <v>28000</v>
      </c>
      <c r="L118" s="4">
        <v>105000</v>
      </c>
      <c r="M118" s="4">
        <v>3367000</v>
      </c>
      <c r="N118" s="1" t="s">
        <v>1964</v>
      </c>
      <c r="O118" s="1" t="s">
        <v>481</v>
      </c>
      <c r="P118" s="1">
        <v>0</v>
      </c>
    </row>
    <row r="119" spans="1:16" ht="13.5" customHeight="1">
      <c r="A119" s="159">
        <v>43929</v>
      </c>
      <c r="B119" s="6" t="s">
        <v>1203</v>
      </c>
      <c r="C119" s="1" t="s">
        <v>1960</v>
      </c>
      <c r="D119" s="1" t="s">
        <v>1961</v>
      </c>
      <c r="E119" s="36" t="s">
        <v>2215</v>
      </c>
      <c r="F119" s="1" t="s">
        <v>1212</v>
      </c>
      <c r="G119" s="1" t="s">
        <v>1508</v>
      </c>
      <c r="H119" s="160" t="s">
        <v>2021</v>
      </c>
      <c r="I119" s="4">
        <v>2500000</v>
      </c>
      <c r="J119" s="4">
        <v>0</v>
      </c>
      <c r="K119" s="4">
        <v>20000</v>
      </c>
      <c r="L119" s="4">
        <v>75000</v>
      </c>
      <c r="M119" s="4">
        <v>2405000</v>
      </c>
      <c r="N119" s="1" t="s">
        <v>1964</v>
      </c>
      <c r="O119" s="1" t="s">
        <v>481</v>
      </c>
      <c r="P119" s="1">
        <v>0</v>
      </c>
    </row>
    <row r="120" spans="1:16" ht="13.5" customHeight="1">
      <c r="A120" s="159">
        <v>43929</v>
      </c>
      <c r="B120" s="6" t="s">
        <v>1203</v>
      </c>
      <c r="C120" s="1" t="s">
        <v>1960</v>
      </c>
      <c r="D120" s="1" t="s">
        <v>1961</v>
      </c>
      <c r="E120" s="36" t="s">
        <v>2216</v>
      </c>
      <c r="F120" s="1" t="s">
        <v>1218</v>
      </c>
      <c r="G120" s="1" t="s">
        <v>1534</v>
      </c>
      <c r="H120" s="160" t="s">
        <v>2140</v>
      </c>
      <c r="I120" s="4">
        <v>2600000</v>
      </c>
      <c r="J120" s="4">
        <v>0</v>
      </c>
      <c r="K120" s="4">
        <v>20800</v>
      </c>
      <c r="L120" s="4">
        <v>78000</v>
      </c>
      <c r="M120" s="4">
        <v>2501200</v>
      </c>
      <c r="N120" s="1" t="s">
        <v>1964</v>
      </c>
      <c r="O120" s="1" t="s">
        <v>481</v>
      </c>
      <c r="P120" s="1">
        <v>0</v>
      </c>
    </row>
    <row r="121" spans="1:16" ht="13.5" customHeight="1">
      <c r="A121" s="159">
        <v>43929</v>
      </c>
      <c r="B121" s="6" t="s">
        <v>1207</v>
      </c>
      <c r="C121" s="1" t="s">
        <v>1960</v>
      </c>
      <c r="D121" s="1" t="s">
        <v>1961</v>
      </c>
      <c r="E121" s="36" t="s">
        <v>2217</v>
      </c>
      <c r="F121" s="1" t="s">
        <v>1224</v>
      </c>
      <c r="G121" s="1" t="s">
        <v>1631</v>
      </c>
      <c r="H121" s="160" t="s">
        <v>2218</v>
      </c>
      <c r="I121" s="4">
        <v>4000000</v>
      </c>
      <c r="J121" s="4">
        <v>0</v>
      </c>
      <c r="K121" s="4">
        <v>32000</v>
      </c>
      <c r="L121" s="4">
        <v>120000</v>
      </c>
      <c r="M121" s="4">
        <v>3848000</v>
      </c>
      <c r="N121" s="1" t="s">
        <v>1964</v>
      </c>
      <c r="O121" s="1" t="s">
        <v>481</v>
      </c>
      <c r="P121" s="1">
        <v>0</v>
      </c>
    </row>
    <row r="122" spans="1:16" ht="13.5" customHeight="1">
      <c r="A122" s="159">
        <v>43929</v>
      </c>
      <c r="B122" s="6" t="s">
        <v>1203</v>
      </c>
      <c r="C122" s="1" t="s">
        <v>1960</v>
      </c>
      <c r="D122" s="1" t="s">
        <v>1961</v>
      </c>
      <c r="E122" s="36" t="s">
        <v>2219</v>
      </c>
      <c r="F122" s="1" t="s">
        <v>1229</v>
      </c>
      <c r="G122" s="1" t="s">
        <v>1536</v>
      </c>
      <c r="H122" s="160" t="s">
        <v>2142</v>
      </c>
      <c r="I122" s="4">
        <v>2500000</v>
      </c>
      <c r="J122" s="4">
        <v>0</v>
      </c>
      <c r="K122" s="4">
        <v>20000</v>
      </c>
      <c r="L122" s="4">
        <v>75000</v>
      </c>
      <c r="M122" s="4">
        <v>2405000</v>
      </c>
      <c r="N122" s="1" t="s">
        <v>1964</v>
      </c>
      <c r="O122" s="1" t="s">
        <v>481</v>
      </c>
      <c r="P122" s="1">
        <v>0</v>
      </c>
    </row>
    <row r="123" spans="1:16" ht="13.5" customHeight="1">
      <c r="A123" s="159">
        <v>43929</v>
      </c>
      <c r="B123" s="6" t="s">
        <v>1203</v>
      </c>
      <c r="C123" s="1" t="s">
        <v>1960</v>
      </c>
      <c r="D123" s="1" t="s">
        <v>1961</v>
      </c>
      <c r="E123" s="36" t="s">
        <v>2220</v>
      </c>
      <c r="F123" s="1" t="s">
        <v>1269</v>
      </c>
      <c r="G123" s="1" t="s">
        <v>1568</v>
      </c>
      <c r="H123" s="160" t="s">
        <v>1996</v>
      </c>
      <c r="I123" s="4">
        <v>1800000</v>
      </c>
      <c r="J123" s="4">
        <v>0</v>
      </c>
      <c r="K123" s="4">
        <v>14400</v>
      </c>
      <c r="L123" s="4">
        <v>54000</v>
      </c>
      <c r="M123" s="4">
        <v>1731600</v>
      </c>
      <c r="N123" s="1" t="s">
        <v>1964</v>
      </c>
      <c r="O123" s="1" t="s">
        <v>481</v>
      </c>
      <c r="P123" s="1">
        <v>0</v>
      </c>
    </row>
    <row r="124" spans="1:16" ht="13.5" customHeight="1">
      <c r="A124" s="159">
        <v>43929</v>
      </c>
      <c r="B124" s="6" t="s">
        <v>1203</v>
      </c>
      <c r="C124" s="1" t="s">
        <v>1960</v>
      </c>
      <c r="D124" s="1" t="s">
        <v>1961</v>
      </c>
      <c r="E124" s="36" t="s">
        <v>2221</v>
      </c>
      <c r="F124" s="1" t="s">
        <v>1215</v>
      </c>
      <c r="G124" s="1" t="s">
        <v>1529</v>
      </c>
      <c r="H124" s="160" t="s">
        <v>2070</v>
      </c>
      <c r="I124" s="4">
        <v>1800000</v>
      </c>
      <c r="J124" s="4">
        <v>0</v>
      </c>
      <c r="K124" s="4">
        <v>14400</v>
      </c>
      <c r="L124" s="4">
        <v>54000</v>
      </c>
      <c r="M124" s="4">
        <v>1731600</v>
      </c>
      <c r="N124" s="1" t="s">
        <v>1964</v>
      </c>
      <c r="O124" s="1" t="s">
        <v>481</v>
      </c>
      <c r="P124" s="1">
        <v>0</v>
      </c>
    </row>
    <row r="125" spans="1:16" ht="13.5" customHeight="1">
      <c r="A125" s="159">
        <v>43929</v>
      </c>
      <c r="B125" s="6" t="s">
        <v>1207</v>
      </c>
      <c r="C125" s="1" t="s">
        <v>1960</v>
      </c>
      <c r="D125" s="1" t="s">
        <v>1961</v>
      </c>
      <c r="E125" s="36" t="s">
        <v>2222</v>
      </c>
      <c r="F125" s="1" t="s">
        <v>1242</v>
      </c>
      <c r="G125" s="1" t="s">
        <v>1633</v>
      </c>
      <c r="H125" s="160" t="s">
        <v>2223</v>
      </c>
      <c r="I125" s="4">
        <v>3000000</v>
      </c>
      <c r="J125" s="4">
        <v>0</v>
      </c>
      <c r="K125" s="4">
        <v>0</v>
      </c>
      <c r="L125" s="4">
        <v>90000</v>
      </c>
      <c r="M125" s="4">
        <v>2910000</v>
      </c>
      <c r="N125" s="1" t="s">
        <v>1964</v>
      </c>
      <c r="O125" s="1" t="s">
        <v>481</v>
      </c>
      <c r="P125" s="1">
        <v>0</v>
      </c>
    </row>
    <row r="126" spans="1:16" ht="13.5" customHeight="1">
      <c r="A126" s="159">
        <v>43929</v>
      </c>
      <c r="B126" s="6" t="s">
        <v>1207</v>
      </c>
      <c r="C126" s="1" t="s">
        <v>1960</v>
      </c>
      <c r="D126" s="1" t="s">
        <v>1961</v>
      </c>
      <c r="E126" s="36" t="s">
        <v>2224</v>
      </c>
      <c r="F126" s="1" t="s">
        <v>1240</v>
      </c>
      <c r="G126" s="1" t="s">
        <v>1647</v>
      </c>
      <c r="H126" s="160" t="s">
        <v>2225</v>
      </c>
      <c r="I126" s="4">
        <v>3500000</v>
      </c>
      <c r="J126" s="4">
        <v>0</v>
      </c>
      <c r="K126" s="4">
        <v>0</v>
      </c>
      <c r="L126" s="4">
        <v>105000</v>
      </c>
      <c r="M126" s="4">
        <v>3395000</v>
      </c>
      <c r="N126" s="1" t="s">
        <v>1964</v>
      </c>
      <c r="O126" s="1" t="s">
        <v>481</v>
      </c>
      <c r="P126" s="1">
        <v>0</v>
      </c>
    </row>
    <row r="127" spans="1:16" ht="13.5" customHeight="1">
      <c r="A127" s="159">
        <v>43929</v>
      </c>
      <c r="B127" s="6" t="s">
        <v>1207</v>
      </c>
      <c r="C127" s="1" t="s">
        <v>1960</v>
      </c>
      <c r="D127" s="1" t="s">
        <v>1961</v>
      </c>
      <c r="E127" s="36" t="s">
        <v>2226</v>
      </c>
      <c r="F127" s="1" t="s">
        <v>1236</v>
      </c>
      <c r="G127" s="1" t="s">
        <v>1645</v>
      </c>
      <c r="H127" s="160" t="s">
        <v>2227</v>
      </c>
      <c r="I127" s="4">
        <v>3500000</v>
      </c>
      <c r="J127" s="4">
        <v>0</v>
      </c>
      <c r="K127" s="4">
        <v>0</v>
      </c>
      <c r="L127" s="4">
        <v>105000</v>
      </c>
      <c r="M127" s="4">
        <v>3395000</v>
      </c>
      <c r="N127" s="1" t="s">
        <v>1964</v>
      </c>
      <c r="O127" s="1" t="s">
        <v>481</v>
      </c>
      <c r="P127" s="1">
        <v>0</v>
      </c>
    </row>
    <row r="128" spans="1:16" ht="13.5" customHeight="1">
      <c r="A128" s="159">
        <v>43929</v>
      </c>
      <c r="B128" s="6" t="s">
        <v>1207</v>
      </c>
      <c r="C128" s="1" t="s">
        <v>1960</v>
      </c>
      <c r="D128" s="1" t="s">
        <v>1961</v>
      </c>
      <c r="E128" s="36" t="s">
        <v>2228</v>
      </c>
      <c r="F128" s="1" t="s">
        <v>1234</v>
      </c>
      <c r="G128" s="1" t="s">
        <v>1641</v>
      </c>
      <c r="H128" s="160" t="s">
        <v>2229</v>
      </c>
      <c r="I128" s="4">
        <v>4000000</v>
      </c>
      <c r="J128" s="4">
        <v>0</v>
      </c>
      <c r="K128" s="4">
        <v>0</v>
      </c>
      <c r="L128" s="4">
        <v>120000</v>
      </c>
      <c r="M128" s="4">
        <v>3880000</v>
      </c>
      <c r="N128" s="1" t="s">
        <v>1964</v>
      </c>
      <c r="O128" s="1" t="s">
        <v>481</v>
      </c>
      <c r="P128" s="1">
        <v>0</v>
      </c>
    </row>
    <row r="129" spans="1:16" ht="13.5" customHeight="1">
      <c r="A129" s="159">
        <v>43929</v>
      </c>
      <c r="B129" s="6" t="s">
        <v>1207</v>
      </c>
      <c r="C129" s="1" t="s">
        <v>1960</v>
      </c>
      <c r="D129" s="1" t="s">
        <v>1961</v>
      </c>
      <c r="E129" s="36" t="s">
        <v>2230</v>
      </c>
      <c r="F129" s="1" t="s">
        <v>1243</v>
      </c>
      <c r="G129" s="1" t="s">
        <v>1635</v>
      </c>
      <c r="H129" s="160" t="s">
        <v>2206</v>
      </c>
      <c r="I129" s="4">
        <v>3800000</v>
      </c>
      <c r="J129" s="4">
        <v>0</v>
      </c>
      <c r="K129" s="4">
        <v>30400</v>
      </c>
      <c r="L129" s="4">
        <v>114000</v>
      </c>
      <c r="M129" s="4">
        <v>3655600</v>
      </c>
      <c r="N129" s="1" t="s">
        <v>1964</v>
      </c>
      <c r="O129" s="1" t="s">
        <v>481</v>
      </c>
      <c r="P129" s="1">
        <v>0</v>
      </c>
    </row>
    <row r="130" spans="1:16" ht="13.5" customHeight="1">
      <c r="A130" s="159">
        <v>43929</v>
      </c>
      <c r="B130" s="6" t="s">
        <v>1203</v>
      </c>
      <c r="C130" s="1" t="s">
        <v>1960</v>
      </c>
      <c r="D130" s="1" t="s">
        <v>1961</v>
      </c>
      <c r="E130" s="36" t="s">
        <v>2231</v>
      </c>
      <c r="F130" s="1" t="s">
        <v>1235</v>
      </c>
      <c r="G130" s="1" t="s">
        <v>1542</v>
      </c>
      <c r="H130" s="160" t="s">
        <v>2232</v>
      </c>
      <c r="I130" s="4">
        <v>2000000</v>
      </c>
      <c r="J130" s="4">
        <v>0</v>
      </c>
      <c r="K130" s="4">
        <v>16000</v>
      </c>
      <c r="L130" s="4">
        <v>60000</v>
      </c>
      <c r="M130" s="4">
        <v>1924000</v>
      </c>
      <c r="N130" s="1" t="s">
        <v>1964</v>
      </c>
      <c r="O130" s="1" t="s">
        <v>481</v>
      </c>
      <c r="P130" s="1">
        <v>0</v>
      </c>
    </row>
    <row r="131" spans="1:16" ht="13.5" customHeight="1">
      <c r="A131" s="159">
        <v>43929</v>
      </c>
      <c r="B131" s="6" t="s">
        <v>1203</v>
      </c>
      <c r="C131" s="1" t="s">
        <v>1960</v>
      </c>
      <c r="D131" s="1" t="s">
        <v>1961</v>
      </c>
      <c r="E131" s="36" t="s">
        <v>2233</v>
      </c>
      <c r="F131" s="1" t="s">
        <v>1233</v>
      </c>
      <c r="G131" s="1" t="s">
        <v>1546</v>
      </c>
      <c r="H131" s="160" t="s">
        <v>1992</v>
      </c>
      <c r="I131" s="4">
        <v>2000000</v>
      </c>
      <c r="J131" s="4">
        <v>0</v>
      </c>
      <c r="K131" s="4">
        <v>16000</v>
      </c>
      <c r="L131" s="4">
        <v>60000</v>
      </c>
      <c r="M131" s="4">
        <v>1924000</v>
      </c>
      <c r="N131" s="1" t="s">
        <v>1964</v>
      </c>
      <c r="O131" s="1" t="s">
        <v>481</v>
      </c>
      <c r="P131" s="1">
        <v>0</v>
      </c>
    </row>
    <row r="132" spans="1:16" ht="13.5" customHeight="1">
      <c r="A132" s="159">
        <v>43929</v>
      </c>
      <c r="B132" s="6" t="s">
        <v>1402</v>
      </c>
      <c r="C132" s="1" t="s">
        <v>1960</v>
      </c>
      <c r="D132" s="1" t="s">
        <v>1961</v>
      </c>
      <c r="E132" s="36" t="s">
        <v>2234</v>
      </c>
      <c r="F132" s="1" t="s">
        <v>1801</v>
      </c>
      <c r="G132" s="1" t="s">
        <v>1802</v>
      </c>
      <c r="H132" s="160" t="s">
        <v>2235</v>
      </c>
      <c r="I132" s="4">
        <v>699952</v>
      </c>
      <c r="J132" s="4">
        <v>0</v>
      </c>
      <c r="K132" s="4">
        <v>0</v>
      </c>
      <c r="L132" s="4">
        <v>0</v>
      </c>
      <c r="M132" s="4">
        <v>699952</v>
      </c>
      <c r="N132" s="1" t="s">
        <v>1976</v>
      </c>
      <c r="O132" s="1" t="s">
        <v>487</v>
      </c>
      <c r="P132" s="1">
        <v>0</v>
      </c>
    </row>
    <row r="133" spans="1:16" ht="13.5" customHeight="1">
      <c r="A133" s="159">
        <v>43959</v>
      </c>
      <c r="B133" s="6" t="s">
        <v>1207</v>
      </c>
      <c r="C133" s="1" t="s">
        <v>1960</v>
      </c>
      <c r="D133" s="1" t="s">
        <v>1961</v>
      </c>
      <c r="E133" s="36" t="s">
        <v>2236</v>
      </c>
      <c r="F133" s="1" t="s">
        <v>1240</v>
      </c>
      <c r="G133" s="1" t="s">
        <v>1647</v>
      </c>
      <c r="H133" s="160" t="s">
        <v>2237</v>
      </c>
      <c r="I133" s="4">
        <v>3500000</v>
      </c>
      <c r="J133" s="4">
        <v>0</v>
      </c>
      <c r="K133" s="4">
        <v>0</v>
      </c>
      <c r="L133" s="4">
        <v>105000</v>
      </c>
      <c r="M133" s="4">
        <v>3395000</v>
      </c>
      <c r="N133" s="1" t="s">
        <v>1964</v>
      </c>
      <c r="O133" s="1" t="s">
        <v>481</v>
      </c>
      <c r="P133" s="1">
        <v>0</v>
      </c>
    </row>
    <row r="134" spans="1:16" ht="13.5" customHeight="1">
      <c r="A134" s="159">
        <v>43959</v>
      </c>
      <c r="B134" s="6" t="s">
        <v>1203</v>
      </c>
      <c r="C134" s="1" t="s">
        <v>1960</v>
      </c>
      <c r="D134" s="1" t="s">
        <v>1961</v>
      </c>
      <c r="E134" s="36" t="s">
        <v>2238</v>
      </c>
      <c r="F134" s="1" t="s">
        <v>1229</v>
      </c>
      <c r="G134" s="1" t="s">
        <v>1536</v>
      </c>
      <c r="H134" s="160" t="s">
        <v>2239</v>
      </c>
      <c r="I134" s="4">
        <v>2500000</v>
      </c>
      <c r="J134" s="4">
        <v>0</v>
      </c>
      <c r="K134" s="4">
        <v>20000</v>
      </c>
      <c r="L134" s="4">
        <v>75000</v>
      </c>
      <c r="M134" s="4">
        <v>2405000</v>
      </c>
      <c r="N134" s="1" t="s">
        <v>1964</v>
      </c>
      <c r="O134" s="1" t="s">
        <v>481</v>
      </c>
      <c r="P134" s="1">
        <v>0</v>
      </c>
    </row>
    <row r="135" spans="1:16" ht="13.5" customHeight="1">
      <c r="A135" s="159">
        <v>43959</v>
      </c>
      <c r="B135" s="6" t="s">
        <v>1203</v>
      </c>
      <c r="C135" s="1" t="s">
        <v>1960</v>
      </c>
      <c r="D135" s="1" t="s">
        <v>1961</v>
      </c>
      <c r="E135" s="36" t="s">
        <v>2240</v>
      </c>
      <c r="F135" s="1" t="s">
        <v>1269</v>
      </c>
      <c r="G135" s="1" t="s">
        <v>1568</v>
      </c>
      <c r="H135" s="160" t="s">
        <v>2241</v>
      </c>
      <c r="I135" s="4">
        <v>1800000</v>
      </c>
      <c r="J135" s="4">
        <v>0</v>
      </c>
      <c r="K135" s="4">
        <v>14400</v>
      </c>
      <c r="L135" s="4">
        <v>54000</v>
      </c>
      <c r="M135" s="4">
        <v>1731600</v>
      </c>
      <c r="N135" s="1" t="s">
        <v>1964</v>
      </c>
      <c r="O135" s="1" t="s">
        <v>481</v>
      </c>
      <c r="P135" s="1">
        <v>0</v>
      </c>
    </row>
    <row r="136" spans="1:16" ht="13.5" customHeight="1">
      <c r="A136" s="159">
        <v>43959</v>
      </c>
      <c r="B136" s="6" t="s">
        <v>463</v>
      </c>
      <c r="C136" s="1" t="s">
        <v>1960</v>
      </c>
      <c r="D136" s="1" t="s">
        <v>1965</v>
      </c>
      <c r="E136" s="36" t="s">
        <v>2242</v>
      </c>
      <c r="F136" s="1" t="s">
        <v>2117</v>
      </c>
      <c r="G136" s="1" t="s">
        <v>2118</v>
      </c>
      <c r="H136" s="160" t="s">
        <v>2243</v>
      </c>
      <c r="I136" s="4">
        <v>2171200</v>
      </c>
      <c r="J136" s="4">
        <v>0</v>
      </c>
      <c r="K136" s="4">
        <v>0</v>
      </c>
      <c r="L136" s="4">
        <v>0</v>
      </c>
      <c r="M136" s="4">
        <v>2171200</v>
      </c>
      <c r="N136" s="1" t="s">
        <v>1964</v>
      </c>
      <c r="O136" s="1" t="s">
        <v>481</v>
      </c>
      <c r="P136" s="1" t="s">
        <v>1792</v>
      </c>
    </row>
    <row r="137" spans="1:16" ht="13.5" customHeight="1">
      <c r="A137" s="159">
        <v>43959</v>
      </c>
      <c r="B137" s="6" t="s">
        <v>1207</v>
      </c>
      <c r="C137" s="1" t="s">
        <v>1960</v>
      </c>
      <c r="D137" s="1" t="s">
        <v>1961</v>
      </c>
      <c r="E137" s="36" t="s">
        <v>2244</v>
      </c>
      <c r="F137" s="1" t="s">
        <v>1236</v>
      </c>
      <c r="G137" s="1" t="s">
        <v>1645</v>
      </c>
      <c r="H137" s="160" t="s">
        <v>2245</v>
      </c>
      <c r="I137" s="4">
        <v>3500000</v>
      </c>
      <c r="J137" s="4">
        <v>0</v>
      </c>
      <c r="K137" s="4">
        <v>0</v>
      </c>
      <c r="L137" s="4">
        <v>105000</v>
      </c>
      <c r="M137" s="4">
        <v>3395000</v>
      </c>
      <c r="N137" s="1" t="s">
        <v>1964</v>
      </c>
      <c r="O137" s="1" t="s">
        <v>481</v>
      </c>
      <c r="P137" s="1">
        <v>0</v>
      </c>
    </row>
    <row r="138" spans="1:16" ht="13.5" customHeight="1">
      <c r="A138" s="159">
        <v>43959</v>
      </c>
      <c r="B138" s="6" t="s">
        <v>1203</v>
      </c>
      <c r="C138" s="1" t="s">
        <v>1960</v>
      </c>
      <c r="D138" s="1" t="s">
        <v>1961</v>
      </c>
      <c r="E138" s="36" t="s">
        <v>2246</v>
      </c>
      <c r="F138" s="1" t="s">
        <v>1241</v>
      </c>
      <c r="G138" s="1" t="s">
        <v>1544</v>
      </c>
      <c r="H138" s="160" t="s">
        <v>2247</v>
      </c>
      <c r="I138" s="4">
        <v>1800000</v>
      </c>
      <c r="J138" s="4">
        <v>0</v>
      </c>
      <c r="K138" s="4">
        <v>14400</v>
      </c>
      <c r="L138" s="4">
        <v>54000</v>
      </c>
      <c r="M138" s="4">
        <v>1731600</v>
      </c>
      <c r="N138" s="1" t="s">
        <v>1964</v>
      </c>
      <c r="O138" s="1" t="s">
        <v>481</v>
      </c>
      <c r="P138" s="1">
        <v>0</v>
      </c>
    </row>
    <row r="139" spans="1:16" ht="13.5" customHeight="1">
      <c r="A139" s="159">
        <v>43959</v>
      </c>
      <c r="B139" s="6" t="s">
        <v>1203</v>
      </c>
      <c r="C139" s="1" t="s">
        <v>1960</v>
      </c>
      <c r="D139" s="1" t="s">
        <v>1961</v>
      </c>
      <c r="E139" s="36" t="s">
        <v>2248</v>
      </c>
      <c r="F139" s="1" t="s">
        <v>1270</v>
      </c>
      <c r="G139" s="1" t="s">
        <v>1560</v>
      </c>
      <c r="H139" s="160" t="s">
        <v>2249</v>
      </c>
      <c r="I139" s="4">
        <v>2200000</v>
      </c>
      <c r="J139" s="4">
        <v>0</v>
      </c>
      <c r="K139" s="4">
        <v>17600</v>
      </c>
      <c r="L139" s="4">
        <v>66000</v>
      </c>
      <c r="M139" s="4">
        <v>2116400</v>
      </c>
      <c r="N139" s="1" t="s">
        <v>1964</v>
      </c>
      <c r="O139" s="1" t="s">
        <v>481</v>
      </c>
      <c r="P139" s="1">
        <v>0</v>
      </c>
    </row>
    <row r="140" spans="1:16" ht="13.5" customHeight="1">
      <c r="A140" s="159">
        <v>43959</v>
      </c>
      <c r="B140" s="6" t="s">
        <v>1203</v>
      </c>
      <c r="C140" s="1" t="s">
        <v>1960</v>
      </c>
      <c r="D140" s="1" t="s">
        <v>1961</v>
      </c>
      <c r="E140" s="36" t="s">
        <v>2250</v>
      </c>
      <c r="F140" s="1" t="s">
        <v>1217</v>
      </c>
      <c r="G140" s="1" t="s">
        <v>1527</v>
      </c>
      <c r="H140" s="160" t="s">
        <v>2251</v>
      </c>
      <c r="I140" s="4">
        <v>1800000</v>
      </c>
      <c r="J140" s="4">
        <v>0</v>
      </c>
      <c r="K140" s="4">
        <v>14400</v>
      </c>
      <c r="L140" s="4">
        <v>54000</v>
      </c>
      <c r="M140" s="4">
        <v>1731600</v>
      </c>
      <c r="N140" s="1" t="s">
        <v>1964</v>
      </c>
      <c r="O140" s="1" t="s">
        <v>481</v>
      </c>
      <c r="P140" s="1">
        <v>0</v>
      </c>
    </row>
    <row r="141" spans="1:16" ht="13.5" customHeight="1">
      <c r="A141" s="159">
        <v>43959</v>
      </c>
      <c r="B141" s="6" t="s">
        <v>1203</v>
      </c>
      <c r="C141" s="1" t="s">
        <v>1960</v>
      </c>
      <c r="D141" s="1" t="s">
        <v>1961</v>
      </c>
      <c r="E141" s="36" t="s">
        <v>2252</v>
      </c>
      <c r="F141" s="1" t="s">
        <v>1268</v>
      </c>
      <c r="G141" s="1" t="s">
        <v>1570</v>
      </c>
      <c r="H141" s="160" t="s">
        <v>2253</v>
      </c>
      <c r="I141" s="4">
        <v>2800000</v>
      </c>
      <c r="J141" s="4">
        <v>0</v>
      </c>
      <c r="K141" s="4">
        <v>22400</v>
      </c>
      <c r="L141" s="4">
        <v>84000</v>
      </c>
      <c r="M141" s="4">
        <v>2693600</v>
      </c>
      <c r="N141" s="1" t="s">
        <v>1964</v>
      </c>
      <c r="O141" s="1" t="s">
        <v>481</v>
      </c>
      <c r="P141" s="1">
        <v>0</v>
      </c>
    </row>
    <row r="142" spans="1:16" ht="13.5" customHeight="1">
      <c r="A142" s="159">
        <v>43959</v>
      </c>
      <c r="B142" s="6" t="s">
        <v>1207</v>
      </c>
      <c r="C142" s="1" t="s">
        <v>1960</v>
      </c>
      <c r="D142" s="1" t="s">
        <v>1961</v>
      </c>
      <c r="E142" s="36" t="s">
        <v>2254</v>
      </c>
      <c r="F142" s="1" t="s">
        <v>1227</v>
      </c>
      <c r="G142" s="1" t="s">
        <v>1621</v>
      </c>
      <c r="H142" s="160" t="s">
        <v>2255</v>
      </c>
      <c r="I142" s="4">
        <v>3200000</v>
      </c>
      <c r="J142" s="4">
        <v>0</v>
      </c>
      <c r="K142" s="4">
        <v>25600</v>
      </c>
      <c r="L142" s="4">
        <v>96000</v>
      </c>
      <c r="M142" s="4">
        <v>3078400</v>
      </c>
      <c r="N142" s="1" t="s">
        <v>1964</v>
      </c>
      <c r="O142" s="1" t="s">
        <v>481</v>
      </c>
      <c r="P142" s="1">
        <v>0</v>
      </c>
    </row>
    <row r="143" spans="1:16" ht="13.5" customHeight="1">
      <c r="A143" s="159">
        <v>43959</v>
      </c>
      <c r="B143" s="6" t="s">
        <v>1203</v>
      </c>
      <c r="C143" s="1" t="s">
        <v>1960</v>
      </c>
      <c r="D143" s="1" t="s">
        <v>1961</v>
      </c>
      <c r="E143" s="36" t="s">
        <v>2256</v>
      </c>
      <c r="F143" s="1" t="s">
        <v>1271</v>
      </c>
      <c r="G143" s="1" t="s">
        <v>1566</v>
      </c>
      <c r="H143" s="160" t="s">
        <v>2257</v>
      </c>
      <c r="I143" s="4">
        <v>2000000</v>
      </c>
      <c r="J143" s="4">
        <v>0</v>
      </c>
      <c r="K143" s="4">
        <v>16000</v>
      </c>
      <c r="L143" s="4">
        <v>60000</v>
      </c>
      <c r="M143" s="4">
        <v>1924000</v>
      </c>
      <c r="N143" s="1" t="s">
        <v>1964</v>
      </c>
      <c r="O143" s="1" t="s">
        <v>481</v>
      </c>
      <c r="P143" s="1">
        <v>0</v>
      </c>
    </row>
    <row r="144" spans="1:16" ht="13.5" customHeight="1">
      <c r="A144" s="159">
        <v>43959</v>
      </c>
      <c r="B144" s="6" t="s">
        <v>1207</v>
      </c>
      <c r="C144" s="1" t="s">
        <v>1960</v>
      </c>
      <c r="D144" s="1" t="s">
        <v>1961</v>
      </c>
      <c r="E144" s="36" t="s">
        <v>2258</v>
      </c>
      <c r="F144" s="1" t="s">
        <v>1243</v>
      </c>
      <c r="G144" s="1" t="s">
        <v>1635</v>
      </c>
      <c r="H144" s="160" t="s">
        <v>2259</v>
      </c>
      <c r="I144" s="4">
        <v>3800000</v>
      </c>
      <c r="J144" s="4">
        <v>0</v>
      </c>
      <c r="K144" s="4">
        <v>30400</v>
      </c>
      <c r="L144" s="4">
        <v>114000</v>
      </c>
      <c r="M144" s="4">
        <v>3655600</v>
      </c>
      <c r="N144" s="1" t="s">
        <v>1964</v>
      </c>
      <c r="O144" s="1" t="s">
        <v>481</v>
      </c>
      <c r="P144" s="1">
        <v>0</v>
      </c>
    </row>
    <row r="145" spans="1:16" ht="13.5" customHeight="1">
      <c r="A145" s="159">
        <v>43959</v>
      </c>
      <c r="B145" s="6" t="s">
        <v>1207</v>
      </c>
      <c r="C145" s="1" t="s">
        <v>1960</v>
      </c>
      <c r="D145" s="1" t="s">
        <v>1961</v>
      </c>
      <c r="E145" s="36" t="s">
        <v>2260</v>
      </c>
      <c r="F145" s="1" t="s">
        <v>1266</v>
      </c>
      <c r="G145" s="1" t="s">
        <v>1678</v>
      </c>
      <c r="H145" s="160" t="s">
        <v>2261</v>
      </c>
      <c r="I145" s="4">
        <v>3000000</v>
      </c>
      <c r="J145" s="4">
        <v>0</v>
      </c>
      <c r="K145" s="4">
        <v>24000</v>
      </c>
      <c r="L145" s="4">
        <v>90000</v>
      </c>
      <c r="M145" s="4">
        <v>2886000</v>
      </c>
      <c r="N145" s="1" t="s">
        <v>1964</v>
      </c>
      <c r="O145" s="1" t="s">
        <v>481</v>
      </c>
      <c r="P145" s="1">
        <v>0</v>
      </c>
    </row>
    <row r="146" spans="1:16" ht="13.5" customHeight="1">
      <c r="A146" s="159">
        <v>43900</v>
      </c>
      <c r="B146" s="6" t="s">
        <v>2262</v>
      </c>
      <c r="C146" s="1" t="s">
        <v>1960</v>
      </c>
      <c r="D146" s="1" t="s">
        <v>1965</v>
      </c>
      <c r="E146" s="36" t="s">
        <v>2263</v>
      </c>
      <c r="F146" s="1" t="s">
        <v>1447</v>
      </c>
      <c r="G146" s="1" t="s">
        <v>1448</v>
      </c>
      <c r="H146" s="160" t="s">
        <v>2264</v>
      </c>
      <c r="I146" s="4">
        <v>14252452</v>
      </c>
      <c r="J146" s="4">
        <v>0</v>
      </c>
      <c r="K146" s="4">
        <v>862000</v>
      </c>
      <c r="L146" s="4">
        <v>0</v>
      </c>
      <c r="M146" s="4">
        <v>13390452</v>
      </c>
      <c r="N146" s="1" t="s">
        <v>1964</v>
      </c>
      <c r="O146" s="1" t="s">
        <v>481</v>
      </c>
      <c r="P146" s="1" t="s">
        <v>1837</v>
      </c>
    </row>
    <row r="147" spans="1:16" ht="13.5" customHeight="1">
      <c r="A147" s="159">
        <v>43900</v>
      </c>
      <c r="B147" s="6" t="s">
        <v>1201</v>
      </c>
      <c r="C147" s="1" t="s">
        <v>1960</v>
      </c>
      <c r="D147" s="1" t="s">
        <v>1961</v>
      </c>
      <c r="E147" s="36" t="s">
        <v>2265</v>
      </c>
      <c r="F147" s="1" t="s">
        <v>1793</v>
      </c>
      <c r="G147" s="1" t="s">
        <v>1794</v>
      </c>
      <c r="H147" s="160" t="s">
        <v>2266</v>
      </c>
      <c r="I147" s="4">
        <v>35821380</v>
      </c>
      <c r="J147" s="4">
        <v>0</v>
      </c>
      <c r="K147" s="4">
        <v>2152293</v>
      </c>
      <c r="L147" s="4">
        <v>1204080</v>
      </c>
      <c r="M147" s="4">
        <v>32465007</v>
      </c>
      <c r="N147" s="1" t="s">
        <v>1976</v>
      </c>
      <c r="O147" s="1" t="s">
        <v>487</v>
      </c>
      <c r="P147" s="1">
        <v>0</v>
      </c>
    </row>
    <row r="148" spans="1:16" ht="13.5" customHeight="1">
      <c r="A148" s="159">
        <v>43900</v>
      </c>
      <c r="B148" s="6" t="s">
        <v>1203</v>
      </c>
      <c r="C148" s="1" t="s">
        <v>1960</v>
      </c>
      <c r="D148" s="1" t="s">
        <v>1961</v>
      </c>
      <c r="E148" s="36" t="s">
        <v>2267</v>
      </c>
      <c r="F148" s="1" t="s">
        <v>1233</v>
      </c>
      <c r="G148" s="1" t="s">
        <v>1546</v>
      </c>
      <c r="H148" s="160" t="s">
        <v>1992</v>
      </c>
      <c r="I148" s="4">
        <v>2000000</v>
      </c>
      <c r="J148" s="4">
        <v>0</v>
      </c>
      <c r="K148" s="4">
        <v>16000</v>
      </c>
      <c r="L148" s="4">
        <v>60000</v>
      </c>
      <c r="M148" s="4">
        <v>1924000</v>
      </c>
      <c r="N148" s="1" t="s">
        <v>1964</v>
      </c>
      <c r="O148" s="1" t="s">
        <v>481</v>
      </c>
      <c r="P148" s="1">
        <v>0</v>
      </c>
    </row>
    <row r="149" spans="1:16" ht="13.5" customHeight="1">
      <c r="A149" s="159">
        <v>43900</v>
      </c>
      <c r="B149" s="6" t="s">
        <v>1207</v>
      </c>
      <c r="C149" s="1" t="s">
        <v>1960</v>
      </c>
      <c r="D149" s="1" t="s">
        <v>1961</v>
      </c>
      <c r="E149" s="36" t="s">
        <v>2268</v>
      </c>
      <c r="F149" s="1" t="s">
        <v>1237</v>
      </c>
      <c r="G149" s="1" t="s">
        <v>1637</v>
      </c>
      <c r="H149" s="160" t="s">
        <v>2212</v>
      </c>
      <c r="I149" s="4">
        <v>3200000</v>
      </c>
      <c r="J149" s="4">
        <v>0</v>
      </c>
      <c r="K149" s="4">
        <v>0</v>
      </c>
      <c r="L149" s="4">
        <v>96000</v>
      </c>
      <c r="M149" s="4">
        <v>3104000</v>
      </c>
      <c r="N149" s="1" t="s">
        <v>1964</v>
      </c>
      <c r="O149" s="1" t="s">
        <v>481</v>
      </c>
      <c r="P149" s="1">
        <v>0</v>
      </c>
    </row>
    <row r="150" spans="1:16" ht="13.5" customHeight="1">
      <c r="A150" s="159">
        <v>43900</v>
      </c>
      <c r="B150" s="6" t="s">
        <v>1207</v>
      </c>
      <c r="C150" s="1" t="s">
        <v>1960</v>
      </c>
      <c r="D150" s="1" t="s">
        <v>1961</v>
      </c>
      <c r="E150" s="36" t="s">
        <v>2269</v>
      </c>
      <c r="F150" s="1" t="s">
        <v>1242</v>
      </c>
      <c r="G150" s="1" t="s">
        <v>1633</v>
      </c>
      <c r="H150" s="160" t="s">
        <v>2223</v>
      </c>
      <c r="I150" s="4">
        <v>3000000</v>
      </c>
      <c r="J150" s="4">
        <v>0</v>
      </c>
      <c r="K150" s="4">
        <v>0</v>
      </c>
      <c r="L150" s="4">
        <v>90000</v>
      </c>
      <c r="M150" s="4">
        <v>2910000</v>
      </c>
      <c r="N150" s="1" t="s">
        <v>1964</v>
      </c>
      <c r="O150" s="1" t="s">
        <v>481</v>
      </c>
      <c r="P150" s="1">
        <v>0</v>
      </c>
    </row>
    <row r="151" spans="1:16" ht="13.5" customHeight="1">
      <c r="A151" s="159">
        <v>43992</v>
      </c>
      <c r="B151" s="6" t="s">
        <v>1201</v>
      </c>
      <c r="C151" s="1" t="s">
        <v>1960</v>
      </c>
      <c r="D151" s="1" t="s">
        <v>1961</v>
      </c>
      <c r="E151" s="36" t="s">
        <v>2270</v>
      </c>
      <c r="F151" s="1" t="s">
        <v>1793</v>
      </c>
      <c r="G151" s="1" t="s">
        <v>1794</v>
      </c>
      <c r="H151" s="160" t="s">
        <v>2271</v>
      </c>
      <c r="I151" s="4">
        <v>35821380</v>
      </c>
      <c r="J151" s="4">
        <v>0</v>
      </c>
      <c r="K151" s="4">
        <v>2152293</v>
      </c>
      <c r="L151" s="4">
        <v>1204080</v>
      </c>
      <c r="M151" s="4">
        <v>32465007</v>
      </c>
      <c r="N151" s="1" t="s">
        <v>1964</v>
      </c>
      <c r="O151" s="1" t="s">
        <v>481</v>
      </c>
      <c r="P151" s="1">
        <v>0</v>
      </c>
    </row>
    <row r="152" spans="1:16" ht="13.5" customHeight="1">
      <c r="A152" s="159">
        <v>43992</v>
      </c>
      <c r="B152" s="6" t="s">
        <v>1207</v>
      </c>
      <c r="C152" s="1" t="s">
        <v>1960</v>
      </c>
      <c r="D152" s="1" t="s">
        <v>1961</v>
      </c>
      <c r="E152" s="36" t="s">
        <v>2272</v>
      </c>
      <c r="F152" s="1" t="s">
        <v>1236</v>
      </c>
      <c r="G152" s="1" t="s">
        <v>1645</v>
      </c>
      <c r="H152" s="160" t="s">
        <v>2273</v>
      </c>
      <c r="I152" s="4">
        <v>3500000</v>
      </c>
      <c r="J152" s="4">
        <v>0</v>
      </c>
      <c r="K152" s="4">
        <v>0</v>
      </c>
      <c r="L152" s="4">
        <v>105000</v>
      </c>
      <c r="M152" s="4">
        <v>3395000</v>
      </c>
      <c r="N152" s="1" t="s">
        <v>1964</v>
      </c>
      <c r="O152" s="1" t="s">
        <v>481</v>
      </c>
      <c r="P152" s="1">
        <v>0</v>
      </c>
    </row>
    <row r="153" spans="1:16" ht="13.5" customHeight="1">
      <c r="A153" s="159">
        <v>43992</v>
      </c>
      <c r="B153" s="6" t="s">
        <v>1207</v>
      </c>
      <c r="C153" s="1" t="s">
        <v>1960</v>
      </c>
      <c r="D153" s="1" t="s">
        <v>1961</v>
      </c>
      <c r="E153" s="36" t="s">
        <v>2274</v>
      </c>
      <c r="F153" s="1" t="s">
        <v>1242</v>
      </c>
      <c r="G153" s="1" t="s">
        <v>1633</v>
      </c>
      <c r="H153" s="160" t="s">
        <v>2275</v>
      </c>
      <c r="I153" s="4">
        <v>3000000</v>
      </c>
      <c r="J153" s="4">
        <v>0</v>
      </c>
      <c r="K153" s="4">
        <v>0</v>
      </c>
      <c r="L153" s="4">
        <v>90000</v>
      </c>
      <c r="M153" s="4">
        <v>2910000</v>
      </c>
      <c r="N153" s="1" t="s">
        <v>1964</v>
      </c>
      <c r="O153" s="1" t="s">
        <v>481</v>
      </c>
      <c r="P153" s="1">
        <v>0</v>
      </c>
    </row>
    <row r="154" spans="1:16" ht="13.5" customHeight="1">
      <c r="A154" s="159">
        <v>43992</v>
      </c>
      <c r="B154" s="6" t="s">
        <v>1207</v>
      </c>
      <c r="C154" s="1" t="s">
        <v>1960</v>
      </c>
      <c r="D154" s="1" t="s">
        <v>1961</v>
      </c>
      <c r="E154" s="36" t="s">
        <v>2276</v>
      </c>
      <c r="F154" s="1" t="s">
        <v>1266</v>
      </c>
      <c r="G154" s="1" t="s">
        <v>1678</v>
      </c>
      <c r="H154" s="160" t="s">
        <v>2277</v>
      </c>
      <c r="I154" s="4">
        <v>3000000</v>
      </c>
      <c r="J154" s="4">
        <v>0</v>
      </c>
      <c r="K154" s="4">
        <v>24000</v>
      </c>
      <c r="L154" s="4">
        <v>90000</v>
      </c>
      <c r="M154" s="4">
        <v>2886000</v>
      </c>
      <c r="N154" s="1" t="s">
        <v>1964</v>
      </c>
      <c r="O154" s="1" t="s">
        <v>481</v>
      </c>
      <c r="P154" s="1">
        <v>0</v>
      </c>
    </row>
    <row r="155" spans="1:16" ht="13.5" customHeight="1">
      <c r="A155" s="159">
        <v>43992</v>
      </c>
      <c r="B155" s="6" t="s">
        <v>1207</v>
      </c>
      <c r="C155" s="1" t="s">
        <v>1960</v>
      </c>
      <c r="D155" s="1" t="s">
        <v>1961</v>
      </c>
      <c r="E155" s="36" t="s">
        <v>2278</v>
      </c>
      <c r="F155" s="1" t="s">
        <v>1240</v>
      </c>
      <c r="G155" s="1" t="s">
        <v>1647</v>
      </c>
      <c r="H155" s="160" t="s">
        <v>2279</v>
      </c>
      <c r="I155" s="4">
        <v>3500000</v>
      </c>
      <c r="J155" s="4">
        <v>0</v>
      </c>
      <c r="K155" s="4">
        <v>0</v>
      </c>
      <c r="L155" s="4">
        <v>105000</v>
      </c>
      <c r="M155" s="4">
        <v>3395000</v>
      </c>
      <c r="N155" s="1" t="s">
        <v>1964</v>
      </c>
      <c r="O155" s="1" t="s">
        <v>481</v>
      </c>
      <c r="P155" s="1">
        <v>0</v>
      </c>
    </row>
    <row r="156" spans="1:16" ht="13.5" customHeight="1">
      <c r="A156" s="159">
        <v>43992</v>
      </c>
      <c r="B156" s="6" t="s">
        <v>1207</v>
      </c>
      <c r="C156" s="1" t="s">
        <v>1960</v>
      </c>
      <c r="D156" s="1" t="s">
        <v>1961</v>
      </c>
      <c r="E156" s="36" t="s">
        <v>2280</v>
      </c>
      <c r="F156" s="1" t="s">
        <v>1239</v>
      </c>
      <c r="G156" s="1" t="s">
        <v>1639</v>
      </c>
      <c r="H156" s="160" t="s">
        <v>2281</v>
      </c>
      <c r="I156" s="4">
        <v>3200000</v>
      </c>
      <c r="J156" s="4">
        <v>0</v>
      </c>
      <c r="K156" s="4">
        <v>0</v>
      </c>
      <c r="L156" s="4">
        <v>96000</v>
      </c>
      <c r="M156" s="4">
        <v>3104000</v>
      </c>
      <c r="N156" s="1" t="s">
        <v>1964</v>
      </c>
      <c r="O156" s="1" t="s">
        <v>481</v>
      </c>
      <c r="P156" s="1">
        <v>0</v>
      </c>
    </row>
    <row r="157" spans="1:16" ht="13.5" customHeight="1">
      <c r="A157" s="159">
        <v>43992</v>
      </c>
      <c r="B157" s="6" t="s">
        <v>463</v>
      </c>
      <c r="C157" s="1" t="s">
        <v>1960</v>
      </c>
      <c r="D157" s="1" t="s">
        <v>1965</v>
      </c>
      <c r="E157" s="36" t="s">
        <v>2282</v>
      </c>
      <c r="F157" s="1" t="s">
        <v>1980</v>
      </c>
      <c r="G157" s="1">
        <v>8904801844</v>
      </c>
      <c r="H157" s="160" t="s">
        <v>2283</v>
      </c>
      <c r="I157" s="4">
        <v>4657135</v>
      </c>
      <c r="J157" s="4">
        <v>0</v>
      </c>
      <c r="K157" s="4">
        <v>0</v>
      </c>
      <c r="L157" s="4">
        <v>0</v>
      </c>
      <c r="M157" s="4">
        <v>4657135</v>
      </c>
      <c r="N157" s="1" t="s">
        <v>1964</v>
      </c>
      <c r="O157" s="1" t="s">
        <v>481</v>
      </c>
      <c r="P157" s="1" t="s">
        <v>1792</v>
      </c>
    </row>
    <row r="158" spans="1:16" ht="13.5" customHeight="1">
      <c r="A158" s="159">
        <v>43992</v>
      </c>
      <c r="B158" s="6" t="s">
        <v>463</v>
      </c>
      <c r="C158" s="1" t="s">
        <v>1960</v>
      </c>
      <c r="D158" s="1" t="s">
        <v>1965</v>
      </c>
      <c r="E158" s="36" t="s">
        <v>2284</v>
      </c>
      <c r="F158" s="1" t="s">
        <v>2201</v>
      </c>
      <c r="G158" s="1" t="s">
        <v>2202</v>
      </c>
      <c r="H158" s="160" t="s">
        <v>2285</v>
      </c>
      <c r="I158" s="4">
        <v>366567</v>
      </c>
      <c r="J158" s="4">
        <v>0</v>
      </c>
      <c r="K158" s="4">
        <v>0</v>
      </c>
      <c r="L158" s="4">
        <v>0</v>
      </c>
      <c r="M158" s="4">
        <v>366567</v>
      </c>
      <c r="N158" s="1" t="s">
        <v>1964</v>
      </c>
      <c r="O158" s="1" t="s">
        <v>481</v>
      </c>
      <c r="P158" s="1" t="s">
        <v>1837</v>
      </c>
    </row>
    <row r="159" spans="1:16" ht="13.5" customHeight="1">
      <c r="A159" s="159">
        <v>43992</v>
      </c>
      <c r="B159" s="6" t="s">
        <v>1207</v>
      </c>
      <c r="C159" s="1" t="s">
        <v>1960</v>
      </c>
      <c r="D159" s="1" t="s">
        <v>1961</v>
      </c>
      <c r="E159" s="36" t="s">
        <v>2286</v>
      </c>
      <c r="F159" s="1" t="s">
        <v>1267</v>
      </c>
      <c r="G159" s="1" t="s">
        <v>1684</v>
      </c>
      <c r="H159" s="160" t="s">
        <v>2287</v>
      </c>
      <c r="I159" s="4">
        <v>3000000</v>
      </c>
      <c r="J159" s="4">
        <v>0</v>
      </c>
      <c r="K159" s="4">
        <v>24000</v>
      </c>
      <c r="L159" s="4">
        <v>90000</v>
      </c>
      <c r="M159" s="4">
        <v>2886000</v>
      </c>
      <c r="N159" s="1" t="s">
        <v>1964</v>
      </c>
      <c r="O159" s="1" t="s">
        <v>481</v>
      </c>
      <c r="P159" s="1">
        <v>0</v>
      </c>
    </row>
    <row r="160" spans="1:16" ht="13.5" customHeight="1">
      <c r="A160" s="159">
        <v>43992</v>
      </c>
      <c r="B160" s="6" t="s">
        <v>463</v>
      </c>
      <c r="C160" s="1" t="s">
        <v>1960</v>
      </c>
      <c r="D160" s="1" t="s">
        <v>1961</v>
      </c>
      <c r="E160" s="36" t="s">
        <v>2288</v>
      </c>
      <c r="F160" s="1" t="s">
        <v>1268</v>
      </c>
      <c r="G160" s="1" t="s">
        <v>1570</v>
      </c>
      <c r="H160" s="160" t="s">
        <v>2289</v>
      </c>
      <c r="I160" s="4">
        <v>2693600</v>
      </c>
      <c r="J160" s="4">
        <v>0</v>
      </c>
      <c r="K160" s="4">
        <v>0</v>
      </c>
      <c r="L160" s="4">
        <v>0</v>
      </c>
      <c r="M160" s="4">
        <v>2693600</v>
      </c>
      <c r="N160" s="1" t="s">
        <v>1964</v>
      </c>
      <c r="O160" s="1" t="s">
        <v>481</v>
      </c>
      <c r="P160" s="1">
        <v>0</v>
      </c>
    </row>
    <row r="161" spans="1:16" ht="13.5" customHeight="1">
      <c r="A161" s="159">
        <v>43992</v>
      </c>
      <c r="B161" s="6" t="s">
        <v>1207</v>
      </c>
      <c r="C161" s="1" t="s">
        <v>1960</v>
      </c>
      <c r="D161" s="1" t="s">
        <v>1961</v>
      </c>
      <c r="E161" s="36" t="s">
        <v>2290</v>
      </c>
      <c r="F161" s="1" t="s">
        <v>1225</v>
      </c>
      <c r="G161" s="1" t="s">
        <v>1629</v>
      </c>
      <c r="H161" s="160" t="s">
        <v>2291</v>
      </c>
      <c r="I161" s="4">
        <v>3800000</v>
      </c>
      <c r="J161" s="4">
        <v>0</v>
      </c>
      <c r="K161" s="4">
        <v>30400</v>
      </c>
      <c r="L161" s="4">
        <v>114000</v>
      </c>
      <c r="M161" s="4">
        <v>3655600</v>
      </c>
      <c r="N161" s="1" t="s">
        <v>1964</v>
      </c>
      <c r="O161" s="1" t="s">
        <v>481</v>
      </c>
      <c r="P161" s="1">
        <v>0</v>
      </c>
    </row>
    <row r="162" spans="1:16" ht="13.5" customHeight="1">
      <c r="A162" s="159">
        <v>43992</v>
      </c>
      <c r="B162" s="6" t="s">
        <v>463</v>
      </c>
      <c r="C162" s="1" t="s">
        <v>1960</v>
      </c>
      <c r="D162" s="1" t="s">
        <v>1965</v>
      </c>
      <c r="E162" s="36" t="s">
        <v>2292</v>
      </c>
      <c r="F162" s="1" t="s">
        <v>2293</v>
      </c>
      <c r="G162" s="1" t="s">
        <v>2294</v>
      </c>
      <c r="H162" s="160" t="s">
        <v>2295</v>
      </c>
      <c r="I162" s="4">
        <v>14751000</v>
      </c>
      <c r="J162" s="4">
        <v>0</v>
      </c>
      <c r="K162" s="4">
        <v>0</v>
      </c>
      <c r="L162" s="4">
        <v>0</v>
      </c>
      <c r="M162" s="4">
        <v>14751000</v>
      </c>
      <c r="N162" s="1" t="s">
        <v>1964</v>
      </c>
      <c r="O162" s="1" t="s">
        <v>481</v>
      </c>
      <c r="P162" s="1" t="s">
        <v>1792</v>
      </c>
    </row>
    <row r="163" spans="1:16" ht="13.5" customHeight="1">
      <c r="A163" s="159">
        <v>43872</v>
      </c>
      <c r="B163" s="6" t="s">
        <v>463</v>
      </c>
      <c r="C163" s="1" t="s">
        <v>1960</v>
      </c>
      <c r="D163" s="1" t="s">
        <v>1961</v>
      </c>
      <c r="E163" s="36" t="s">
        <v>2296</v>
      </c>
      <c r="F163" s="1" t="s">
        <v>2297</v>
      </c>
      <c r="G163" s="1" t="s">
        <v>2298</v>
      </c>
      <c r="H163" s="160" t="s">
        <v>2299</v>
      </c>
      <c r="I163" s="4">
        <v>2914653</v>
      </c>
      <c r="J163" s="4">
        <v>0</v>
      </c>
      <c r="K163" s="4">
        <v>0</v>
      </c>
      <c r="L163" s="4">
        <v>0</v>
      </c>
      <c r="M163" s="4">
        <v>2914653</v>
      </c>
      <c r="N163" s="1" t="s">
        <v>1964</v>
      </c>
      <c r="O163" s="1" t="s">
        <v>481</v>
      </c>
      <c r="P163" s="1">
        <v>0</v>
      </c>
    </row>
    <row r="164" spans="1:16" ht="13.5" customHeight="1">
      <c r="A164" s="159">
        <v>43901</v>
      </c>
      <c r="B164" s="6" t="s">
        <v>1203</v>
      </c>
      <c r="C164" s="1" t="s">
        <v>1960</v>
      </c>
      <c r="D164" s="1" t="s">
        <v>1961</v>
      </c>
      <c r="E164" s="36" t="s">
        <v>2300</v>
      </c>
      <c r="F164" s="1" t="s">
        <v>1222</v>
      </c>
      <c r="G164" s="1" t="s">
        <v>1540</v>
      </c>
      <c r="H164" s="160" t="s">
        <v>2301</v>
      </c>
      <c r="I164" s="4">
        <v>2500000</v>
      </c>
      <c r="J164" s="4">
        <v>0</v>
      </c>
      <c r="K164" s="4">
        <v>20000</v>
      </c>
      <c r="L164" s="4">
        <v>75000</v>
      </c>
      <c r="M164" s="4">
        <v>2405000</v>
      </c>
      <c r="N164" s="1" t="s">
        <v>1964</v>
      </c>
      <c r="O164" s="1" t="s">
        <v>481</v>
      </c>
      <c r="P164" s="1">
        <v>0</v>
      </c>
    </row>
    <row r="165" spans="1:16" ht="13.5" customHeight="1">
      <c r="A165" s="159">
        <v>43901</v>
      </c>
      <c r="B165" s="6" t="s">
        <v>2074</v>
      </c>
      <c r="C165" s="1" t="s">
        <v>1960</v>
      </c>
      <c r="D165" s="1" t="s">
        <v>1961</v>
      </c>
      <c r="E165" s="36" t="s">
        <v>2302</v>
      </c>
      <c r="F165" s="1" t="s">
        <v>1807</v>
      </c>
      <c r="G165" s="1" t="s">
        <v>1805</v>
      </c>
      <c r="H165" s="160" t="s">
        <v>2303</v>
      </c>
      <c r="I165" s="4">
        <v>2005690</v>
      </c>
      <c r="J165" s="4">
        <v>0</v>
      </c>
      <c r="K165" s="4">
        <v>0</v>
      </c>
      <c r="L165" s="4">
        <v>0</v>
      </c>
      <c r="M165" s="4">
        <v>2005690</v>
      </c>
      <c r="N165" s="1" t="s">
        <v>1976</v>
      </c>
      <c r="O165" s="1" t="s">
        <v>487</v>
      </c>
      <c r="P165" s="1">
        <v>0</v>
      </c>
    </row>
    <row r="166" spans="1:16" ht="13.5" customHeight="1">
      <c r="A166" s="159">
        <v>43901</v>
      </c>
      <c r="B166" s="6" t="s">
        <v>1361</v>
      </c>
      <c r="C166" s="1" t="s">
        <v>1960</v>
      </c>
      <c r="D166" s="1" t="s">
        <v>1961</v>
      </c>
      <c r="E166" s="36" t="s">
        <v>2304</v>
      </c>
      <c r="F166" s="1" t="s">
        <v>1489</v>
      </c>
      <c r="G166" s="1" t="s">
        <v>1490</v>
      </c>
      <c r="H166" s="160" t="s">
        <v>2305</v>
      </c>
      <c r="I166" s="4">
        <v>995782</v>
      </c>
      <c r="J166" s="4">
        <v>0</v>
      </c>
      <c r="K166" s="4">
        <v>0</v>
      </c>
      <c r="L166" s="4">
        <v>0</v>
      </c>
      <c r="M166" s="4">
        <v>995782</v>
      </c>
      <c r="N166" s="1" t="s">
        <v>1964</v>
      </c>
      <c r="O166" s="1" t="s">
        <v>481</v>
      </c>
      <c r="P166" s="1">
        <v>0</v>
      </c>
    </row>
    <row r="167" spans="1:16" ht="13.5" customHeight="1">
      <c r="A167" s="159">
        <v>43901</v>
      </c>
      <c r="B167" s="6" t="s">
        <v>1203</v>
      </c>
      <c r="C167" s="1" t="s">
        <v>1960</v>
      </c>
      <c r="D167" s="1" t="s">
        <v>1961</v>
      </c>
      <c r="E167" s="36" t="s">
        <v>2306</v>
      </c>
      <c r="F167" s="1" t="s">
        <v>1241</v>
      </c>
      <c r="G167" s="1" t="s">
        <v>1544</v>
      </c>
      <c r="H167" s="160" t="s">
        <v>2080</v>
      </c>
      <c r="I167" s="4">
        <v>1800000</v>
      </c>
      <c r="J167" s="4">
        <v>0</v>
      </c>
      <c r="K167" s="4">
        <v>14400</v>
      </c>
      <c r="L167" s="4">
        <v>54000</v>
      </c>
      <c r="M167" s="4">
        <v>1731600</v>
      </c>
      <c r="N167" s="1" t="s">
        <v>1964</v>
      </c>
      <c r="O167" s="1" t="s">
        <v>481</v>
      </c>
      <c r="P167" s="1">
        <v>0</v>
      </c>
    </row>
    <row r="168" spans="1:16" ht="13.5" customHeight="1">
      <c r="A168" s="159">
        <v>43901</v>
      </c>
      <c r="B168" s="6" t="s">
        <v>463</v>
      </c>
      <c r="C168" s="1" t="s">
        <v>1960</v>
      </c>
      <c r="D168" s="1" t="s">
        <v>1961</v>
      </c>
      <c r="E168" s="36" t="s">
        <v>2307</v>
      </c>
      <c r="F168" s="1" t="s">
        <v>2293</v>
      </c>
      <c r="G168" s="1" t="s">
        <v>2294</v>
      </c>
      <c r="H168" s="160" t="s">
        <v>2308</v>
      </c>
      <c r="I168" s="4">
        <v>10441000</v>
      </c>
      <c r="J168" s="4">
        <v>0</v>
      </c>
      <c r="K168" s="4">
        <v>0</v>
      </c>
      <c r="L168" s="4">
        <v>0</v>
      </c>
      <c r="M168" s="4">
        <v>10441000</v>
      </c>
      <c r="N168" s="1" t="s">
        <v>1964</v>
      </c>
      <c r="O168" s="1" t="s">
        <v>481</v>
      </c>
      <c r="P168" s="1">
        <v>0</v>
      </c>
    </row>
    <row r="169" spans="1:16" ht="13.5" customHeight="1">
      <c r="A169" s="159">
        <v>43873</v>
      </c>
      <c r="B169" s="6" t="s">
        <v>463</v>
      </c>
      <c r="C169" s="1" t="s">
        <v>1960</v>
      </c>
      <c r="D169" s="1" t="s">
        <v>1961</v>
      </c>
      <c r="E169" s="36" t="s">
        <v>2309</v>
      </c>
      <c r="F169" s="1" t="s">
        <v>1832</v>
      </c>
      <c r="G169" s="1" t="s">
        <v>1833</v>
      </c>
      <c r="H169" s="160" t="s">
        <v>2310</v>
      </c>
      <c r="I169" s="4">
        <v>4311438</v>
      </c>
      <c r="J169" s="4">
        <v>0</v>
      </c>
      <c r="K169" s="4">
        <v>0</v>
      </c>
      <c r="L169" s="4">
        <v>0</v>
      </c>
      <c r="M169" s="4">
        <v>4311438</v>
      </c>
      <c r="N169" s="1" t="s">
        <v>1976</v>
      </c>
      <c r="O169" s="1" t="s">
        <v>487</v>
      </c>
      <c r="P169" s="1">
        <v>0</v>
      </c>
    </row>
    <row r="170" spans="1:16" ht="13.5" customHeight="1">
      <c r="A170" s="159">
        <v>43873</v>
      </c>
      <c r="B170" s="6" t="s">
        <v>463</v>
      </c>
      <c r="C170" s="1" t="s">
        <v>1960</v>
      </c>
      <c r="D170" s="1" t="s">
        <v>1961</v>
      </c>
      <c r="E170" s="36" t="s">
        <v>2311</v>
      </c>
      <c r="F170" s="1" t="s">
        <v>1459</v>
      </c>
      <c r="G170" s="1" t="s">
        <v>1460</v>
      </c>
      <c r="H170" s="160" t="s">
        <v>2312</v>
      </c>
      <c r="I170" s="4">
        <v>11468440</v>
      </c>
      <c r="J170" s="4">
        <v>0</v>
      </c>
      <c r="K170" s="4">
        <v>0</v>
      </c>
      <c r="L170" s="4">
        <v>0</v>
      </c>
      <c r="M170" s="4">
        <v>11468440</v>
      </c>
      <c r="N170" s="1" t="s">
        <v>1964</v>
      </c>
      <c r="O170" s="1" t="s">
        <v>481</v>
      </c>
      <c r="P170" s="1">
        <v>0</v>
      </c>
    </row>
    <row r="171" spans="1:16" ht="13.5" customHeight="1">
      <c r="A171" s="159">
        <v>43873</v>
      </c>
      <c r="B171" s="6" t="s">
        <v>463</v>
      </c>
      <c r="C171" s="1" t="s">
        <v>1960</v>
      </c>
      <c r="D171" s="1" t="s">
        <v>1961</v>
      </c>
      <c r="E171" s="36" t="s">
        <v>2313</v>
      </c>
      <c r="F171" s="1" t="s">
        <v>1447</v>
      </c>
      <c r="G171" s="1" t="s">
        <v>1448</v>
      </c>
      <c r="H171" s="160" t="s">
        <v>2314</v>
      </c>
      <c r="I171" s="4">
        <v>11468440</v>
      </c>
      <c r="J171" s="4">
        <v>0</v>
      </c>
      <c r="K171" s="4">
        <v>0</v>
      </c>
      <c r="L171" s="4">
        <v>0</v>
      </c>
      <c r="M171" s="4">
        <v>11468440</v>
      </c>
      <c r="N171" s="1" t="s">
        <v>1964</v>
      </c>
      <c r="O171" s="1" t="s">
        <v>481</v>
      </c>
      <c r="P171" s="1">
        <v>0</v>
      </c>
    </row>
    <row r="172" spans="1:16" ht="13.5" customHeight="1">
      <c r="A172" s="159">
        <v>43873</v>
      </c>
      <c r="B172" s="6" t="s">
        <v>463</v>
      </c>
      <c r="C172" s="1" t="s">
        <v>1960</v>
      </c>
      <c r="D172" s="1" t="s">
        <v>1961</v>
      </c>
      <c r="E172" s="36" t="s">
        <v>2315</v>
      </c>
      <c r="F172" s="1" t="s">
        <v>1456</v>
      </c>
      <c r="G172" s="1" t="s">
        <v>1457</v>
      </c>
      <c r="H172" s="160" t="s">
        <v>2314</v>
      </c>
      <c r="I172" s="4">
        <v>11282508</v>
      </c>
      <c r="J172" s="4">
        <v>0</v>
      </c>
      <c r="K172" s="4">
        <v>0</v>
      </c>
      <c r="L172" s="4">
        <v>0</v>
      </c>
      <c r="M172" s="4">
        <v>11282508</v>
      </c>
      <c r="N172" s="1" t="s">
        <v>1964</v>
      </c>
      <c r="O172" s="1" t="s">
        <v>481</v>
      </c>
      <c r="P172" s="1">
        <v>0</v>
      </c>
    </row>
    <row r="173" spans="1:16" ht="13.5" customHeight="1">
      <c r="A173" s="159">
        <v>43873</v>
      </c>
      <c r="B173" s="6" t="s">
        <v>463</v>
      </c>
      <c r="C173" s="1" t="s">
        <v>1960</v>
      </c>
      <c r="D173" s="1" t="s">
        <v>1961</v>
      </c>
      <c r="E173" s="36" t="s">
        <v>2316</v>
      </c>
      <c r="F173" s="1" t="s">
        <v>1462</v>
      </c>
      <c r="G173" s="1" t="s">
        <v>1463</v>
      </c>
      <c r="H173" s="160" t="s">
        <v>2314</v>
      </c>
      <c r="I173" s="4">
        <v>10932969</v>
      </c>
      <c r="J173" s="4">
        <v>0</v>
      </c>
      <c r="K173" s="4">
        <v>0</v>
      </c>
      <c r="L173" s="4">
        <v>0</v>
      </c>
      <c r="M173" s="4">
        <v>10932969</v>
      </c>
      <c r="N173" s="1" t="s">
        <v>1964</v>
      </c>
      <c r="O173" s="1" t="s">
        <v>481</v>
      </c>
      <c r="P173" s="1">
        <v>0</v>
      </c>
    </row>
    <row r="174" spans="1:16" ht="13.5" customHeight="1">
      <c r="A174" s="159">
        <v>43873</v>
      </c>
      <c r="B174" s="6" t="s">
        <v>463</v>
      </c>
      <c r="C174" s="1" t="s">
        <v>1960</v>
      </c>
      <c r="D174" s="1" t="s">
        <v>1961</v>
      </c>
      <c r="E174" s="36" t="s">
        <v>2317</v>
      </c>
      <c r="F174" s="1" t="s">
        <v>1450</v>
      </c>
      <c r="G174" s="1" t="s">
        <v>1451</v>
      </c>
      <c r="H174" s="160" t="s">
        <v>2314</v>
      </c>
      <c r="I174" s="4">
        <v>11468440</v>
      </c>
      <c r="J174" s="4">
        <v>0</v>
      </c>
      <c r="K174" s="4">
        <v>0</v>
      </c>
      <c r="L174" s="4">
        <v>0</v>
      </c>
      <c r="M174" s="4">
        <v>11468440</v>
      </c>
      <c r="N174" s="1" t="s">
        <v>1964</v>
      </c>
      <c r="O174" s="1" t="s">
        <v>481</v>
      </c>
      <c r="P174" s="1">
        <v>0</v>
      </c>
    </row>
    <row r="175" spans="1:16" ht="13.5" customHeight="1">
      <c r="A175" s="159">
        <v>43873</v>
      </c>
      <c r="B175" s="6" t="s">
        <v>463</v>
      </c>
      <c r="C175" s="1" t="s">
        <v>1960</v>
      </c>
      <c r="D175" s="1" t="s">
        <v>1961</v>
      </c>
      <c r="E175" s="36" t="s">
        <v>2318</v>
      </c>
      <c r="F175" s="1" t="s">
        <v>1453</v>
      </c>
      <c r="G175" s="1" t="s">
        <v>1454</v>
      </c>
      <c r="H175" s="160" t="s">
        <v>2314</v>
      </c>
      <c r="I175" s="4">
        <v>15964319</v>
      </c>
      <c r="J175" s="4">
        <v>0</v>
      </c>
      <c r="K175" s="4">
        <v>0</v>
      </c>
      <c r="L175" s="4">
        <v>0</v>
      </c>
      <c r="M175" s="4">
        <v>15964319</v>
      </c>
      <c r="N175" s="1" t="s">
        <v>1964</v>
      </c>
      <c r="O175" s="1" t="s">
        <v>481</v>
      </c>
      <c r="P175" s="1">
        <v>0</v>
      </c>
    </row>
    <row r="176" spans="1:16" ht="13.5" customHeight="1">
      <c r="A176" s="159">
        <v>43902</v>
      </c>
      <c r="B176" s="6" t="s">
        <v>1207</v>
      </c>
      <c r="C176" s="1" t="s">
        <v>1960</v>
      </c>
      <c r="D176" s="1" t="s">
        <v>1965</v>
      </c>
      <c r="E176" s="36" t="s">
        <v>2319</v>
      </c>
      <c r="F176" s="1" t="s">
        <v>1243</v>
      </c>
      <c r="G176" s="1" t="s">
        <v>1635</v>
      </c>
      <c r="H176" s="160" t="s">
        <v>2206</v>
      </c>
      <c r="I176" s="4">
        <v>3800000</v>
      </c>
      <c r="J176" s="4">
        <v>0</v>
      </c>
      <c r="K176" s="4">
        <v>30400</v>
      </c>
      <c r="L176" s="4">
        <v>114000</v>
      </c>
      <c r="M176" s="4">
        <v>3655600</v>
      </c>
      <c r="N176" s="1" t="s">
        <v>1964</v>
      </c>
      <c r="O176" s="1" t="s">
        <v>481</v>
      </c>
      <c r="P176" s="1" t="s">
        <v>2195</v>
      </c>
    </row>
    <row r="177" spans="1:16" ht="13.5" customHeight="1">
      <c r="A177" s="159">
        <v>43963</v>
      </c>
      <c r="B177" s="6" t="s">
        <v>463</v>
      </c>
      <c r="C177" s="1" t="s">
        <v>1960</v>
      </c>
      <c r="D177" s="1" t="s">
        <v>1965</v>
      </c>
      <c r="E177" s="36" t="s">
        <v>2320</v>
      </c>
      <c r="F177" s="1" t="s">
        <v>2293</v>
      </c>
      <c r="G177" s="1" t="s">
        <v>2294</v>
      </c>
      <c r="H177" s="160" t="s">
        <v>2321</v>
      </c>
      <c r="I177" s="4">
        <v>8822000</v>
      </c>
      <c r="J177" s="4">
        <v>0</v>
      </c>
      <c r="K177" s="4">
        <v>0</v>
      </c>
      <c r="L177" s="4">
        <v>0</v>
      </c>
      <c r="M177" s="4">
        <v>8822000</v>
      </c>
      <c r="N177" s="1" t="s">
        <v>1964</v>
      </c>
      <c r="O177" s="1" t="s">
        <v>481</v>
      </c>
      <c r="P177" s="1" t="s">
        <v>1792</v>
      </c>
    </row>
    <row r="178" spans="1:16" ht="13.5" customHeight="1">
      <c r="A178" s="159">
        <v>43963</v>
      </c>
      <c r="B178" s="6" t="s">
        <v>463</v>
      </c>
      <c r="C178" s="1" t="s">
        <v>1960</v>
      </c>
      <c r="D178" s="1" t="s">
        <v>1965</v>
      </c>
      <c r="E178" s="36" t="s">
        <v>2322</v>
      </c>
      <c r="F178" s="1" t="s">
        <v>2323</v>
      </c>
      <c r="G178" s="1">
        <v>8904801845</v>
      </c>
      <c r="H178" s="160" t="s">
        <v>2324</v>
      </c>
      <c r="I178" s="4">
        <v>2512000</v>
      </c>
      <c r="J178" s="4">
        <v>0</v>
      </c>
      <c r="K178" s="4">
        <v>0</v>
      </c>
      <c r="L178" s="4">
        <v>0</v>
      </c>
      <c r="M178" s="4">
        <v>2512000</v>
      </c>
      <c r="N178" s="1" t="s">
        <v>1964</v>
      </c>
      <c r="O178" s="1" t="s">
        <v>481</v>
      </c>
      <c r="P178" s="1" t="s">
        <v>1837</v>
      </c>
    </row>
    <row r="179" spans="1:16" ht="13.5" customHeight="1">
      <c r="A179" s="159">
        <v>43963</v>
      </c>
      <c r="B179" s="6" t="s">
        <v>1207</v>
      </c>
      <c r="C179" s="1" t="s">
        <v>1960</v>
      </c>
      <c r="D179" s="1" t="s">
        <v>1961</v>
      </c>
      <c r="E179" s="36" t="s">
        <v>2325</v>
      </c>
      <c r="F179" s="1" t="s">
        <v>1234</v>
      </c>
      <c r="G179" s="1" t="s">
        <v>1641</v>
      </c>
      <c r="H179" s="160" t="s">
        <v>2326</v>
      </c>
      <c r="I179" s="4">
        <v>4000000</v>
      </c>
      <c r="J179" s="4">
        <v>0</v>
      </c>
      <c r="K179" s="4">
        <v>0</v>
      </c>
      <c r="L179" s="4">
        <v>120000</v>
      </c>
      <c r="M179" s="4">
        <v>3880000</v>
      </c>
      <c r="N179" s="1" t="s">
        <v>1964</v>
      </c>
      <c r="O179" s="1" t="s">
        <v>481</v>
      </c>
      <c r="P179" s="1">
        <v>0</v>
      </c>
    </row>
    <row r="180" spans="1:16" ht="13.5" customHeight="1">
      <c r="A180" s="159">
        <v>43994</v>
      </c>
      <c r="B180" s="6" t="s">
        <v>463</v>
      </c>
      <c r="C180" s="1" t="s">
        <v>1960</v>
      </c>
      <c r="D180" s="1" t="s">
        <v>1961</v>
      </c>
      <c r="E180" s="36" t="s">
        <v>2327</v>
      </c>
      <c r="F180" s="1" t="s">
        <v>1222</v>
      </c>
      <c r="G180" s="1" t="s">
        <v>1540</v>
      </c>
      <c r="H180" s="160" t="s">
        <v>2328</v>
      </c>
      <c r="I180" s="4">
        <v>2405000</v>
      </c>
      <c r="J180" s="4">
        <v>0</v>
      </c>
      <c r="K180" s="4">
        <v>0</v>
      </c>
      <c r="L180" s="4">
        <v>0</v>
      </c>
      <c r="M180" s="4">
        <v>2405000</v>
      </c>
      <c r="N180" s="1" t="s">
        <v>1964</v>
      </c>
      <c r="O180" s="1" t="s">
        <v>481</v>
      </c>
      <c r="P180" s="1">
        <v>0</v>
      </c>
    </row>
    <row r="181" spans="1:16" ht="13.5" customHeight="1">
      <c r="A181" s="159">
        <v>43994</v>
      </c>
      <c r="B181" s="6" t="s">
        <v>463</v>
      </c>
      <c r="C181" s="1" t="s">
        <v>1960</v>
      </c>
      <c r="D181" s="1" t="s">
        <v>1961</v>
      </c>
      <c r="E181" s="36" t="s">
        <v>2329</v>
      </c>
      <c r="F181" s="1" t="s">
        <v>1272</v>
      </c>
      <c r="G181" s="1" t="s">
        <v>1688</v>
      </c>
      <c r="H181" s="160" t="s">
        <v>2330</v>
      </c>
      <c r="I181" s="4">
        <v>3367000</v>
      </c>
      <c r="J181" s="4">
        <v>0</v>
      </c>
      <c r="K181" s="4">
        <v>0</v>
      </c>
      <c r="L181" s="4">
        <v>0</v>
      </c>
      <c r="M181" s="4">
        <v>3367000</v>
      </c>
      <c r="N181" s="1" t="s">
        <v>1964</v>
      </c>
      <c r="O181" s="1" t="s">
        <v>481</v>
      </c>
      <c r="P181" s="1">
        <v>0</v>
      </c>
    </row>
    <row r="182" spans="1:16" ht="13.5" customHeight="1">
      <c r="A182" s="159">
        <v>43994</v>
      </c>
      <c r="B182" s="6" t="s">
        <v>463</v>
      </c>
      <c r="C182" s="1" t="s">
        <v>1960</v>
      </c>
      <c r="D182" s="1" t="s">
        <v>1961</v>
      </c>
      <c r="E182" s="36" t="s">
        <v>2331</v>
      </c>
      <c r="F182" s="1" t="s">
        <v>1237</v>
      </c>
      <c r="G182" s="1" t="s">
        <v>1637</v>
      </c>
      <c r="H182" s="160" t="s">
        <v>2332</v>
      </c>
      <c r="I182" s="4">
        <v>3104000</v>
      </c>
      <c r="J182" s="4">
        <v>0</v>
      </c>
      <c r="K182" s="4">
        <v>0</v>
      </c>
      <c r="L182" s="4">
        <v>0</v>
      </c>
      <c r="M182" s="4">
        <v>3104000</v>
      </c>
      <c r="N182" s="1" t="s">
        <v>1964</v>
      </c>
      <c r="O182" s="1" t="s">
        <v>481</v>
      </c>
      <c r="P182" s="1">
        <v>0</v>
      </c>
    </row>
    <row r="183" spans="1:16" ht="13.5" customHeight="1">
      <c r="A183" s="159">
        <v>43994</v>
      </c>
      <c r="B183" s="6" t="s">
        <v>463</v>
      </c>
      <c r="C183" s="1" t="s">
        <v>1960</v>
      </c>
      <c r="D183" s="1" t="s">
        <v>1961</v>
      </c>
      <c r="E183" s="36" t="s">
        <v>2333</v>
      </c>
      <c r="F183" s="1" t="s">
        <v>1213</v>
      </c>
      <c r="G183" s="1" t="s">
        <v>1515</v>
      </c>
      <c r="H183" s="160" t="s">
        <v>2334</v>
      </c>
      <c r="I183" s="4">
        <v>721500</v>
      </c>
      <c r="J183" s="4">
        <v>0</v>
      </c>
      <c r="K183" s="4">
        <v>0</v>
      </c>
      <c r="L183" s="4">
        <v>0</v>
      </c>
      <c r="M183" s="4">
        <v>721500</v>
      </c>
      <c r="N183" s="1" t="s">
        <v>1964</v>
      </c>
      <c r="O183" s="1" t="s">
        <v>481</v>
      </c>
      <c r="P183" s="1">
        <v>0</v>
      </c>
    </row>
    <row r="184" spans="1:16" ht="13.5" customHeight="1">
      <c r="A184" s="159">
        <v>43994</v>
      </c>
      <c r="B184" s="6" t="s">
        <v>463</v>
      </c>
      <c r="C184" s="1" t="s">
        <v>1960</v>
      </c>
      <c r="D184" s="1" t="s">
        <v>1961</v>
      </c>
      <c r="E184" s="36" t="s">
        <v>2335</v>
      </c>
      <c r="F184" s="1" t="s">
        <v>1265</v>
      </c>
      <c r="G184" s="1" t="s">
        <v>1680</v>
      </c>
      <c r="H184" s="160" t="s">
        <v>2336</v>
      </c>
      <c r="I184" s="4">
        <v>3880000</v>
      </c>
      <c r="J184" s="4">
        <v>0</v>
      </c>
      <c r="K184" s="4">
        <v>0</v>
      </c>
      <c r="L184" s="4">
        <v>0</v>
      </c>
      <c r="M184" s="4">
        <v>3880000</v>
      </c>
      <c r="N184" s="1" t="s">
        <v>1964</v>
      </c>
      <c r="O184" s="1" t="s">
        <v>481</v>
      </c>
      <c r="P184" s="1">
        <v>0</v>
      </c>
    </row>
    <row r="185" spans="1:16" ht="13.5" customHeight="1">
      <c r="A185" s="159">
        <v>43994</v>
      </c>
      <c r="B185" s="6" t="s">
        <v>1203</v>
      </c>
      <c r="C185" s="1" t="s">
        <v>1960</v>
      </c>
      <c r="D185" s="1" t="s">
        <v>1961</v>
      </c>
      <c r="E185" s="36" t="s">
        <v>2337</v>
      </c>
      <c r="F185" s="1" t="s">
        <v>1202</v>
      </c>
      <c r="G185" s="1" t="s">
        <v>1504</v>
      </c>
      <c r="H185" s="160" t="s">
        <v>2338</v>
      </c>
      <c r="I185" s="4">
        <v>750000</v>
      </c>
      <c r="J185" s="4">
        <v>0</v>
      </c>
      <c r="K185" s="4">
        <v>6000</v>
      </c>
      <c r="L185" s="4">
        <v>22500</v>
      </c>
      <c r="M185" s="4">
        <v>721500</v>
      </c>
      <c r="N185" s="1" t="s">
        <v>1964</v>
      </c>
      <c r="O185" s="1" t="s">
        <v>481</v>
      </c>
      <c r="P185" s="1">
        <v>0</v>
      </c>
    </row>
    <row r="186" spans="1:16" ht="13.5" customHeight="1">
      <c r="A186" s="159">
        <v>43994</v>
      </c>
      <c r="B186" s="6" t="s">
        <v>463</v>
      </c>
      <c r="C186" s="1" t="s">
        <v>1960</v>
      </c>
      <c r="D186" s="1" t="s">
        <v>1961</v>
      </c>
      <c r="E186" s="36" t="s">
        <v>2339</v>
      </c>
      <c r="F186" s="1" t="s">
        <v>1209</v>
      </c>
      <c r="G186" s="1" t="s">
        <v>1521</v>
      </c>
      <c r="H186" s="160" t="s">
        <v>2340</v>
      </c>
      <c r="I186" s="4">
        <v>1298700</v>
      </c>
      <c r="J186" s="4">
        <v>0</v>
      </c>
      <c r="K186" s="4">
        <v>0</v>
      </c>
      <c r="L186" s="4">
        <v>0</v>
      </c>
      <c r="M186" s="4">
        <v>1298700</v>
      </c>
      <c r="N186" s="1" t="s">
        <v>1964</v>
      </c>
      <c r="O186" s="1" t="s">
        <v>481</v>
      </c>
      <c r="P186" s="1">
        <v>0</v>
      </c>
    </row>
    <row r="187" spans="1:16" ht="13.5" customHeight="1">
      <c r="A187" s="159">
        <v>43994</v>
      </c>
      <c r="B187" s="6" t="s">
        <v>463</v>
      </c>
      <c r="C187" s="1" t="s">
        <v>1960</v>
      </c>
      <c r="D187" s="1" t="s">
        <v>1961</v>
      </c>
      <c r="E187" s="36" t="s">
        <v>2341</v>
      </c>
      <c r="F187" s="1" t="s">
        <v>1259</v>
      </c>
      <c r="G187" s="1" t="s">
        <v>1663</v>
      </c>
      <c r="H187" s="160" t="s">
        <v>2342</v>
      </c>
      <c r="I187" s="4">
        <v>4365000</v>
      </c>
      <c r="J187" s="4">
        <v>0</v>
      </c>
      <c r="K187" s="4">
        <v>0</v>
      </c>
      <c r="L187" s="4">
        <v>0</v>
      </c>
      <c r="M187" s="4">
        <v>4365000</v>
      </c>
      <c r="N187" s="1" t="s">
        <v>2343</v>
      </c>
      <c r="O187" s="1" t="s">
        <v>483</v>
      </c>
      <c r="P187" s="1">
        <v>0</v>
      </c>
    </row>
    <row r="188" spans="1:16" ht="13.5" customHeight="1">
      <c r="A188" s="159">
        <v>43994</v>
      </c>
      <c r="B188" s="6" t="s">
        <v>1203</v>
      </c>
      <c r="C188" s="1" t="s">
        <v>1960</v>
      </c>
      <c r="D188" s="1" t="s">
        <v>1961</v>
      </c>
      <c r="E188" s="36" t="s">
        <v>2344</v>
      </c>
      <c r="F188" s="1" t="s">
        <v>1235</v>
      </c>
      <c r="G188" s="1" t="s">
        <v>1542</v>
      </c>
      <c r="H188" s="160" t="s">
        <v>2345</v>
      </c>
      <c r="I188" s="4">
        <v>2000000</v>
      </c>
      <c r="J188" s="4">
        <v>0</v>
      </c>
      <c r="K188" s="4">
        <v>16000</v>
      </c>
      <c r="L188" s="4">
        <v>60000</v>
      </c>
      <c r="M188" s="4">
        <v>1924000</v>
      </c>
      <c r="N188" s="1" t="s">
        <v>1964</v>
      </c>
      <c r="O188" s="1" t="s">
        <v>481</v>
      </c>
      <c r="P188" s="1">
        <v>0</v>
      </c>
    </row>
    <row r="189" spans="1:16" ht="13.5" customHeight="1">
      <c r="A189" s="159">
        <v>43874</v>
      </c>
      <c r="B189" s="6" t="s">
        <v>463</v>
      </c>
      <c r="C189" s="1" t="s">
        <v>1960</v>
      </c>
      <c r="D189" s="1" t="s">
        <v>1961</v>
      </c>
      <c r="E189" s="36" t="s">
        <v>2346</v>
      </c>
      <c r="F189" s="1" t="s">
        <v>2347</v>
      </c>
      <c r="G189" s="1" t="s">
        <v>2348</v>
      </c>
      <c r="H189" s="160" t="s">
        <v>2349</v>
      </c>
      <c r="I189" s="4">
        <v>56356906</v>
      </c>
      <c r="J189" s="4">
        <v>0</v>
      </c>
      <c r="K189" s="4">
        <v>0</v>
      </c>
      <c r="L189" s="4">
        <v>0</v>
      </c>
      <c r="M189" s="4">
        <v>56356906</v>
      </c>
      <c r="N189" s="1" t="s">
        <v>1964</v>
      </c>
      <c r="O189" s="1" t="s">
        <v>481</v>
      </c>
      <c r="P189" s="1">
        <v>0</v>
      </c>
    </row>
    <row r="190" spans="1:16" ht="13.5" customHeight="1">
      <c r="A190" s="159">
        <v>43874</v>
      </c>
      <c r="B190" s="6" t="s">
        <v>463</v>
      </c>
      <c r="C190" s="1" t="s">
        <v>1960</v>
      </c>
      <c r="D190" s="1" t="s">
        <v>1961</v>
      </c>
      <c r="E190" s="36" t="s">
        <v>2350</v>
      </c>
      <c r="F190" s="1" t="s">
        <v>1768</v>
      </c>
      <c r="G190" s="1" t="s">
        <v>2351</v>
      </c>
      <c r="H190" s="160" t="s">
        <v>2352</v>
      </c>
      <c r="I190" s="4">
        <v>39671686</v>
      </c>
      <c r="J190" s="4">
        <v>0</v>
      </c>
      <c r="K190" s="4">
        <v>0</v>
      </c>
      <c r="L190" s="4">
        <v>0</v>
      </c>
      <c r="M190" s="4">
        <v>39671686</v>
      </c>
      <c r="N190" s="1" t="s">
        <v>1964</v>
      </c>
      <c r="O190" s="1" t="s">
        <v>481</v>
      </c>
      <c r="P190" s="1">
        <v>0</v>
      </c>
    </row>
    <row r="191" spans="1:16" ht="13.5" customHeight="1">
      <c r="A191" s="159">
        <v>43874</v>
      </c>
      <c r="B191" s="6" t="s">
        <v>463</v>
      </c>
      <c r="C191" s="1" t="s">
        <v>1960</v>
      </c>
      <c r="D191" s="1" t="s">
        <v>1961</v>
      </c>
      <c r="E191" s="36" t="s">
        <v>2353</v>
      </c>
      <c r="F191" s="1" t="s">
        <v>1770</v>
      </c>
      <c r="G191" s="1" t="s">
        <v>2354</v>
      </c>
      <c r="H191" s="160" t="s">
        <v>2352</v>
      </c>
      <c r="I191" s="4">
        <v>15581749</v>
      </c>
      <c r="J191" s="4">
        <v>0</v>
      </c>
      <c r="K191" s="4">
        <v>0</v>
      </c>
      <c r="L191" s="4">
        <v>0</v>
      </c>
      <c r="M191" s="4">
        <v>15581749</v>
      </c>
      <c r="N191" s="1" t="s">
        <v>1964</v>
      </c>
      <c r="O191" s="1" t="s">
        <v>481</v>
      </c>
      <c r="P191" s="1">
        <v>0</v>
      </c>
    </row>
    <row r="192" spans="1:16" ht="13.5" customHeight="1">
      <c r="A192" s="159">
        <v>43874</v>
      </c>
      <c r="B192" s="6" t="s">
        <v>463</v>
      </c>
      <c r="C192" s="1" t="s">
        <v>1960</v>
      </c>
      <c r="D192" s="1" t="s">
        <v>1961</v>
      </c>
      <c r="E192" s="36" t="s">
        <v>2355</v>
      </c>
      <c r="F192" s="1" t="s">
        <v>2293</v>
      </c>
      <c r="G192" s="1" t="s">
        <v>2294</v>
      </c>
      <c r="H192" s="160" t="s">
        <v>2356</v>
      </c>
      <c r="I192" s="4">
        <v>4893000</v>
      </c>
      <c r="J192" s="4">
        <v>0</v>
      </c>
      <c r="K192" s="4">
        <v>0</v>
      </c>
      <c r="L192" s="4">
        <v>0</v>
      </c>
      <c r="M192" s="4">
        <v>4893000</v>
      </c>
      <c r="N192" s="1" t="s">
        <v>1964</v>
      </c>
      <c r="O192" s="1" t="s">
        <v>481</v>
      </c>
      <c r="P192" s="1">
        <v>0</v>
      </c>
    </row>
    <row r="193" spans="1:16" ht="13.5" customHeight="1">
      <c r="A193" s="159">
        <v>43874</v>
      </c>
      <c r="B193" s="6" t="s">
        <v>1207</v>
      </c>
      <c r="C193" s="1" t="s">
        <v>1960</v>
      </c>
      <c r="D193" s="1" t="s">
        <v>1961</v>
      </c>
      <c r="E193" s="36" t="s">
        <v>2357</v>
      </c>
      <c r="F193" s="1" t="s">
        <v>1224</v>
      </c>
      <c r="G193" s="1" t="s">
        <v>1631</v>
      </c>
      <c r="H193" s="160" t="s">
        <v>2218</v>
      </c>
      <c r="I193" s="4">
        <v>4000000</v>
      </c>
      <c r="J193" s="4">
        <v>0</v>
      </c>
      <c r="K193" s="4">
        <v>32000</v>
      </c>
      <c r="L193" s="4">
        <v>120000</v>
      </c>
      <c r="M193" s="4">
        <v>3848000</v>
      </c>
      <c r="N193" s="1" t="s">
        <v>1964</v>
      </c>
      <c r="O193" s="1" t="s">
        <v>481</v>
      </c>
      <c r="P193" s="1">
        <v>0</v>
      </c>
    </row>
    <row r="194" spans="1:16" ht="13.5" customHeight="1">
      <c r="A194" s="159">
        <v>43874</v>
      </c>
      <c r="B194" s="6" t="s">
        <v>1247</v>
      </c>
      <c r="C194" s="1" t="s">
        <v>1960</v>
      </c>
      <c r="D194" s="1" t="s">
        <v>1961</v>
      </c>
      <c r="E194" s="36" t="s">
        <v>2358</v>
      </c>
      <c r="F194" s="1" t="s">
        <v>1246</v>
      </c>
      <c r="G194" s="1" t="s">
        <v>1728</v>
      </c>
      <c r="H194" s="160" t="s">
        <v>2209</v>
      </c>
      <c r="I194" s="4">
        <v>3944400</v>
      </c>
      <c r="J194" s="4">
        <v>0</v>
      </c>
      <c r="K194" s="4">
        <v>485592</v>
      </c>
      <c r="L194" s="4">
        <v>132584</v>
      </c>
      <c r="M194" s="4">
        <v>3326224</v>
      </c>
      <c r="N194" s="1" t="s">
        <v>1964</v>
      </c>
      <c r="O194" s="1" t="s">
        <v>481</v>
      </c>
      <c r="P194" s="1">
        <v>0</v>
      </c>
    </row>
    <row r="195" spans="1:16" ht="13.5" customHeight="1">
      <c r="A195" s="159">
        <v>43934</v>
      </c>
      <c r="B195" s="6" t="s">
        <v>1203</v>
      </c>
      <c r="C195" s="1" t="s">
        <v>1960</v>
      </c>
      <c r="D195" s="1" t="s">
        <v>1961</v>
      </c>
      <c r="E195" s="36" t="s">
        <v>2359</v>
      </c>
      <c r="F195" s="1" t="s">
        <v>1219</v>
      </c>
      <c r="G195" s="1" t="s">
        <v>1510</v>
      </c>
      <c r="H195" s="160" t="s">
        <v>2005</v>
      </c>
      <c r="I195" s="4">
        <v>2200000</v>
      </c>
      <c r="J195" s="4">
        <v>0</v>
      </c>
      <c r="K195" s="4">
        <v>17600</v>
      </c>
      <c r="L195" s="4">
        <v>66000</v>
      </c>
      <c r="M195" s="4">
        <v>2116400</v>
      </c>
      <c r="N195" s="1" t="s">
        <v>1964</v>
      </c>
      <c r="O195" s="1" t="s">
        <v>481</v>
      </c>
      <c r="P195" s="1">
        <v>0</v>
      </c>
    </row>
    <row r="196" spans="1:16" ht="13.5" customHeight="1">
      <c r="A196" s="159">
        <v>43934</v>
      </c>
      <c r="B196" s="6" t="s">
        <v>1203</v>
      </c>
      <c r="C196" s="1" t="s">
        <v>1960</v>
      </c>
      <c r="D196" s="1" t="s">
        <v>1961</v>
      </c>
      <c r="E196" s="36" t="s">
        <v>2360</v>
      </c>
      <c r="F196" s="1" t="s">
        <v>1230</v>
      </c>
      <c r="G196" s="1" t="s">
        <v>1519</v>
      </c>
      <c r="H196" s="160" t="s">
        <v>2080</v>
      </c>
      <c r="I196" s="4">
        <v>1800000</v>
      </c>
      <c r="J196" s="4">
        <v>0</v>
      </c>
      <c r="K196" s="4">
        <v>14400</v>
      </c>
      <c r="L196" s="4">
        <v>54000</v>
      </c>
      <c r="M196" s="4">
        <v>1731600</v>
      </c>
      <c r="N196" s="1" t="s">
        <v>1964</v>
      </c>
      <c r="O196" s="1" t="s">
        <v>481</v>
      </c>
      <c r="P196" s="1">
        <v>0</v>
      </c>
    </row>
    <row r="197" spans="1:16" ht="13.5" customHeight="1">
      <c r="A197" s="159">
        <v>43934</v>
      </c>
      <c r="B197" s="6" t="s">
        <v>1890</v>
      </c>
      <c r="C197" s="1" t="s">
        <v>1960</v>
      </c>
      <c r="D197" s="1" t="s">
        <v>1961</v>
      </c>
      <c r="E197" s="36" t="s">
        <v>2361</v>
      </c>
      <c r="F197" s="1" t="s">
        <v>1892</v>
      </c>
      <c r="G197" s="1" t="s">
        <v>1893</v>
      </c>
      <c r="H197" s="160" t="s">
        <v>2362</v>
      </c>
      <c r="I197" s="4">
        <v>2500000</v>
      </c>
      <c r="J197" s="4">
        <v>0</v>
      </c>
      <c r="K197" s="4">
        <v>20000</v>
      </c>
      <c r="L197" s="4">
        <v>75000</v>
      </c>
      <c r="M197" s="4">
        <v>2405000</v>
      </c>
      <c r="N197" s="1" t="s">
        <v>1964</v>
      </c>
      <c r="O197" s="1" t="s">
        <v>481</v>
      </c>
      <c r="P197" s="1">
        <v>0</v>
      </c>
    </row>
    <row r="198" spans="1:16" ht="13.5" customHeight="1">
      <c r="A198" s="159">
        <v>43934</v>
      </c>
      <c r="B198" s="6" t="s">
        <v>1203</v>
      </c>
      <c r="C198" s="1" t="s">
        <v>1960</v>
      </c>
      <c r="D198" s="1" t="s">
        <v>1961</v>
      </c>
      <c r="E198" s="36" t="s">
        <v>2363</v>
      </c>
      <c r="F198" s="1" t="s">
        <v>1271</v>
      </c>
      <c r="G198" s="1" t="s">
        <v>1566</v>
      </c>
      <c r="H198" s="160" t="s">
        <v>2005</v>
      </c>
      <c r="I198" s="4">
        <v>2000000</v>
      </c>
      <c r="J198" s="4">
        <v>0</v>
      </c>
      <c r="K198" s="4">
        <v>16000</v>
      </c>
      <c r="L198" s="4">
        <v>60000</v>
      </c>
      <c r="M198" s="4">
        <v>1924000</v>
      </c>
      <c r="N198" s="1" t="s">
        <v>1964</v>
      </c>
      <c r="O198" s="1" t="s">
        <v>481</v>
      </c>
      <c r="P198" s="1">
        <v>0</v>
      </c>
    </row>
    <row r="199" spans="1:16" ht="13.5" customHeight="1">
      <c r="A199" s="159">
        <v>43934</v>
      </c>
      <c r="B199" s="6" t="s">
        <v>463</v>
      </c>
      <c r="C199" s="1" t="s">
        <v>1960</v>
      </c>
      <c r="D199" s="1" t="s">
        <v>1965</v>
      </c>
      <c r="E199" s="36" t="s">
        <v>2364</v>
      </c>
      <c r="F199" s="1" t="s">
        <v>2117</v>
      </c>
      <c r="G199" s="1" t="s">
        <v>2118</v>
      </c>
      <c r="H199" s="160" t="s">
        <v>2365</v>
      </c>
      <c r="I199" s="4">
        <v>2332000</v>
      </c>
      <c r="J199" s="4">
        <v>0</v>
      </c>
      <c r="K199" s="4">
        <v>0</v>
      </c>
      <c r="L199" s="4">
        <v>0</v>
      </c>
      <c r="M199" s="4">
        <v>2332000</v>
      </c>
      <c r="N199" s="1" t="s">
        <v>1964</v>
      </c>
      <c r="O199" s="1" t="s">
        <v>481</v>
      </c>
      <c r="P199" s="1" t="s">
        <v>1473</v>
      </c>
    </row>
    <row r="200" spans="1:16" ht="13.5" customHeight="1">
      <c r="A200" s="159">
        <v>43964</v>
      </c>
      <c r="B200" s="6" t="s">
        <v>1203</v>
      </c>
      <c r="C200" s="1" t="s">
        <v>1960</v>
      </c>
      <c r="D200" s="1" t="s">
        <v>1961</v>
      </c>
      <c r="E200" s="36" t="s">
        <v>2366</v>
      </c>
      <c r="F200" s="1" t="s">
        <v>1215</v>
      </c>
      <c r="G200" s="1" t="s">
        <v>1529</v>
      </c>
      <c r="H200" s="160" t="s">
        <v>2367</v>
      </c>
      <c r="I200" s="4">
        <v>1800000</v>
      </c>
      <c r="J200" s="4">
        <v>0</v>
      </c>
      <c r="K200" s="4">
        <v>14400</v>
      </c>
      <c r="L200" s="4">
        <v>54000</v>
      </c>
      <c r="M200" s="4">
        <v>1731600</v>
      </c>
      <c r="N200" s="1" t="s">
        <v>1964</v>
      </c>
      <c r="O200" s="1" t="s">
        <v>481</v>
      </c>
      <c r="P200" s="1">
        <v>0</v>
      </c>
    </row>
    <row r="201" spans="1:16" ht="13.5" customHeight="1">
      <c r="A201" s="159">
        <v>43964</v>
      </c>
      <c r="B201" s="6" t="s">
        <v>1207</v>
      </c>
      <c r="C201" s="1" t="s">
        <v>1960</v>
      </c>
      <c r="D201" s="1" t="s">
        <v>1961</v>
      </c>
      <c r="E201" s="36" t="s">
        <v>2368</v>
      </c>
      <c r="F201" s="1" t="s">
        <v>1250</v>
      </c>
      <c r="G201" s="1" t="s">
        <v>1665</v>
      </c>
      <c r="H201" s="160" t="s">
        <v>2369</v>
      </c>
      <c r="I201" s="4">
        <v>3500000</v>
      </c>
      <c r="J201" s="4">
        <v>0</v>
      </c>
      <c r="K201" s="4">
        <v>28000</v>
      </c>
      <c r="L201" s="4">
        <v>105000</v>
      </c>
      <c r="M201" s="4">
        <v>3367000</v>
      </c>
      <c r="N201" s="1" t="s">
        <v>1964</v>
      </c>
      <c r="O201" s="1" t="s">
        <v>481</v>
      </c>
      <c r="P201" s="1">
        <v>0</v>
      </c>
    </row>
    <row r="202" spans="1:16" ht="13.5" customHeight="1">
      <c r="A202" s="159">
        <v>43964</v>
      </c>
      <c r="B202" s="6" t="s">
        <v>1203</v>
      </c>
      <c r="C202" s="1" t="s">
        <v>1960</v>
      </c>
      <c r="D202" s="1" t="s">
        <v>1961</v>
      </c>
      <c r="E202" s="36" t="s">
        <v>2370</v>
      </c>
      <c r="F202" s="1" t="s">
        <v>1228</v>
      </c>
      <c r="G202" s="1" t="s">
        <v>1517</v>
      </c>
      <c r="H202" s="160" t="s">
        <v>2371</v>
      </c>
      <c r="I202" s="4">
        <v>1800000</v>
      </c>
      <c r="J202" s="4">
        <v>0</v>
      </c>
      <c r="K202" s="4">
        <v>14400</v>
      </c>
      <c r="L202" s="4">
        <v>54000</v>
      </c>
      <c r="M202" s="4">
        <v>1731600</v>
      </c>
      <c r="N202" s="1" t="s">
        <v>1964</v>
      </c>
      <c r="O202" s="1" t="s">
        <v>481</v>
      </c>
      <c r="P202" s="1">
        <v>0</v>
      </c>
    </row>
    <row r="203" spans="1:16" ht="13.5" customHeight="1">
      <c r="A203" s="159">
        <v>43964</v>
      </c>
      <c r="B203" s="6" t="s">
        <v>1203</v>
      </c>
      <c r="C203" s="1" t="s">
        <v>1960</v>
      </c>
      <c r="D203" s="1" t="s">
        <v>1961</v>
      </c>
      <c r="E203" s="36" t="s">
        <v>2372</v>
      </c>
      <c r="F203" s="1" t="s">
        <v>1531</v>
      </c>
      <c r="G203" s="1" t="s">
        <v>1532</v>
      </c>
      <c r="H203" s="160" t="s">
        <v>2373</v>
      </c>
      <c r="I203" s="4">
        <v>1800000</v>
      </c>
      <c r="J203" s="4">
        <v>0</v>
      </c>
      <c r="K203" s="4">
        <v>14400</v>
      </c>
      <c r="L203" s="4">
        <v>54000</v>
      </c>
      <c r="M203" s="4">
        <v>1731600</v>
      </c>
      <c r="N203" s="1" t="s">
        <v>1964</v>
      </c>
      <c r="O203" s="1" t="s">
        <v>481</v>
      </c>
      <c r="P203" s="1">
        <v>0</v>
      </c>
    </row>
    <row r="204" spans="1:16" ht="13.5" customHeight="1">
      <c r="A204" s="159">
        <v>43964</v>
      </c>
      <c r="B204" s="6" t="s">
        <v>1203</v>
      </c>
      <c r="C204" s="1" t="s">
        <v>1960</v>
      </c>
      <c r="D204" s="1" t="s">
        <v>1961</v>
      </c>
      <c r="E204" s="36" t="s">
        <v>2374</v>
      </c>
      <c r="F204" s="1" t="s">
        <v>1262</v>
      </c>
      <c r="G204" s="1" t="s">
        <v>1562</v>
      </c>
      <c r="H204" s="160" t="s">
        <v>2375</v>
      </c>
      <c r="I204" s="4">
        <v>3600000</v>
      </c>
      <c r="J204" s="4">
        <v>0</v>
      </c>
      <c r="K204" s="161">
        <v>28800</v>
      </c>
      <c r="L204" s="4">
        <v>108000</v>
      </c>
      <c r="M204" s="4">
        <v>3463200</v>
      </c>
      <c r="N204" s="1" t="s">
        <v>1964</v>
      </c>
      <c r="O204" s="1" t="s">
        <v>481</v>
      </c>
      <c r="P204" s="1">
        <v>0</v>
      </c>
    </row>
    <row r="205" spans="1:16" ht="13.5" customHeight="1">
      <c r="A205" s="159">
        <v>43964</v>
      </c>
      <c r="B205" s="6" t="s">
        <v>463</v>
      </c>
      <c r="C205" s="1" t="s">
        <v>1960</v>
      </c>
      <c r="D205" s="1" t="s">
        <v>1961</v>
      </c>
      <c r="E205" s="36" t="s">
        <v>2376</v>
      </c>
      <c r="F205" s="1" t="s">
        <v>1892</v>
      </c>
      <c r="G205" s="1" t="s">
        <v>1893</v>
      </c>
      <c r="H205" s="160" t="s">
        <v>2377</v>
      </c>
      <c r="I205" s="4">
        <v>2405000</v>
      </c>
      <c r="J205" s="4">
        <v>0</v>
      </c>
      <c r="K205" s="4">
        <v>0</v>
      </c>
      <c r="L205" s="4">
        <v>0</v>
      </c>
      <c r="M205" s="4">
        <v>2405000</v>
      </c>
      <c r="N205" s="1" t="s">
        <v>1964</v>
      </c>
      <c r="O205" s="1" t="s">
        <v>481</v>
      </c>
      <c r="P205" s="1">
        <v>0</v>
      </c>
    </row>
    <row r="206" spans="1:16" ht="13.5" customHeight="1">
      <c r="A206" s="159">
        <v>43964</v>
      </c>
      <c r="B206" s="6" t="s">
        <v>1207</v>
      </c>
      <c r="C206" s="1" t="s">
        <v>1960</v>
      </c>
      <c r="D206" s="1" t="s">
        <v>1961</v>
      </c>
      <c r="E206" s="36" t="s">
        <v>2378</v>
      </c>
      <c r="F206" s="1" t="s">
        <v>1272</v>
      </c>
      <c r="G206" s="1" t="s">
        <v>1688</v>
      </c>
      <c r="H206" s="160" t="s">
        <v>2379</v>
      </c>
      <c r="I206" s="4">
        <v>3500000</v>
      </c>
      <c r="J206" s="4">
        <v>0</v>
      </c>
      <c r="K206" s="4">
        <v>28000</v>
      </c>
      <c r="L206" s="4">
        <v>105000</v>
      </c>
      <c r="M206" s="4">
        <v>3367000</v>
      </c>
      <c r="N206" s="1" t="s">
        <v>1964</v>
      </c>
      <c r="O206" s="1" t="s">
        <v>481</v>
      </c>
      <c r="P206" s="1">
        <v>0</v>
      </c>
    </row>
    <row r="207" spans="1:16" ht="13.5" customHeight="1">
      <c r="A207" s="159">
        <v>43964</v>
      </c>
      <c r="B207" s="6" t="s">
        <v>1207</v>
      </c>
      <c r="C207" s="1" t="s">
        <v>1960</v>
      </c>
      <c r="D207" s="1" t="s">
        <v>1961</v>
      </c>
      <c r="E207" s="36" t="s">
        <v>2380</v>
      </c>
      <c r="F207" s="1" t="s">
        <v>1239</v>
      </c>
      <c r="G207" s="1" t="s">
        <v>1639</v>
      </c>
      <c r="H207" s="160" t="s">
        <v>2206</v>
      </c>
      <c r="I207" s="4">
        <v>3200000</v>
      </c>
      <c r="J207" s="4">
        <v>0</v>
      </c>
      <c r="K207" s="4">
        <v>0</v>
      </c>
      <c r="L207" s="4">
        <v>96000</v>
      </c>
      <c r="M207" s="4">
        <v>3104000</v>
      </c>
      <c r="N207" s="1" t="s">
        <v>1964</v>
      </c>
      <c r="O207" s="1" t="s">
        <v>481</v>
      </c>
      <c r="P207" s="1">
        <v>0</v>
      </c>
    </row>
    <row r="208" spans="1:16" ht="13.5" customHeight="1">
      <c r="A208" s="159">
        <v>43844</v>
      </c>
      <c r="B208" s="6" t="s">
        <v>463</v>
      </c>
      <c r="C208" s="1" t="s">
        <v>1960</v>
      </c>
      <c r="D208" s="1" t="s">
        <v>1961</v>
      </c>
      <c r="E208" s="36" t="s">
        <v>2381</v>
      </c>
      <c r="F208" s="1" t="s">
        <v>2293</v>
      </c>
      <c r="G208" s="1" t="s">
        <v>2294</v>
      </c>
      <c r="H208" s="160" t="s">
        <v>2382</v>
      </c>
      <c r="I208" s="4">
        <v>232808000</v>
      </c>
      <c r="J208" s="4">
        <v>0</v>
      </c>
      <c r="K208" s="4">
        <v>0</v>
      </c>
      <c r="L208" s="4">
        <v>0</v>
      </c>
      <c r="M208" s="4">
        <v>232808000</v>
      </c>
      <c r="N208" s="1" t="s">
        <v>1964</v>
      </c>
      <c r="O208" s="1" t="s">
        <v>481</v>
      </c>
      <c r="P208" s="1">
        <v>0</v>
      </c>
    </row>
    <row r="209" spans="1:16" ht="13.5" customHeight="1">
      <c r="A209" s="159">
        <v>43844</v>
      </c>
      <c r="B209" s="6" t="s">
        <v>463</v>
      </c>
      <c r="C209" s="1" t="s">
        <v>1960</v>
      </c>
      <c r="D209" s="1" t="s">
        <v>1961</v>
      </c>
      <c r="E209" s="36" t="s">
        <v>2383</v>
      </c>
      <c r="F209" s="1" t="s">
        <v>2323</v>
      </c>
      <c r="G209" s="1">
        <v>8904801845</v>
      </c>
      <c r="H209" s="160" t="s">
        <v>2384</v>
      </c>
      <c r="I209" s="4">
        <v>46918000</v>
      </c>
      <c r="J209" s="4">
        <v>0</v>
      </c>
      <c r="K209" s="4">
        <v>0</v>
      </c>
      <c r="L209" s="4">
        <v>0</v>
      </c>
      <c r="M209" s="4">
        <v>46918000</v>
      </c>
      <c r="N209" s="1" t="s">
        <v>1964</v>
      </c>
      <c r="O209" s="1" t="s">
        <v>481</v>
      </c>
      <c r="P209" s="1">
        <v>0</v>
      </c>
    </row>
    <row r="210" spans="1:16" ht="13.5" customHeight="1">
      <c r="A210" s="159">
        <v>43935</v>
      </c>
      <c r="B210" s="6" t="s">
        <v>463</v>
      </c>
      <c r="C210" s="1" t="s">
        <v>1960</v>
      </c>
      <c r="D210" s="1" t="s">
        <v>1961</v>
      </c>
      <c r="E210" s="36" t="s">
        <v>2385</v>
      </c>
      <c r="F210" s="1" t="s">
        <v>2293</v>
      </c>
      <c r="G210" s="1" t="s">
        <v>2294</v>
      </c>
      <c r="H210" s="160" t="s">
        <v>2386</v>
      </c>
      <c r="I210" s="4">
        <v>17407000</v>
      </c>
      <c r="J210" s="4">
        <v>0</v>
      </c>
      <c r="K210" s="4">
        <v>0</v>
      </c>
      <c r="L210" s="4">
        <v>0</v>
      </c>
      <c r="M210" s="4">
        <v>17407000</v>
      </c>
      <c r="N210" s="1" t="s">
        <v>1964</v>
      </c>
      <c r="O210" s="1" t="s">
        <v>481</v>
      </c>
      <c r="P210" s="1">
        <v>0</v>
      </c>
    </row>
    <row r="211" spans="1:16" ht="13.5" customHeight="1">
      <c r="A211" s="159">
        <v>43935</v>
      </c>
      <c r="B211" s="6" t="s">
        <v>1203</v>
      </c>
      <c r="C211" s="1" t="s">
        <v>1960</v>
      </c>
      <c r="D211" s="1" t="s">
        <v>1961</v>
      </c>
      <c r="E211" s="36" t="s">
        <v>2387</v>
      </c>
      <c r="F211" s="1" t="s">
        <v>1241</v>
      </c>
      <c r="G211" s="1" t="s">
        <v>1544</v>
      </c>
      <c r="H211" s="160" t="s">
        <v>2080</v>
      </c>
      <c r="I211" s="4">
        <v>1800000</v>
      </c>
      <c r="J211" s="4">
        <v>0</v>
      </c>
      <c r="K211" s="4">
        <v>14400</v>
      </c>
      <c r="L211" s="4">
        <v>54000</v>
      </c>
      <c r="M211" s="4">
        <v>1731600</v>
      </c>
      <c r="N211" s="1" t="s">
        <v>1964</v>
      </c>
      <c r="O211" s="1" t="s">
        <v>481</v>
      </c>
      <c r="P211" s="1">
        <v>0</v>
      </c>
    </row>
    <row r="212" spans="1:16" ht="13.5" customHeight="1">
      <c r="A212" s="159">
        <v>43935</v>
      </c>
      <c r="B212" s="6" t="s">
        <v>1203</v>
      </c>
      <c r="C212" s="1" t="s">
        <v>1960</v>
      </c>
      <c r="D212" s="1" t="s">
        <v>1961</v>
      </c>
      <c r="E212" s="36" t="s">
        <v>2388</v>
      </c>
      <c r="F212" s="1" t="s">
        <v>1268</v>
      </c>
      <c r="G212" s="1" t="s">
        <v>1570</v>
      </c>
      <c r="H212" s="160" t="s">
        <v>2289</v>
      </c>
      <c r="I212" s="4">
        <v>2800000</v>
      </c>
      <c r="J212" s="4">
        <v>0</v>
      </c>
      <c r="K212" s="4">
        <v>22400</v>
      </c>
      <c r="L212" s="4">
        <v>84000</v>
      </c>
      <c r="M212" s="4">
        <v>2693600</v>
      </c>
      <c r="N212" s="1" t="s">
        <v>1964</v>
      </c>
      <c r="O212" s="1" t="s">
        <v>481</v>
      </c>
      <c r="P212" s="1">
        <v>0</v>
      </c>
    </row>
    <row r="213" spans="1:16" ht="13.5" customHeight="1">
      <c r="A213" s="159">
        <v>43965</v>
      </c>
      <c r="B213" s="6" t="s">
        <v>2389</v>
      </c>
      <c r="C213" s="1" t="s">
        <v>1960</v>
      </c>
      <c r="D213" s="1" t="s">
        <v>1961</v>
      </c>
      <c r="E213" s="36" t="s">
        <v>2390</v>
      </c>
      <c r="F213" s="1" t="s">
        <v>1459</v>
      </c>
      <c r="G213" s="1" t="s">
        <v>1460</v>
      </c>
      <c r="H213" s="160" t="s">
        <v>2391</v>
      </c>
      <c r="I213" s="4">
        <v>29821513</v>
      </c>
      <c r="J213" s="4">
        <v>0</v>
      </c>
      <c r="K213" s="4">
        <v>2069955</v>
      </c>
      <c r="L213" s="4">
        <v>0</v>
      </c>
      <c r="M213" s="4">
        <v>27751558</v>
      </c>
      <c r="N213" s="1" t="s">
        <v>1964</v>
      </c>
      <c r="O213" s="1" t="s">
        <v>481</v>
      </c>
      <c r="P213" s="1">
        <v>0</v>
      </c>
    </row>
    <row r="214" spans="1:16" ht="13.5" customHeight="1">
      <c r="A214" s="159">
        <v>43966</v>
      </c>
      <c r="B214" s="6" t="s">
        <v>2074</v>
      </c>
      <c r="C214" s="1" t="s">
        <v>1960</v>
      </c>
      <c r="D214" s="1" t="s">
        <v>1961</v>
      </c>
      <c r="E214" s="36" t="s">
        <v>2392</v>
      </c>
      <c r="F214" s="1" t="s">
        <v>1807</v>
      </c>
      <c r="G214" s="1" t="s">
        <v>1805</v>
      </c>
      <c r="H214" s="160" t="s">
        <v>2393</v>
      </c>
      <c r="I214" s="4">
        <v>2007208</v>
      </c>
      <c r="J214" s="4">
        <v>0</v>
      </c>
      <c r="K214" s="4">
        <v>0</v>
      </c>
      <c r="L214" s="4">
        <v>0</v>
      </c>
      <c r="M214" s="4">
        <v>2007208</v>
      </c>
      <c r="N214" s="1" t="s">
        <v>1976</v>
      </c>
      <c r="O214" s="1" t="s">
        <v>487</v>
      </c>
      <c r="P214" s="1">
        <v>0</v>
      </c>
    </row>
    <row r="215" spans="1:16" ht="13.5" customHeight="1">
      <c r="A215" s="159">
        <v>43966</v>
      </c>
      <c r="B215" s="6" t="s">
        <v>463</v>
      </c>
      <c r="C215" s="1" t="s">
        <v>1960</v>
      </c>
      <c r="D215" s="1" t="s">
        <v>1961</v>
      </c>
      <c r="E215" s="36" t="s">
        <v>2394</v>
      </c>
      <c r="F215" s="1" t="s">
        <v>1235</v>
      </c>
      <c r="G215" s="1" t="s">
        <v>1542</v>
      </c>
      <c r="H215" s="160" t="s">
        <v>2395</v>
      </c>
      <c r="I215" s="4">
        <v>1924000</v>
      </c>
      <c r="J215" s="4">
        <v>0</v>
      </c>
      <c r="K215" s="4">
        <v>0</v>
      </c>
      <c r="L215" s="4">
        <v>0</v>
      </c>
      <c r="M215" s="4">
        <v>1924000</v>
      </c>
      <c r="N215" s="1" t="s">
        <v>1964</v>
      </c>
      <c r="O215" s="1" t="s">
        <v>481</v>
      </c>
      <c r="P215" s="1">
        <v>0</v>
      </c>
    </row>
    <row r="216" spans="1:16" ht="13.5" customHeight="1">
      <c r="A216" s="159">
        <v>43966</v>
      </c>
      <c r="B216" s="6" t="s">
        <v>1207</v>
      </c>
      <c r="C216" s="1" t="s">
        <v>1960</v>
      </c>
      <c r="D216" s="1" t="s">
        <v>1961</v>
      </c>
      <c r="E216" s="36" t="s">
        <v>2396</v>
      </c>
      <c r="F216" s="1" t="s">
        <v>1267</v>
      </c>
      <c r="G216" s="1" t="s">
        <v>1684</v>
      </c>
      <c r="H216" s="160" t="s">
        <v>2287</v>
      </c>
      <c r="I216" s="4">
        <v>3000000</v>
      </c>
      <c r="J216" s="4">
        <v>0</v>
      </c>
      <c r="K216" s="4">
        <v>24000</v>
      </c>
      <c r="L216" s="4">
        <v>90000</v>
      </c>
      <c r="M216" s="4">
        <v>2886000</v>
      </c>
      <c r="N216" s="1" t="s">
        <v>1964</v>
      </c>
      <c r="O216" s="1" t="s">
        <v>481</v>
      </c>
      <c r="P216" s="1">
        <v>0</v>
      </c>
    </row>
    <row r="217" spans="1:16" ht="13.5" customHeight="1">
      <c r="A217" s="159">
        <v>43966</v>
      </c>
      <c r="B217" s="6" t="s">
        <v>1203</v>
      </c>
      <c r="C217" s="1" t="s">
        <v>1960</v>
      </c>
      <c r="D217" s="1" t="s">
        <v>1961</v>
      </c>
      <c r="E217" s="36" t="s">
        <v>2397</v>
      </c>
      <c r="F217" s="1" t="s">
        <v>1251</v>
      </c>
      <c r="G217" s="1" t="s">
        <v>1550</v>
      </c>
      <c r="H217" s="160" t="s">
        <v>1996</v>
      </c>
      <c r="I217" s="4">
        <v>2200000</v>
      </c>
      <c r="J217" s="4">
        <v>0</v>
      </c>
      <c r="K217" s="4">
        <v>17600</v>
      </c>
      <c r="L217" s="4">
        <v>66000</v>
      </c>
      <c r="M217" s="4">
        <v>2116400</v>
      </c>
      <c r="N217" s="1" t="s">
        <v>1964</v>
      </c>
      <c r="O217" s="1" t="s">
        <v>481</v>
      </c>
      <c r="P217" s="1">
        <v>0</v>
      </c>
    </row>
    <row r="218" spans="1:16" ht="13.5" customHeight="1">
      <c r="A218" s="159">
        <v>43906</v>
      </c>
      <c r="B218" s="6" t="s">
        <v>1207</v>
      </c>
      <c r="C218" s="1" t="s">
        <v>1960</v>
      </c>
      <c r="D218" s="1" t="s">
        <v>1961</v>
      </c>
      <c r="E218" s="36" t="s">
        <v>2398</v>
      </c>
      <c r="F218" s="1" t="s">
        <v>1236</v>
      </c>
      <c r="G218" s="1" t="s">
        <v>1645</v>
      </c>
      <c r="H218" s="160" t="s">
        <v>2227</v>
      </c>
      <c r="I218" s="4">
        <v>3500000</v>
      </c>
      <c r="J218" s="4">
        <v>0</v>
      </c>
      <c r="K218" s="4">
        <v>0</v>
      </c>
      <c r="L218" s="4">
        <v>105000</v>
      </c>
      <c r="M218" s="4">
        <v>3395000</v>
      </c>
      <c r="N218" s="1" t="s">
        <v>1964</v>
      </c>
      <c r="O218" s="1" t="s">
        <v>481</v>
      </c>
      <c r="P218" s="1">
        <v>0</v>
      </c>
    </row>
    <row r="219" spans="1:16" ht="13.5" customHeight="1">
      <c r="A219" s="159">
        <v>43906</v>
      </c>
      <c r="B219" s="6" t="s">
        <v>1203</v>
      </c>
      <c r="C219" s="1" t="s">
        <v>1960</v>
      </c>
      <c r="D219" s="1" t="s">
        <v>1961</v>
      </c>
      <c r="E219" s="36" t="s">
        <v>2399</v>
      </c>
      <c r="F219" s="1" t="s">
        <v>1531</v>
      </c>
      <c r="G219" s="1" t="s">
        <v>1532</v>
      </c>
      <c r="H219" s="160" t="s">
        <v>1994</v>
      </c>
      <c r="I219" s="4">
        <v>1800000</v>
      </c>
      <c r="J219" s="4">
        <v>0</v>
      </c>
      <c r="K219" s="4">
        <v>14400</v>
      </c>
      <c r="L219" s="4">
        <v>54000</v>
      </c>
      <c r="M219" s="4">
        <v>1731600</v>
      </c>
      <c r="N219" s="1" t="s">
        <v>1964</v>
      </c>
      <c r="O219" s="1" t="s">
        <v>481</v>
      </c>
      <c r="P219" s="1">
        <v>0</v>
      </c>
    </row>
    <row r="220" spans="1:16" ht="13.5" customHeight="1">
      <c r="A220" s="159">
        <v>43906</v>
      </c>
      <c r="B220" s="6" t="s">
        <v>1203</v>
      </c>
      <c r="C220" s="1" t="s">
        <v>1960</v>
      </c>
      <c r="D220" s="1" t="s">
        <v>1961</v>
      </c>
      <c r="E220" s="36" t="s">
        <v>2400</v>
      </c>
      <c r="F220" s="1" t="s">
        <v>1219</v>
      </c>
      <c r="G220" s="1" t="s">
        <v>1510</v>
      </c>
      <c r="H220" s="160" t="s">
        <v>2005</v>
      </c>
      <c r="I220" s="4">
        <v>2200000</v>
      </c>
      <c r="J220" s="4">
        <v>0</v>
      </c>
      <c r="K220" s="4">
        <v>17600</v>
      </c>
      <c r="L220" s="4">
        <v>66000</v>
      </c>
      <c r="M220" s="4">
        <v>2116400</v>
      </c>
      <c r="N220" s="1" t="s">
        <v>1964</v>
      </c>
      <c r="O220" s="1" t="s">
        <v>481</v>
      </c>
      <c r="P220" s="1">
        <v>0</v>
      </c>
    </row>
    <row r="221" spans="1:16" ht="13.5" customHeight="1">
      <c r="A221" s="159">
        <v>43937</v>
      </c>
      <c r="B221" s="6" t="s">
        <v>1207</v>
      </c>
      <c r="C221" s="1" t="s">
        <v>1960</v>
      </c>
      <c r="D221" s="1" t="s">
        <v>1961</v>
      </c>
      <c r="E221" s="36" t="s">
        <v>2401</v>
      </c>
      <c r="F221" s="1" t="s">
        <v>1249</v>
      </c>
      <c r="G221" s="1" t="s">
        <v>1653</v>
      </c>
      <c r="H221" s="160" t="s">
        <v>2402</v>
      </c>
      <c r="I221" s="4">
        <v>3500000</v>
      </c>
      <c r="J221" s="4">
        <v>0</v>
      </c>
      <c r="K221" s="4">
        <v>0</v>
      </c>
      <c r="L221" s="4">
        <v>105000</v>
      </c>
      <c r="M221" s="4">
        <v>3395000</v>
      </c>
      <c r="N221" s="1" t="s">
        <v>1964</v>
      </c>
      <c r="O221" s="1" t="s">
        <v>481</v>
      </c>
      <c r="P221" s="1">
        <v>0</v>
      </c>
    </row>
    <row r="222" spans="1:16" ht="13.5" customHeight="1">
      <c r="A222" s="159">
        <v>43937</v>
      </c>
      <c r="B222" s="6" t="s">
        <v>2403</v>
      </c>
      <c r="C222" s="1" t="s">
        <v>1960</v>
      </c>
      <c r="D222" s="1" t="s">
        <v>1961</v>
      </c>
      <c r="E222" s="36" t="s">
        <v>2404</v>
      </c>
      <c r="F222" s="1" t="s">
        <v>1793</v>
      </c>
      <c r="G222" s="1" t="s">
        <v>1794</v>
      </c>
      <c r="H222" s="160" t="s">
        <v>2405</v>
      </c>
      <c r="I222" s="4">
        <v>35821380</v>
      </c>
      <c r="J222" s="4">
        <v>0</v>
      </c>
      <c r="K222" s="161">
        <v>1098723</v>
      </c>
      <c r="L222" s="4">
        <v>2257650</v>
      </c>
      <c r="M222" s="4">
        <v>32465007</v>
      </c>
      <c r="N222" s="1" t="s">
        <v>1976</v>
      </c>
      <c r="O222" s="1" t="s">
        <v>487</v>
      </c>
      <c r="P222" s="1">
        <v>0</v>
      </c>
    </row>
    <row r="223" spans="1:16" ht="13.5" customHeight="1">
      <c r="A223" s="159">
        <v>43937</v>
      </c>
      <c r="B223" s="6" t="s">
        <v>1901</v>
      </c>
      <c r="C223" s="1" t="s">
        <v>1960</v>
      </c>
      <c r="D223" s="1" t="s">
        <v>1961</v>
      </c>
      <c r="E223" s="36" t="s">
        <v>2406</v>
      </c>
      <c r="F223" s="1" t="s">
        <v>1274</v>
      </c>
      <c r="G223" s="1" t="s">
        <v>1903</v>
      </c>
      <c r="H223" s="160" t="s">
        <v>2407</v>
      </c>
      <c r="I223" s="4">
        <v>3000000</v>
      </c>
      <c r="J223" s="4">
        <v>0</v>
      </c>
      <c r="K223" s="4">
        <v>0</v>
      </c>
      <c r="L223" s="4">
        <v>90000</v>
      </c>
      <c r="M223" s="4">
        <v>2910000</v>
      </c>
      <c r="N223" s="1" t="s">
        <v>2343</v>
      </c>
      <c r="O223" s="1" t="s">
        <v>483</v>
      </c>
      <c r="P223" s="1">
        <v>0</v>
      </c>
    </row>
    <row r="224" spans="1:16" ht="13.5" customHeight="1">
      <c r="A224" s="159">
        <v>43937</v>
      </c>
      <c r="B224" s="6" t="s">
        <v>1203</v>
      </c>
      <c r="C224" s="1" t="s">
        <v>1960</v>
      </c>
      <c r="D224" s="1" t="s">
        <v>1961</v>
      </c>
      <c r="E224" s="36" t="s">
        <v>2408</v>
      </c>
      <c r="F224" s="1" t="s">
        <v>1251</v>
      </c>
      <c r="G224" s="1" t="s">
        <v>1550</v>
      </c>
      <c r="H224" s="160" t="s">
        <v>1996</v>
      </c>
      <c r="I224" s="4">
        <v>2200000</v>
      </c>
      <c r="J224" s="4">
        <v>0</v>
      </c>
      <c r="K224" s="4">
        <v>17600</v>
      </c>
      <c r="L224" s="4">
        <v>66000</v>
      </c>
      <c r="M224" s="4">
        <v>2116400</v>
      </c>
      <c r="N224" s="1" t="s">
        <v>1964</v>
      </c>
      <c r="O224" s="1" t="s">
        <v>481</v>
      </c>
      <c r="P224" s="1">
        <v>0</v>
      </c>
    </row>
    <row r="225" spans="1:16" ht="13.5" customHeight="1">
      <c r="A225" s="159">
        <v>43937</v>
      </c>
      <c r="B225" s="6" t="s">
        <v>1207</v>
      </c>
      <c r="C225" s="1" t="s">
        <v>1960</v>
      </c>
      <c r="D225" s="1" t="s">
        <v>1961</v>
      </c>
      <c r="E225" s="36" t="s">
        <v>2409</v>
      </c>
      <c r="F225" s="1" t="s">
        <v>1252</v>
      </c>
      <c r="G225" s="1" t="s">
        <v>1659</v>
      </c>
      <c r="H225" s="160" t="s">
        <v>2410</v>
      </c>
      <c r="I225" s="4">
        <v>4000000</v>
      </c>
      <c r="J225" s="4">
        <v>0</v>
      </c>
      <c r="K225" s="4">
        <v>0</v>
      </c>
      <c r="L225" s="4">
        <v>120000</v>
      </c>
      <c r="M225" s="4">
        <v>3880000</v>
      </c>
      <c r="N225" s="1" t="s">
        <v>1964</v>
      </c>
      <c r="O225" s="1" t="s">
        <v>481</v>
      </c>
      <c r="P225" s="1">
        <v>0</v>
      </c>
    </row>
    <row r="226" spans="1:16" ht="13.5" customHeight="1">
      <c r="A226" s="159">
        <v>43998</v>
      </c>
      <c r="B226" s="6" t="s">
        <v>1414</v>
      </c>
      <c r="C226" s="1" t="s">
        <v>1960</v>
      </c>
      <c r="D226" s="1" t="s">
        <v>1961</v>
      </c>
      <c r="E226" s="36" t="s">
        <v>2411</v>
      </c>
      <c r="F226" s="1" t="s">
        <v>1841</v>
      </c>
      <c r="G226" s="1" t="s">
        <v>1842</v>
      </c>
      <c r="H226" s="160" t="s">
        <v>2412</v>
      </c>
      <c r="I226" s="4">
        <v>2997260</v>
      </c>
      <c r="J226" s="4">
        <v>0</v>
      </c>
      <c r="K226" s="4">
        <v>0</v>
      </c>
      <c r="L226" s="4">
        <v>0</v>
      </c>
      <c r="M226" s="4">
        <v>2997260</v>
      </c>
      <c r="N226" s="1" t="s">
        <v>1976</v>
      </c>
      <c r="O226" s="1" t="s">
        <v>487</v>
      </c>
      <c r="P226" s="1">
        <v>0</v>
      </c>
    </row>
    <row r="227" spans="1:16" ht="13.5" customHeight="1">
      <c r="A227" s="159">
        <v>43998</v>
      </c>
      <c r="B227" s="6" t="s">
        <v>1207</v>
      </c>
      <c r="C227" s="1" t="s">
        <v>1960</v>
      </c>
      <c r="D227" s="1" t="s">
        <v>1961</v>
      </c>
      <c r="E227" s="36" t="s">
        <v>2413</v>
      </c>
      <c r="F227" s="1" t="s">
        <v>1250</v>
      </c>
      <c r="G227" s="1" t="s">
        <v>1665</v>
      </c>
      <c r="H227" s="160" t="s">
        <v>2414</v>
      </c>
      <c r="I227" s="4">
        <v>3500000</v>
      </c>
      <c r="J227" s="4">
        <v>0</v>
      </c>
      <c r="K227" s="4">
        <v>28000</v>
      </c>
      <c r="L227" s="4">
        <v>105000</v>
      </c>
      <c r="M227" s="4">
        <v>3367000</v>
      </c>
      <c r="N227" s="1" t="s">
        <v>1964</v>
      </c>
      <c r="O227" s="1" t="s">
        <v>481</v>
      </c>
      <c r="P227" s="1">
        <v>0</v>
      </c>
    </row>
    <row r="228" spans="1:16" ht="13.5" customHeight="1">
      <c r="A228" s="159">
        <v>43998</v>
      </c>
      <c r="B228" s="6" t="s">
        <v>1207</v>
      </c>
      <c r="C228" s="1" t="s">
        <v>1960</v>
      </c>
      <c r="D228" s="1" t="s">
        <v>1961</v>
      </c>
      <c r="E228" s="36" t="s">
        <v>2415</v>
      </c>
      <c r="F228" s="1" t="s">
        <v>1206</v>
      </c>
      <c r="G228" s="1" t="s">
        <v>1623</v>
      </c>
      <c r="H228" s="160" t="s">
        <v>2416</v>
      </c>
      <c r="I228" s="4">
        <v>1600000</v>
      </c>
      <c r="J228" s="4">
        <v>0</v>
      </c>
      <c r="K228" s="4">
        <v>12800</v>
      </c>
      <c r="L228" s="4">
        <v>48000</v>
      </c>
      <c r="M228" s="4">
        <v>1539200</v>
      </c>
      <c r="N228" s="1" t="s">
        <v>1964</v>
      </c>
      <c r="O228" s="1" t="s">
        <v>481</v>
      </c>
      <c r="P228" s="1">
        <v>0</v>
      </c>
    </row>
    <row r="229" spans="1:16" ht="13.5" customHeight="1">
      <c r="A229" s="159">
        <v>43998</v>
      </c>
      <c r="B229" s="6" t="s">
        <v>1203</v>
      </c>
      <c r="C229" s="1" t="s">
        <v>1960</v>
      </c>
      <c r="D229" s="1" t="s">
        <v>1961</v>
      </c>
      <c r="E229" s="36" t="s">
        <v>2417</v>
      </c>
      <c r="F229" s="1" t="s">
        <v>1212</v>
      </c>
      <c r="G229" s="1" t="s">
        <v>1508</v>
      </c>
      <c r="H229" s="160" t="s">
        <v>2418</v>
      </c>
      <c r="I229" s="4">
        <v>1250000</v>
      </c>
      <c r="J229" s="4">
        <v>0</v>
      </c>
      <c r="K229" s="4">
        <v>10000</v>
      </c>
      <c r="L229" s="4">
        <v>37500</v>
      </c>
      <c r="M229" s="4">
        <v>1202500</v>
      </c>
      <c r="N229" s="1" t="s">
        <v>1964</v>
      </c>
      <c r="O229" s="1" t="s">
        <v>481</v>
      </c>
      <c r="P229" s="1">
        <v>0</v>
      </c>
    </row>
    <row r="230" spans="1:16" ht="13.5" customHeight="1">
      <c r="A230" s="159">
        <v>43998</v>
      </c>
      <c r="B230" s="6" t="s">
        <v>1203</v>
      </c>
      <c r="C230" s="1" t="s">
        <v>1960</v>
      </c>
      <c r="D230" s="1" t="s">
        <v>1961</v>
      </c>
      <c r="E230" s="36" t="s">
        <v>2419</v>
      </c>
      <c r="F230" s="1" t="s">
        <v>1208</v>
      </c>
      <c r="G230" s="1" t="s">
        <v>1502</v>
      </c>
      <c r="H230" s="160" t="s">
        <v>2420</v>
      </c>
      <c r="I230" s="4">
        <v>1500000</v>
      </c>
      <c r="J230" s="4">
        <v>0</v>
      </c>
      <c r="K230" s="4">
        <v>12000</v>
      </c>
      <c r="L230" s="4">
        <v>45000</v>
      </c>
      <c r="M230" s="4">
        <v>1443000</v>
      </c>
      <c r="N230" s="1" t="s">
        <v>1964</v>
      </c>
      <c r="O230" s="1" t="s">
        <v>481</v>
      </c>
      <c r="P230" s="1">
        <v>0</v>
      </c>
    </row>
    <row r="231" spans="1:16" ht="13.5" customHeight="1">
      <c r="A231" s="159">
        <v>43878</v>
      </c>
      <c r="B231" s="6" t="s">
        <v>463</v>
      </c>
      <c r="C231" s="1" t="s">
        <v>1960</v>
      </c>
      <c r="D231" s="1" t="s">
        <v>1961</v>
      </c>
      <c r="E231" s="36" t="s">
        <v>2421</v>
      </c>
      <c r="F231" s="1" t="s">
        <v>2422</v>
      </c>
      <c r="G231" s="1" t="s">
        <v>2423</v>
      </c>
      <c r="H231" s="160" t="s">
        <v>2424</v>
      </c>
      <c r="I231" s="4">
        <v>3241560</v>
      </c>
      <c r="J231" s="4">
        <v>0</v>
      </c>
      <c r="K231" s="4">
        <v>0</v>
      </c>
      <c r="L231" s="4">
        <v>0</v>
      </c>
      <c r="M231" s="4">
        <v>3241560</v>
      </c>
      <c r="N231" s="1" t="s">
        <v>1976</v>
      </c>
      <c r="O231" s="1" t="s">
        <v>487</v>
      </c>
      <c r="P231" s="1">
        <v>0</v>
      </c>
    </row>
    <row r="232" spans="1:16" ht="13.5" customHeight="1">
      <c r="A232" s="159">
        <v>43878</v>
      </c>
      <c r="B232" s="6" t="s">
        <v>1201</v>
      </c>
      <c r="C232" s="1" t="s">
        <v>1960</v>
      </c>
      <c r="D232" s="1" t="s">
        <v>1961</v>
      </c>
      <c r="E232" s="36" t="s">
        <v>2425</v>
      </c>
      <c r="F232" s="1" t="s">
        <v>1793</v>
      </c>
      <c r="G232" s="1" t="s">
        <v>1794</v>
      </c>
      <c r="H232" s="160" t="s">
        <v>2266</v>
      </c>
      <c r="I232" s="4">
        <v>35821380</v>
      </c>
      <c r="J232" s="4">
        <v>0</v>
      </c>
      <c r="K232" s="4">
        <v>2152293</v>
      </c>
      <c r="L232" s="4">
        <v>1204080</v>
      </c>
      <c r="M232" s="4">
        <v>32465007</v>
      </c>
      <c r="N232" s="1" t="s">
        <v>1976</v>
      </c>
      <c r="O232" s="1" t="s">
        <v>487</v>
      </c>
      <c r="P232" s="1">
        <v>0</v>
      </c>
    </row>
    <row r="233" spans="1:16" ht="13.5" customHeight="1">
      <c r="A233" s="159">
        <v>43878</v>
      </c>
      <c r="B233" s="6" t="s">
        <v>463</v>
      </c>
      <c r="C233" s="1" t="s">
        <v>1960</v>
      </c>
      <c r="D233" s="1" t="s">
        <v>1961</v>
      </c>
      <c r="E233" s="36" t="s">
        <v>2426</v>
      </c>
      <c r="F233" s="1" t="s">
        <v>1222</v>
      </c>
      <c r="G233" s="1" t="s">
        <v>1540</v>
      </c>
      <c r="H233" s="160" t="s">
        <v>2427</v>
      </c>
      <c r="I233" s="4">
        <v>881833</v>
      </c>
      <c r="J233" s="4">
        <v>0</v>
      </c>
      <c r="K233" s="4">
        <v>0</v>
      </c>
      <c r="L233" s="4">
        <v>0</v>
      </c>
      <c r="M233" s="4">
        <v>881833</v>
      </c>
      <c r="N233" s="1" t="s">
        <v>1976</v>
      </c>
      <c r="O233" s="1" t="s">
        <v>487</v>
      </c>
      <c r="P233" s="1">
        <v>0</v>
      </c>
    </row>
    <row r="234" spans="1:16" ht="13.5" customHeight="1">
      <c r="A234" s="159">
        <v>43878</v>
      </c>
      <c r="B234" s="6" t="s">
        <v>463</v>
      </c>
      <c r="C234" s="1" t="s">
        <v>1960</v>
      </c>
      <c r="D234" s="1" t="s">
        <v>1961</v>
      </c>
      <c r="E234" s="36" t="s">
        <v>2428</v>
      </c>
      <c r="F234" s="1" t="s">
        <v>2429</v>
      </c>
      <c r="G234" s="1">
        <v>8605192353</v>
      </c>
      <c r="H234" s="160" t="s">
        <v>2430</v>
      </c>
      <c r="I234" s="4">
        <v>71070</v>
      </c>
      <c r="J234" s="4">
        <v>0</v>
      </c>
      <c r="K234" s="4">
        <v>0</v>
      </c>
      <c r="L234" s="4">
        <v>0</v>
      </c>
      <c r="M234" s="4">
        <v>71070</v>
      </c>
      <c r="N234" s="1" t="s">
        <v>1976</v>
      </c>
      <c r="O234" s="1" t="s">
        <v>487</v>
      </c>
      <c r="P234" s="1">
        <v>0</v>
      </c>
    </row>
    <row r="235" spans="1:16" ht="13.5" customHeight="1">
      <c r="A235" s="159">
        <v>43878</v>
      </c>
      <c r="B235" s="6" t="s">
        <v>463</v>
      </c>
      <c r="C235" s="1" t="s">
        <v>1960</v>
      </c>
      <c r="D235" s="1" t="s">
        <v>1961</v>
      </c>
      <c r="E235" s="36" t="s">
        <v>2431</v>
      </c>
      <c r="F235" s="1" t="s">
        <v>2432</v>
      </c>
      <c r="G235" s="1" t="s">
        <v>2433</v>
      </c>
      <c r="H235" s="160" t="s">
        <v>2434</v>
      </c>
      <c r="I235" s="4">
        <v>3367000</v>
      </c>
      <c r="J235" s="4">
        <v>0</v>
      </c>
      <c r="K235" s="4">
        <v>0</v>
      </c>
      <c r="L235" s="4">
        <v>0</v>
      </c>
      <c r="M235" s="4">
        <v>3367000</v>
      </c>
      <c r="N235" s="1" t="s">
        <v>1976</v>
      </c>
      <c r="O235" s="1" t="s">
        <v>487</v>
      </c>
      <c r="P235" s="1">
        <v>0</v>
      </c>
    </row>
    <row r="236" spans="1:16" ht="13.5" customHeight="1">
      <c r="A236" s="159">
        <v>43878</v>
      </c>
      <c r="B236" s="6" t="s">
        <v>463</v>
      </c>
      <c r="C236" s="1" t="s">
        <v>1960</v>
      </c>
      <c r="D236" s="1" t="s">
        <v>1961</v>
      </c>
      <c r="E236" s="36" t="s">
        <v>2435</v>
      </c>
      <c r="F236" s="1" t="s">
        <v>2436</v>
      </c>
      <c r="G236" s="1" t="s">
        <v>2437</v>
      </c>
      <c r="H236" s="160" t="s">
        <v>2434</v>
      </c>
      <c r="I236" s="4">
        <v>1603333</v>
      </c>
      <c r="J236" s="4">
        <v>0</v>
      </c>
      <c r="K236" s="4">
        <v>0</v>
      </c>
      <c r="L236" s="4">
        <v>0</v>
      </c>
      <c r="M236" s="4">
        <v>1603333</v>
      </c>
      <c r="N236" s="1" t="s">
        <v>1976</v>
      </c>
      <c r="O236" s="1" t="s">
        <v>487</v>
      </c>
      <c r="P236" s="1">
        <v>0</v>
      </c>
    </row>
    <row r="237" spans="1:16" ht="13.5" customHeight="1">
      <c r="A237" s="159">
        <v>43878</v>
      </c>
      <c r="B237" s="6" t="s">
        <v>463</v>
      </c>
      <c r="C237" s="1" t="s">
        <v>1960</v>
      </c>
      <c r="D237" s="1" t="s">
        <v>1961</v>
      </c>
      <c r="E237" s="36" t="s">
        <v>2438</v>
      </c>
      <c r="F237" s="1" t="s">
        <v>1246</v>
      </c>
      <c r="G237" s="1" t="s">
        <v>1728</v>
      </c>
      <c r="H237" s="160" t="s">
        <v>2434</v>
      </c>
      <c r="I237" s="4">
        <v>3738529</v>
      </c>
      <c r="J237" s="4">
        <v>0</v>
      </c>
      <c r="K237" s="4">
        <v>0</v>
      </c>
      <c r="L237" s="4">
        <v>0</v>
      </c>
      <c r="M237" s="4">
        <v>3738529</v>
      </c>
      <c r="N237" s="1" t="s">
        <v>1976</v>
      </c>
      <c r="O237" s="1" t="s">
        <v>487</v>
      </c>
      <c r="P237" s="1">
        <v>0</v>
      </c>
    </row>
    <row r="238" spans="1:16" ht="13.5" customHeight="1">
      <c r="A238" s="159">
        <v>43878</v>
      </c>
      <c r="B238" s="6" t="s">
        <v>463</v>
      </c>
      <c r="C238" s="1" t="s">
        <v>1960</v>
      </c>
      <c r="D238" s="1" t="s">
        <v>1961</v>
      </c>
      <c r="E238" s="36" t="s">
        <v>2439</v>
      </c>
      <c r="F238" s="1" t="s">
        <v>2440</v>
      </c>
      <c r="G238" s="1" t="s">
        <v>2441</v>
      </c>
      <c r="H238" s="160" t="s">
        <v>2434</v>
      </c>
      <c r="I238" s="4">
        <v>3367000</v>
      </c>
      <c r="J238" s="4">
        <v>0</v>
      </c>
      <c r="K238" s="4">
        <v>0</v>
      </c>
      <c r="L238" s="4">
        <v>0</v>
      </c>
      <c r="M238" s="4">
        <v>3367000</v>
      </c>
      <c r="N238" s="1" t="s">
        <v>1964</v>
      </c>
      <c r="O238" s="1" t="s">
        <v>481</v>
      </c>
      <c r="P238" s="1">
        <v>0</v>
      </c>
    </row>
    <row r="239" spans="1:16" ht="13.5" customHeight="1">
      <c r="A239" s="159">
        <v>43878</v>
      </c>
      <c r="B239" s="6" t="s">
        <v>463</v>
      </c>
      <c r="C239" s="1" t="s">
        <v>1960</v>
      </c>
      <c r="D239" s="1" t="s">
        <v>1961</v>
      </c>
      <c r="E239" s="36" t="s">
        <v>2442</v>
      </c>
      <c r="F239" s="1" t="s">
        <v>2443</v>
      </c>
      <c r="G239" s="1" t="s">
        <v>2444</v>
      </c>
      <c r="H239" s="160" t="s">
        <v>2434</v>
      </c>
      <c r="I239" s="4">
        <v>2425000</v>
      </c>
      <c r="J239" s="4">
        <v>0</v>
      </c>
      <c r="K239" s="4">
        <v>0</v>
      </c>
      <c r="L239" s="4">
        <v>0</v>
      </c>
      <c r="M239" s="4">
        <v>2425000</v>
      </c>
      <c r="N239" s="1" t="s">
        <v>1964</v>
      </c>
      <c r="O239" s="1" t="s">
        <v>481</v>
      </c>
      <c r="P239" s="1">
        <v>0</v>
      </c>
    </row>
    <row r="240" spans="1:16" ht="13.5" customHeight="1">
      <c r="A240" s="159">
        <v>43878</v>
      </c>
      <c r="B240" s="6" t="s">
        <v>463</v>
      </c>
      <c r="C240" s="1" t="s">
        <v>1960</v>
      </c>
      <c r="D240" s="1" t="s">
        <v>1965</v>
      </c>
      <c r="E240" s="36" t="s">
        <v>2445</v>
      </c>
      <c r="F240" s="1" t="s">
        <v>2446</v>
      </c>
      <c r="G240" s="1" t="s">
        <v>2447</v>
      </c>
      <c r="H240" s="160" t="s">
        <v>2434</v>
      </c>
      <c r="I240" s="4">
        <v>2328000</v>
      </c>
      <c r="J240" s="4">
        <v>0</v>
      </c>
      <c r="K240" s="4">
        <v>0</v>
      </c>
      <c r="L240" s="4">
        <v>0</v>
      </c>
      <c r="M240" s="4">
        <v>2328000</v>
      </c>
      <c r="N240" s="1" t="s">
        <v>1964</v>
      </c>
      <c r="O240" s="1" t="s">
        <v>481</v>
      </c>
      <c r="P240" s="1" t="s">
        <v>1792</v>
      </c>
    </row>
    <row r="241" spans="1:16" ht="13.5" customHeight="1">
      <c r="A241" s="159">
        <v>43878</v>
      </c>
      <c r="B241" s="6" t="s">
        <v>463</v>
      </c>
      <c r="C241" s="1" t="s">
        <v>1960</v>
      </c>
      <c r="D241" s="1" t="s">
        <v>1961</v>
      </c>
      <c r="E241" s="36" t="s">
        <v>2448</v>
      </c>
      <c r="F241" s="1" t="s">
        <v>2449</v>
      </c>
      <c r="G241" s="1" t="s">
        <v>2450</v>
      </c>
      <c r="H241" s="160" t="s">
        <v>2451</v>
      </c>
      <c r="I241" s="4">
        <v>630995</v>
      </c>
      <c r="J241" s="4">
        <v>0</v>
      </c>
      <c r="K241" s="4">
        <v>0</v>
      </c>
      <c r="L241" s="4">
        <v>0</v>
      </c>
      <c r="M241" s="4">
        <v>630995</v>
      </c>
      <c r="N241" s="1" t="s">
        <v>1964</v>
      </c>
      <c r="O241" s="1" t="s">
        <v>481</v>
      </c>
      <c r="P241" s="1">
        <v>0</v>
      </c>
    </row>
    <row r="242" spans="1:16" ht="13.5" customHeight="1">
      <c r="A242" s="159">
        <v>43878</v>
      </c>
      <c r="B242" s="6" t="s">
        <v>2074</v>
      </c>
      <c r="C242" s="1" t="s">
        <v>1960</v>
      </c>
      <c r="D242" s="1" t="s">
        <v>1961</v>
      </c>
      <c r="E242" s="36" t="s">
        <v>2452</v>
      </c>
      <c r="F242" s="1" t="s">
        <v>1807</v>
      </c>
      <c r="G242" s="1" t="s">
        <v>1805</v>
      </c>
      <c r="H242" s="160" t="s">
        <v>2453</v>
      </c>
      <c r="I242" s="4">
        <v>2010379</v>
      </c>
      <c r="J242" s="4">
        <v>0</v>
      </c>
      <c r="K242" s="4">
        <v>0</v>
      </c>
      <c r="L242" s="4">
        <v>0</v>
      </c>
      <c r="M242" s="4">
        <v>2010379</v>
      </c>
      <c r="N242" s="1" t="s">
        <v>1976</v>
      </c>
      <c r="O242" s="1" t="s">
        <v>487</v>
      </c>
      <c r="P242" s="1">
        <v>0</v>
      </c>
    </row>
    <row r="243" spans="1:16" ht="13.5" customHeight="1">
      <c r="A243" s="159">
        <v>43907</v>
      </c>
      <c r="B243" s="6" t="s">
        <v>1207</v>
      </c>
      <c r="C243" s="1" t="s">
        <v>1960</v>
      </c>
      <c r="D243" s="1" t="s">
        <v>1961</v>
      </c>
      <c r="E243" s="36" t="s">
        <v>2454</v>
      </c>
      <c r="F243" s="1" t="s">
        <v>1239</v>
      </c>
      <c r="G243" s="1" t="s">
        <v>1639</v>
      </c>
      <c r="H243" s="160" t="s">
        <v>2206</v>
      </c>
      <c r="I243" s="4">
        <v>3200000</v>
      </c>
      <c r="J243" s="4">
        <v>0</v>
      </c>
      <c r="K243" s="4">
        <v>0</v>
      </c>
      <c r="L243" s="4">
        <v>96000</v>
      </c>
      <c r="M243" s="4">
        <v>3104000</v>
      </c>
      <c r="N243" s="1" t="s">
        <v>1964</v>
      </c>
      <c r="O243" s="1" t="s">
        <v>481</v>
      </c>
      <c r="P243" s="1">
        <v>0</v>
      </c>
    </row>
    <row r="244" spans="1:16" ht="13.5" customHeight="1">
      <c r="A244" s="159">
        <v>43907</v>
      </c>
      <c r="B244" s="6" t="s">
        <v>1207</v>
      </c>
      <c r="C244" s="1" t="s">
        <v>1960</v>
      </c>
      <c r="D244" s="1" t="s">
        <v>1961</v>
      </c>
      <c r="E244" s="36" t="s">
        <v>2455</v>
      </c>
      <c r="F244" s="1" t="s">
        <v>1240</v>
      </c>
      <c r="G244" s="1" t="s">
        <v>1647</v>
      </c>
      <c r="H244" s="160" t="s">
        <v>2225</v>
      </c>
      <c r="I244" s="4">
        <v>3500000</v>
      </c>
      <c r="J244" s="4">
        <v>0</v>
      </c>
      <c r="K244" s="4">
        <v>0</v>
      </c>
      <c r="L244" s="4">
        <v>105000</v>
      </c>
      <c r="M244" s="4">
        <v>3395000</v>
      </c>
      <c r="N244" s="1" t="s">
        <v>1964</v>
      </c>
      <c r="O244" s="1" t="s">
        <v>481</v>
      </c>
      <c r="P244" s="1">
        <v>0</v>
      </c>
    </row>
    <row r="245" spans="1:16" ht="13.5" customHeight="1">
      <c r="A245" s="159">
        <v>43907</v>
      </c>
      <c r="B245" s="6" t="s">
        <v>1207</v>
      </c>
      <c r="C245" s="1" t="s">
        <v>1960</v>
      </c>
      <c r="D245" s="1" t="s">
        <v>1961</v>
      </c>
      <c r="E245" s="36" t="s">
        <v>2456</v>
      </c>
      <c r="F245" s="1" t="s">
        <v>1234</v>
      </c>
      <c r="G245" s="1" t="s">
        <v>1641</v>
      </c>
      <c r="H245" s="160" t="s">
        <v>2229</v>
      </c>
      <c r="I245" s="4">
        <v>4000000</v>
      </c>
      <c r="J245" s="4">
        <v>0</v>
      </c>
      <c r="K245" s="4">
        <v>0</v>
      </c>
      <c r="L245" s="4">
        <v>120000</v>
      </c>
      <c r="M245" s="4">
        <v>3880000</v>
      </c>
      <c r="N245" s="1" t="s">
        <v>1964</v>
      </c>
      <c r="O245" s="1" t="s">
        <v>481</v>
      </c>
      <c r="P245" s="1">
        <v>0</v>
      </c>
    </row>
    <row r="246" spans="1:16" ht="13.5" customHeight="1">
      <c r="A246" s="159">
        <v>43907</v>
      </c>
      <c r="B246" s="6" t="s">
        <v>1203</v>
      </c>
      <c r="C246" s="1" t="s">
        <v>1960</v>
      </c>
      <c r="D246" s="1" t="s">
        <v>1961</v>
      </c>
      <c r="E246" s="36" t="s">
        <v>2457</v>
      </c>
      <c r="F246" s="1" t="s">
        <v>1235</v>
      </c>
      <c r="G246" s="1" t="s">
        <v>1542</v>
      </c>
      <c r="H246" s="160" t="s">
        <v>2232</v>
      </c>
      <c r="I246" s="4">
        <v>2000000</v>
      </c>
      <c r="J246" s="4">
        <v>0</v>
      </c>
      <c r="K246" s="4">
        <v>16000</v>
      </c>
      <c r="L246" s="4">
        <v>60000</v>
      </c>
      <c r="M246" s="4">
        <v>1924000</v>
      </c>
      <c r="N246" s="1" t="s">
        <v>1964</v>
      </c>
      <c r="O246" s="1" t="s">
        <v>481</v>
      </c>
      <c r="P246" s="1">
        <v>0</v>
      </c>
    </row>
    <row r="247" spans="1:16" ht="13.5" customHeight="1">
      <c r="A247" s="159">
        <v>43907</v>
      </c>
      <c r="B247" s="6" t="s">
        <v>1207</v>
      </c>
      <c r="C247" s="1" t="s">
        <v>1960</v>
      </c>
      <c r="D247" s="1" t="s">
        <v>1961</v>
      </c>
      <c r="E247" s="36" t="s">
        <v>2458</v>
      </c>
      <c r="F247" s="1" t="s">
        <v>1244</v>
      </c>
      <c r="G247" s="1" t="s">
        <v>1667</v>
      </c>
      <c r="H247" s="160" t="s">
        <v>2459</v>
      </c>
      <c r="I247" s="4">
        <v>3500000</v>
      </c>
      <c r="J247" s="4">
        <v>0</v>
      </c>
      <c r="K247" s="4">
        <v>28000</v>
      </c>
      <c r="L247" s="4">
        <v>105000</v>
      </c>
      <c r="M247" s="4">
        <v>3367000</v>
      </c>
      <c r="N247" s="1" t="s">
        <v>1964</v>
      </c>
      <c r="O247" s="1" t="s">
        <v>481</v>
      </c>
      <c r="P247" s="1">
        <v>0</v>
      </c>
    </row>
    <row r="248" spans="1:16" ht="13.5" customHeight="1">
      <c r="A248" s="159">
        <v>43907</v>
      </c>
      <c r="B248" s="6" t="s">
        <v>1207</v>
      </c>
      <c r="C248" s="1" t="s">
        <v>1960</v>
      </c>
      <c r="D248" s="1" t="s">
        <v>1961</v>
      </c>
      <c r="E248" s="36" t="s">
        <v>2460</v>
      </c>
      <c r="F248" s="1" t="s">
        <v>1250</v>
      </c>
      <c r="G248" s="1" t="s">
        <v>1665</v>
      </c>
      <c r="H248" s="160" t="s">
        <v>2461</v>
      </c>
      <c r="I248" s="4">
        <v>3500000</v>
      </c>
      <c r="J248" s="4">
        <v>0</v>
      </c>
      <c r="K248" s="4">
        <v>28000</v>
      </c>
      <c r="L248" s="4">
        <v>105000</v>
      </c>
      <c r="M248" s="4">
        <v>3367000</v>
      </c>
      <c r="N248" s="1" t="s">
        <v>1964</v>
      </c>
      <c r="O248" s="1" t="s">
        <v>481</v>
      </c>
      <c r="P248" s="1">
        <v>0</v>
      </c>
    </row>
    <row r="249" spans="1:16" ht="13.5" customHeight="1">
      <c r="A249" s="159">
        <v>43907</v>
      </c>
      <c r="B249" s="6" t="s">
        <v>1207</v>
      </c>
      <c r="C249" s="1" t="s">
        <v>1960</v>
      </c>
      <c r="D249" s="1" t="s">
        <v>1961</v>
      </c>
      <c r="E249" s="36" t="s">
        <v>2462</v>
      </c>
      <c r="F249" s="1" t="s">
        <v>1238</v>
      </c>
      <c r="G249" s="1" t="s">
        <v>1643</v>
      </c>
      <c r="H249" s="160" t="s">
        <v>2225</v>
      </c>
      <c r="I249" s="4">
        <v>3500000</v>
      </c>
      <c r="J249" s="4">
        <v>0</v>
      </c>
      <c r="K249" s="4">
        <v>0</v>
      </c>
      <c r="L249" s="4">
        <v>105000</v>
      </c>
      <c r="M249" s="4">
        <v>3395000</v>
      </c>
      <c r="N249" s="1" t="s">
        <v>1964</v>
      </c>
      <c r="O249" s="1" t="s">
        <v>481</v>
      </c>
      <c r="P249" s="1">
        <v>0</v>
      </c>
    </row>
    <row r="250" spans="1:16" ht="13.5" customHeight="1">
      <c r="A250" s="159">
        <v>43907</v>
      </c>
      <c r="B250" s="6" t="s">
        <v>1207</v>
      </c>
      <c r="C250" s="1" t="s">
        <v>1960</v>
      </c>
      <c r="D250" s="1" t="s">
        <v>1961</v>
      </c>
      <c r="E250" s="36" t="s">
        <v>2463</v>
      </c>
      <c r="F250" s="1" t="s">
        <v>1249</v>
      </c>
      <c r="G250" s="1" t="s">
        <v>1653</v>
      </c>
      <c r="H250" s="160" t="s">
        <v>2402</v>
      </c>
      <c r="I250" s="4">
        <v>3500000</v>
      </c>
      <c r="J250" s="4">
        <v>0</v>
      </c>
      <c r="K250" s="4">
        <v>0</v>
      </c>
      <c r="L250" s="4">
        <v>105000</v>
      </c>
      <c r="M250" s="4">
        <v>3395000</v>
      </c>
      <c r="N250" s="1" t="s">
        <v>1964</v>
      </c>
      <c r="O250" s="1" t="s">
        <v>481</v>
      </c>
      <c r="P250" s="1">
        <v>0</v>
      </c>
    </row>
    <row r="251" spans="1:16" ht="13.5" customHeight="1">
      <c r="A251" s="159">
        <v>43907</v>
      </c>
      <c r="B251" s="6" t="s">
        <v>463</v>
      </c>
      <c r="C251" s="1" t="s">
        <v>1960</v>
      </c>
      <c r="D251" s="1" t="s">
        <v>1961</v>
      </c>
      <c r="E251" s="36" t="s">
        <v>2464</v>
      </c>
      <c r="F251" s="1" t="s">
        <v>2323</v>
      </c>
      <c r="G251" s="1">
        <v>8904801845</v>
      </c>
      <c r="H251" s="160" t="s">
        <v>2465</v>
      </c>
      <c r="I251" s="4">
        <v>642000</v>
      </c>
      <c r="J251" s="4">
        <v>0</v>
      </c>
      <c r="K251" s="4">
        <v>0</v>
      </c>
      <c r="L251" s="4">
        <v>0</v>
      </c>
      <c r="M251" s="4">
        <v>642000</v>
      </c>
      <c r="N251" s="1" t="s">
        <v>1964</v>
      </c>
      <c r="O251" s="1" t="s">
        <v>481</v>
      </c>
      <c r="P251" s="1">
        <v>0</v>
      </c>
    </row>
    <row r="252" spans="1:16" ht="13.5" customHeight="1">
      <c r="A252" s="159">
        <v>43907</v>
      </c>
      <c r="B252" s="6" t="s">
        <v>1415</v>
      </c>
      <c r="C252" s="1" t="s">
        <v>1960</v>
      </c>
      <c r="D252" s="1" t="s">
        <v>1961</v>
      </c>
      <c r="E252" s="36" t="s">
        <v>2466</v>
      </c>
      <c r="F252" s="1" t="s">
        <v>1468</v>
      </c>
      <c r="G252" s="1" t="s">
        <v>1469</v>
      </c>
      <c r="H252" s="160" t="s">
        <v>2467</v>
      </c>
      <c r="I252" s="4">
        <v>1350783</v>
      </c>
      <c r="J252" s="4">
        <v>0</v>
      </c>
      <c r="K252" s="4">
        <v>0</v>
      </c>
      <c r="L252" s="4">
        <v>0</v>
      </c>
      <c r="M252" s="4">
        <v>1350783</v>
      </c>
      <c r="N252" s="1" t="s">
        <v>1964</v>
      </c>
      <c r="O252" s="1" t="s">
        <v>481</v>
      </c>
      <c r="P252" s="1">
        <v>0</v>
      </c>
    </row>
    <row r="253" spans="1:16" ht="13.5" customHeight="1">
      <c r="A253" s="159">
        <v>43907</v>
      </c>
      <c r="B253" s="6" t="s">
        <v>1415</v>
      </c>
      <c r="C253" s="1" t="s">
        <v>1960</v>
      </c>
      <c r="D253" s="1" t="s">
        <v>1961</v>
      </c>
      <c r="E253" s="36" t="s">
        <v>2468</v>
      </c>
      <c r="F253" s="1" t="s">
        <v>1870</v>
      </c>
      <c r="G253" s="1" t="s">
        <v>1871</v>
      </c>
      <c r="H253" s="160" t="s">
        <v>2467</v>
      </c>
      <c r="I253" s="4">
        <v>1212160</v>
      </c>
      <c r="J253" s="4">
        <v>0</v>
      </c>
      <c r="K253" s="4">
        <v>0</v>
      </c>
      <c r="L253" s="4">
        <v>0</v>
      </c>
      <c r="M253" s="4">
        <v>1212160</v>
      </c>
      <c r="N253" s="1" t="s">
        <v>1964</v>
      </c>
      <c r="O253" s="1" t="s">
        <v>481</v>
      </c>
      <c r="P253" s="1">
        <v>0</v>
      </c>
    </row>
    <row r="254" spans="1:16" ht="13.5" customHeight="1">
      <c r="A254" s="159">
        <v>43999</v>
      </c>
      <c r="B254" s="6" t="s">
        <v>1207</v>
      </c>
      <c r="C254" s="1" t="s">
        <v>1960</v>
      </c>
      <c r="D254" s="1" t="s">
        <v>1961</v>
      </c>
      <c r="E254" s="36" t="s">
        <v>2469</v>
      </c>
      <c r="F254" s="1" t="s">
        <v>1234</v>
      </c>
      <c r="G254" s="1" t="s">
        <v>1641</v>
      </c>
      <c r="H254" s="160" t="s">
        <v>2470</v>
      </c>
      <c r="I254" s="4">
        <v>4000000</v>
      </c>
      <c r="J254" s="4">
        <v>0</v>
      </c>
      <c r="K254" s="4">
        <v>0</v>
      </c>
      <c r="L254" s="4">
        <v>120000</v>
      </c>
      <c r="M254" s="4">
        <v>3880000</v>
      </c>
      <c r="N254" s="1" t="s">
        <v>1964</v>
      </c>
      <c r="O254" s="1" t="s">
        <v>481</v>
      </c>
      <c r="P254" s="1">
        <v>0</v>
      </c>
    </row>
    <row r="255" spans="1:16" ht="13.5" customHeight="1">
      <c r="A255" s="159">
        <v>43999</v>
      </c>
      <c r="B255" s="6" t="s">
        <v>1207</v>
      </c>
      <c r="C255" s="1" t="s">
        <v>1960</v>
      </c>
      <c r="D255" s="1" t="s">
        <v>1961</v>
      </c>
      <c r="E255" s="36" t="s">
        <v>2471</v>
      </c>
      <c r="F255" s="1" t="s">
        <v>1249</v>
      </c>
      <c r="G255" s="1" t="s">
        <v>1653</v>
      </c>
      <c r="H255" s="160" t="s">
        <v>2472</v>
      </c>
      <c r="I255" s="4">
        <v>3500000</v>
      </c>
      <c r="J255" s="4">
        <v>0</v>
      </c>
      <c r="K255" s="4">
        <v>0</v>
      </c>
      <c r="L255" s="4">
        <v>105000</v>
      </c>
      <c r="M255" s="4">
        <v>3395000</v>
      </c>
      <c r="N255" s="1" t="s">
        <v>1964</v>
      </c>
      <c r="O255" s="1" t="s">
        <v>481</v>
      </c>
      <c r="P255" s="1">
        <v>0</v>
      </c>
    </row>
    <row r="256" spans="1:16" ht="13.5" customHeight="1">
      <c r="A256" s="159">
        <v>43999</v>
      </c>
      <c r="B256" s="6" t="s">
        <v>1207</v>
      </c>
      <c r="C256" s="1" t="s">
        <v>1960</v>
      </c>
      <c r="D256" s="1" t="s">
        <v>1961</v>
      </c>
      <c r="E256" s="36" t="s">
        <v>2473</v>
      </c>
      <c r="F256" s="1" t="s">
        <v>1252</v>
      </c>
      <c r="G256" s="1" t="s">
        <v>1659</v>
      </c>
      <c r="H256" s="160" t="s">
        <v>2474</v>
      </c>
      <c r="I256" s="4">
        <v>4000000</v>
      </c>
      <c r="J256" s="4">
        <v>0</v>
      </c>
      <c r="K256" s="4">
        <v>0</v>
      </c>
      <c r="L256" s="4">
        <v>120000</v>
      </c>
      <c r="M256" s="4">
        <v>3880000</v>
      </c>
      <c r="N256" s="1" t="s">
        <v>1964</v>
      </c>
      <c r="O256" s="1" t="s">
        <v>481</v>
      </c>
      <c r="P256" s="1">
        <v>0</v>
      </c>
    </row>
    <row r="257" spans="1:16" ht="13.5" customHeight="1">
      <c r="A257" s="159">
        <v>43999</v>
      </c>
      <c r="B257" s="6" t="s">
        <v>1203</v>
      </c>
      <c r="C257" s="1" t="s">
        <v>1960</v>
      </c>
      <c r="D257" s="1" t="s">
        <v>1961</v>
      </c>
      <c r="E257" s="36" t="s">
        <v>2475</v>
      </c>
      <c r="F257" s="1" t="s">
        <v>1251</v>
      </c>
      <c r="G257" s="1" t="s">
        <v>1550</v>
      </c>
      <c r="H257" s="160" t="s">
        <v>2476</v>
      </c>
      <c r="I257" s="4">
        <v>2200000</v>
      </c>
      <c r="J257" s="4">
        <v>0</v>
      </c>
      <c r="K257" s="4">
        <v>17600</v>
      </c>
      <c r="L257" s="4">
        <v>66000</v>
      </c>
      <c r="M257" s="4">
        <v>2116400</v>
      </c>
      <c r="N257" s="1" t="s">
        <v>1964</v>
      </c>
      <c r="O257" s="1" t="s">
        <v>481</v>
      </c>
      <c r="P257" s="1">
        <v>0</v>
      </c>
    </row>
    <row r="258" spans="1:16" ht="13.5" customHeight="1">
      <c r="A258" s="159">
        <v>43908</v>
      </c>
      <c r="B258" s="6" t="s">
        <v>1203</v>
      </c>
      <c r="C258" s="1" t="s">
        <v>1960</v>
      </c>
      <c r="D258" s="1" t="s">
        <v>1961</v>
      </c>
      <c r="E258" s="36" t="s">
        <v>2477</v>
      </c>
      <c r="F258" s="1" t="s">
        <v>1258</v>
      </c>
      <c r="G258" s="1" t="s">
        <v>1564</v>
      </c>
      <c r="H258" s="160" t="s">
        <v>2080</v>
      </c>
      <c r="I258" s="4">
        <v>1800000</v>
      </c>
      <c r="J258" s="4">
        <v>0</v>
      </c>
      <c r="K258" s="4">
        <v>14400</v>
      </c>
      <c r="L258" s="4">
        <v>54000</v>
      </c>
      <c r="M258" s="4">
        <v>1731600</v>
      </c>
      <c r="N258" s="1" t="s">
        <v>1964</v>
      </c>
      <c r="O258" s="1" t="s">
        <v>481</v>
      </c>
      <c r="P258" s="1">
        <v>0</v>
      </c>
    </row>
    <row r="259" spans="1:16" ht="13.5" customHeight="1">
      <c r="A259" s="159">
        <v>43908</v>
      </c>
      <c r="B259" s="6" t="s">
        <v>1207</v>
      </c>
      <c r="C259" s="1" t="s">
        <v>1960</v>
      </c>
      <c r="D259" s="1" t="s">
        <v>1961</v>
      </c>
      <c r="E259" s="36" t="s">
        <v>2478</v>
      </c>
      <c r="F259" s="1" t="s">
        <v>1252</v>
      </c>
      <c r="G259" s="1" t="s">
        <v>1659</v>
      </c>
      <c r="H259" s="160" t="s">
        <v>2410</v>
      </c>
      <c r="I259" s="4">
        <v>4000000</v>
      </c>
      <c r="J259" s="4">
        <v>0</v>
      </c>
      <c r="K259" s="4">
        <v>0</v>
      </c>
      <c r="L259" s="4">
        <v>120000</v>
      </c>
      <c r="M259" s="4">
        <v>3880000</v>
      </c>
      <c r="N259" s="1" t="s">
        <v>1964</v>
      </c>
      <c r="O259" s="1" t="s">
        <v>481</v>
      </c>
      <c r="P259" s="1">
        <v>0</v>
      </c>
    </row>
    <row r="260" spans="1:16" ht="13.5" customHeight="1">
      <c r="A260" s="159">
        <v>43908</v>
      </c>
      <c r="B260" s="6" t="s">
        <v>1203</v>
      </c>
      <c r="C260" s="1" t="s">
        <v>1960</v>
      </c>
      <c r="D260" s="1" t="s">
        <v>1961</v>
      </c>
      <c r="E260" s="36" t="s">
        <v>2479</v>
      </c>
      <c r="F260" s="1" t="s">
        <v>1251</v>
      </c>
      <c r="G260" s="1" t="s">
        <v>1550</v>
      </c>
      <c r="H260" s="160" t="s">
        <v>1996</v>
      </c>
      <c r="I260" s="4">
        <v>2200000</v>
      </c>
      <c r="J260" s="4">
        <v>0</v>
      </c>
      <c r="K260" s="4">
        <v>17600</v>
      </c>
      <c r="L260" s="4">
        <v>66000</v>
      </c>
      <c r="M260" s="4">
        <v>2116400</v>
      </c>
      <c r="N260" s="1" t="s">
        <v>1964</v>
      </c>
      <c r="O260" s="1" t="s">
        <v>481</v>
      </c>
      <c r="P260" s="1">
        <v>0</v>
      </c>
    </row>
    <row r="261" spans="1:16" ht="13.5" customHeight="1">
      <c r="A261" s="159">
        <v>43908</v>
      </c>
      <c r="B261" s="6" t="s">
        <v>1203</v>
      </c>
      <c r="C261" s="1" t="s">
        <v>1960</v>
      </c>
      <c r="D261" s="1" t="s">
        <v>1961</v>
      </c>
      <c r="E261" s="36" t="s">
        <v>2480</v>
      </c>
      <c r="F261" s="1" t="s">
        <v>1261</v>
      </c>
      <c r="G261" s="1" t="s">
        <v>1558</v>
      </c>
      <c r="H261" s="160" t="s">
        <v>2481</v>
      </c>
      <c r="I261" s="4">
        <v>1600000</v>
      </c>
      <c r="J261" s="4">
        <v>0</v>
      </c>
      <c r="K261" s="4">
        <v>12800</v>
      </c>
      <c r="L261" s="4">
        <v>48000</v>
      </c>
      <c r="M261" s="4">
        <v>1539200</v>
      </c>
      <c r="N261" s="1" t="s">
        <v>1964</v>
      </c>
      <c r="O261" s="1" t="s">
        <v>481</v>
      </c>
      <c r="P261" s="1">
        <v>0</v>
      </c>
    </row>
    <row r="262" spans="1:16" ht="13.5" customHeight="1">
      <c r="A262" s="159">
        <v>43908</v>
      </c>
      <c r="B262" s="6" t="s">
        <v>1203</v>
      </c>
      <c r="C262" s="1" t="s">
        <v>1960</v>
      </c>
      <c r="D262" s="1" t="s">
        <v>1961</v>
      </c>
      <c r="E262" s="36" t="s">
        <v>2482</v>
      </c>
      <c r="F262" s="1" t="s">
        <v>1262</v>
      </c>
      <c r="G262" s="1" t="s">
        <v>1562</v>
      </c>
      <c r="H262" s="160" t="s">
        <v>2080</v>
      </c>
      <c r="I262" s="4">
        <v>1800000</v>
      </c>
      <c r="J262" s="4">
        <v>0</v>
      </c>
      <c r="K262" s="4">
        <v>14400</v>
      </c>
      <c r="L262" s="4">
        <v>54000</v>
      </c>
      <c r="M262" s="4">
        <v>1731600</v>
      </c>
      <c r="N262" s="1" t="s">
        <v>1964</v>
      </c>
      <c r="O262" s="1" t="s">
        <v>481</v>
      </c>
      <c r="P262" s="1">
        <v>0</v>
      </c>
    </row>
    <row r="263" spans="1:16" ht="13.5" customHeight="1">
      <c r="A263" s="159">
        <v>43969</v>
      </c>
      <c r="B263" s="6" t="s">
        <v>1201</v>
      </c>
      <c r="C263" s="1" t="s">
        <v>1960</v>
      </c>
      <c r="D263" s="1" t="s">
        <v>1961</v>
      </c>
      <c r="E263" s="36" t="s">
        <v>2483</v>
      </c>
      <c r="F263" s="1" t="s">
        <v>1793</v>
      </c>
      <c r="G263" s="1" t="s">
        <v>1794</v>
      </c>
      <c r="H263" s="160" t="s">
        <v>2405</v>
      </c>
      <c r="I263" s="4">
        <v>35821380</v>
      </c>
      <c r="J263" s="4">
        <v>0</v>
      </c>
      <c r="K263" s="4">
        <v>2152293</v>
      </c>
      <c r="L263" s="4">
        <v>1204080</v>
      </c>
      <c r="M263" s="4">
        <v>32465007</v>
      </c>
      <c r="N263" s="1" t="s">
        <v>1964</v>
      </c>
      <c r="O263" s="1" t="s">
        <v>481</v>
      </c>
      <c r="P263" s="1">
        <v>0</v>
      </c>
    </row>
    <row r="264" spans="1:16" ht="13.5" customHeight="1">
      <c r="A264" s="159">
        <v>43969</v>
      </c>
      <c r="B264" s="6" t="s">
        <v>1207</v>
      </c>
      <c r="C264" s="1" t="s">
        <v>1960</v>
      </c>
      <c r="D264" s="1" t="s">
        <v>1961</v>
      </c>
      <c r="E264" s="36" t="s">
        <v>2484</v>
      </c>
      <c r="F264" s="1" t="s">
        <v>1252</v>
      </c>
      <c r="G264" s="1" t="s">
        <v>1659</v>
      </c>
      <c r="H264" s="160" t="s">
        <v>2485</v>
      </c>
      <c r="I264" s="4">
        <v>4000000</v>
      </c>
      <c r="J264" s="4">
        <v>0</v>
      </c>
      <c r="K264" s="4">
        <v>0</v>
      </c>
      <c r="L264" s="4">
        <v>120000</v>
      </c>
      <c r="M264" s="4">
        <v>3880000</v>
      </c>
      <c r="N264" s="1" t="s">
        <v>1964</v>
      </c>
      <c r="O264" s="1" t="s">
        <v>481</v>
      </c>
      <c r="P264" s="1">
        <v>0</v>
      </c>
    </row>
    <row r="265" spans="1:16" ht="13.5" customHeight="1">
      <c r="A265" s="159">
        <v>43969</v>
      </c>
      <c r="B265" s="6" t="s">
        <v>1324</v>
      </c>
      <c r="C265" s="1" t="s">
        <v>1960</v>
      </c>
      <c r="D265" s="1" t="s">
        <v>1961</v>
      </c>
      <c r="E265" s="36" t="s">
        <v>2486</v>
      </c>
      <c r="F265" s="1" t="s">
        <v>1786</v>
      </c>
      <c r="G265" s="1" t="s">
        <v>1787</v>
      </c>
      <c r="H265" s="160" t="s">
        <v>2487</v>
      </c>
      <c r="I265" s="4">
        <v>3240140</v>
      </c>
      <c r="J265" s="4">
        <v>0</v>
      </c>
      <c r="K265" s="4">
        <v>3240</v>
      </c>
      <c r="L265" s="4">
        <v>129605</v>
      </c>
      <c r="M265" s="4">
        <v>3107295</v>
      </c>
      <c r="N265" s="1" t="s">
        <v>1976</v>
      </c>
      <c r="O265" s="1" t="s">
        <v>487</v>
      </c>
      <c r="P265" s="1">
        <v>0</v>
      </c>
    </row>
    <row r="266" spans="1:16" ht="13.5" customHeight="1">
      <c r="A266" s="159">
        <v>43969</v>
      </c>
      <c r="B266" s="6" t="s">
        <v>463</v>
      </c>
      <c r="C266" s="1" t="s">
        <v>1960</v>
      </c>
      <c r="D266" s="1" t="s">
        <v>1961</v>
      </c>
      <c r="E266" s="36" t="s">
        <v>2488</v>
      </c>
      <c r="F266" s="1" t="s">
        <v>1249</v>
      </c>
      <c r="G266" s="1" t="s">
        <v>1653</v>
      </c>
      <c r="H266" s="160" t="s">
        <v>2489</v>
      </c>
      <c r="I266" s="4">
        <v>3395000</v>
      </c>
      <c r="J266" s="4">
        <v>0</v>
      </c>
      <c r="K266" s="4">
        <v>0</v>
      </c>
      <c r="L266" s="4">
        <v>0</v>
      </c>
      <c r="M266" s="4">
        <v>3395000</v>
      </c>
      <c r="N266" s="1" t="s">
        <v>1964</v>
      </c>
      <c r="O266" s="1" t="s">
        <v>481</v>
      </c>
      <c r="P266" s="1">
        <v>0</v>
      </c>
    </row>
    <row r="267" spans="1:16" ht="13.5" customHeight="1">
      <c r="A267" s="159">
        <v>43969</v>
      </c>
      <c r="B267" s="6" t="s">
        <v>463</v>
      </c>
      <c r="C267" s="1" t="s">
        <v>1960</v>
      </c>
      <c r="D267" s="1" t="s">
        <v>1961</v>
      </c>
      <c r="E267" s="36" t="s">
        <v>2490</v>
      </c>
      <c r="F267" s="1" t="s">
        <v>1256</v>
      </c>
      <c r="G267" s="1" t="s">
        <v>1657</v>
      </c>
      <c r="H267" s="160" t="s">
        <v>2491</v>
      </c>
      <c r="I267" s="4">
        <v>4329000</v>
      </c>
      <c r="J267" s="4">
        <v>0</v>
      </c>
      <c r="K267" s="4">
        <v>0</v>
      </c>
      <c r="L267" s="4">
        <v>0</v>
      </c>
      <c r="M267" s="4">
        <v>4329000</v>
      </c>
      <c r="N267" s="1" t="s">
        <v>1964</v>
      </c>
      <c r="O267" s="1" t="s">
        <v>481</v>
      </c>
      <c r="P267" s="1">
        <v>0</v>
      </c>
    </row>
    <row r="268" spans="1:16" ht="13.5" customHeight="1">
      <c r="A268" s="159">
        <v>43969</v>
      </c>
      <c r="B268" s="6" t="s">
        <v>1207</v>
      </c>
      <c r="C268" s="1" t="s">
        <v>1960</v>
      </c>
      <c r="D268" s="1" t="s">
        <v>1961</v>
      </c>
      <c r="E268" s="36" t="s">
        <v>2492</v>
      </c>
      <c r="F268" s="1" t="s">
        <v>1237</v>
      </c>
      <c r="G268" s="1" t="s">
        <v>1637</v>
      </c>
      <c r="H268" s="160" t="s">
        <v>2212</v>
      </c>
      <c r="I268" s="4">
        <v>3200000</v>
      </c>
      <c r="J268" s="4">
        <v>0</v>
      </c>
      <c r="K268" s="4">
        <v>0</v>
      </c>
      <c r="L268" s="4">
        <v>96000</v>
      </c>
      <c r="M268" s="4">
        <v>3104000</v>
      </c>
      <c r="N268" s="1" t="s">
        <v>1964</v>
      </c>
      <c r="O268" s="1" t="s">
        <v>481</v>
      </c>
      <c r="P268" s="1">
        <v>0</v>
      </c>
    </row>
    <row r="269" spans="1:16" ht="13.5" customHeight="1">
      <c r="A269" s="159">
        <v>43969</v>
      </c>
      <c r="B269" s="6" t="s">
        <v>1203</v>
      </c>
      <c r="C269" s="1" t="s">
        <v>1960</v>
      </c>
      <c r="D269" s="1" t="s">
        <v>1961</v>
      </c>
      <c r="E269" s="36" t="s">
        <v>2493</v>
      </c>
      <c r="F269" s="1" t="s">
        <v>1258</v>
      </c>
      <c r="G269" s="1" t="s">
        <v>1564</v>
      </c>
      <c r="H269" s="160" t="s">
        <v>2080</v>
      </c>
      <c r="I269" s="4">
        <v>1800000</v>
      </c>
      <c r="J269" s="4">
        <v>0</v>
      </c>
      <c r="K269" s="4">
        <v>14400</v>
      </c>
      <c r="L269" s="4">
        <v>54000</v>
      </c>
      <c r="M269" s="4">
        <v>1731600</v>
      </c>
      <c r="N269" s="1" t="s">
        <v>1964</v>
      </c>
      <c r="O269" s="1" t="s">
        <v>481</v>
      </c>
      <c r="P269" s="1">
        <v>0</v>
      </c>
    </row>
    <row r="270" spans="1:16" ht="13.5" customHeight="1">
      <c r="A270" s="159">
        <v>43969</v>
      </c>
      <c r="B270" s="6" t="s">
        <v>1414</v>
      </c>
      <c r="C270" s="1" t="s">
        <v>1960</v>
      </c>
      <c r="D270" s="1" t="s">
        <v>1961</v>
      </c>
      <c r="E270" s="36" t="s">
        <v>2494</v>
      </c>
      <c r="F270" s="1" t="s">
        <v>1838</v>
      </c>
      <c r="G270" s="1" t="s">
        <v>1839</v>
      </c>
      <c r="H270" s="160" t="s">
        <v>2495</v>
      </c>
      <c r="I270" s="4">
        <v>503919</v>
      </c>
      <c r="J270" s="4">
        <v>0</v>
      </c>
      <c r="K270" s="4">
        <v>0</v>
      </c>
      <c r="L270" s="4">
        <v>0</v>
      </c>
      <c r="M270" s="4">
        <v>503919</v>
      </c>
      <c r="N270" s="1" t="s">
        <v>1976</v>
      </c>
      <c r="O270" s="1" t="s">
        <v>487</v>
      </c>
      <c r="P270" s="1">
        <v>0</v>
      </c>
    </row>
    <row r="271" spans="1:16" ht="13.5" customHeight="1">
      <c r="A271" s="159">
        <v>44000</v>
      </c>
      <c r="B271" s="6" t="s">
        <v>1890</v>
      </c>
      <c r="C271" s="1" t="s">
        <v>1960</v>
      </c>
      <c r="D271" s="1" t="s">
        <v>1961</v>
      </c>
      <c r="E271" s="36" t="s">
        <v>2496</v>
      </c>
      <c r="F271" s="1" t="s">
        <v>1892</v>
      </c>
      <c r="G271" s="1" t="s">
        <v>1893</v>
      </c>
      <c r="H271" s="160" t="s">
        <v>2497</v>
      </c>
      <c r="I271" s="4">
        <v>2500000</v>
      </c>
      <c r="J271" s="4">
        <v>0</v>
      </c>
      <c r="K271" s="4">
        <v>20000</v>
      </c>
      <c r="L271" s="4">
        <v>75000</v>
      </c>
      <c r="M271" s="4">
        <v>2405000</v>
      </c>
      <c r="N271" s="1" t="s">
        <v>2343</v>
      </c>
      <c r="O271" s="1" t="s">
        <v>483</v>
      </c>
      <c r="P271" s="1">
        <v>0</v>
      </c>
    </row>
    <row r="272" spans="1:16" ht="13.5" customHeight="1">
      <c r="A272" s="159">
        <v>44000</v>
      </c>
      <c r="B272" s="6" t="s">
        <v>1203</v>
      </c>
      <c r="C272" s="1" t="s">
        <v>1960</v>
      </c>
      <c r="D272" s="1" t="s">
        <v>1961</v>
      </c>
      <c r="E272" s="36" t="s">
        <v>2498</v>
      </c>
      <c r="F272" s="1" t="s">
        <v>1204</v>
      </c>
      <c r="G272" s="1" t="s">
        <v>1523</v>
      </c>
      <c r="H272" s="160" t="s">
        <v>2499</v>
      </c>
      <c r="I272" s="4">
        <v>1600000</v>
      </c>
      <c r="J272" s="4">
        <v>0</v>
      </c>
      <c r="K272" s="4">
        <v>12800</v>
      </c>
      <c r="L272" s="4">
        <v>48000</v>
      </c>
      <c r="M272" s="4">
        <v>1539200</v>
      </c>
      <c r="N272" s="1" t="s">
        <v>1964</v>
      </c>
      <c r="O272" s="1" t="s">
        <v>481</v>
      </c>
      <c r="P272" s="1">
        <v>0</v>
      </c>
    </row>
    <row r="273" spans="1:16" ht="13.5" customHeight="1">
      <c r="A273" s="159">
        <v>44000</v>
      </c>
      <c r="B273" s="6" t="s">
        <v>1207</v>
      </c>
      <c r="C273" s="1" t="s">
        <v>1960</v>
      </c>
      <c r="D273" s="1" t="s">
        <v>1961</v>
      </c>
      <c r="E273" s="36" t="s">
        <v>2500</v>
      </c>
      <c r="F273" s="1" t="s">
        <v>1224</v>
      </c>
      <c r="G273" s="1" t="s">
        <v>1631</v>
      </c>
      <c r="H273" s="160" t="s">
        <v>2501</v>
      </c>
      <c r="I273" s="4">
        <v>4000000</v>
      </c>
      <c r="J273" s="4">
        <v>0</v>
      </c>
      <c r="K273" s="4">
        <v>32000</v>
      </c>
      <c r="L273" s="4">
        <v>120000</v>
      </c>
      <c r="M273" s="4">
        <v>3848000</v>
      </c>
      <c r="N273" s="1" t="s">
        <v>1964</v>
      </c>
      <c r="O273" s="1" t="s">
        <v>481</v>
      </c>
      <c r="P273" s="1">
        <v>0</v>
      </c>
    </row>
    <row r="274" spans="1:16" ht="13.5" customHeight="1">
      <c r="A274" s="159">
        <v>44000</v>
      </c>
      <c r="B274" s="6" t="s">
        <v>1203</v>
      </c>
      <c r="C274" s="1" t="s">
        <v>1960</v>
      </c>
      <c r="D274" s="1" t="s">
        <v>1961</v>
      </c>
      <c r="E274" s="36" t="s">
        <v>2502</v>
      </c>
      <c r="F274" s="1" t="s">
        <v>1218</v>
      </c>
      <c r="G274" s="1" t="s">
        <v>1534</v>
      </c>
      <c r="H274" s="160" t="s">
        <v>2503</v>
      </c>
      <c r="I274" s="4">
        <v>2600000</v>
      </c>
      <c r="J274" s="4">
        <v>0</v>
      </c>
      <c r="K274" s="4">
        <v>20800</v>
      </c>
      <c r="L274" s="4">
        <v>78000</v>
      </c>
      <c r="M274" s="4">
        <v>2501200</v>
      </c>
      <c r="N274" s="1" t="s">
        <v>1964</v>
      </c>
      <c r="O274" s="1" t="s">
        <v>481</v>
      </c>
      <c r="P274" s="1">
        <v>0</v>
      </c>
    </row>
    <row r="275" spans="1:16" ht="13.5" customHeight="1">
      <c r="A275" s="159">
        <v>44000</v>
      </c>
      <c r="B275" s="6" t="s">
        <v>1203</v>
      </c>
      <c r="C275" s="1" t="s">
        <v>1960</v>
      </c>
      <c r="D275" s="1" t="s">
        <v>1961</v>
      </c>
      <c r="E275" s="36" t="s">
        <v>2504</v>
      </c>
      <c r="F275" s="1" t="s">
        <v>1512</v>
      </c>
      <c r="G275" s="1" t="s">
        <v>1513</v>
      </c>
      <c r="H275" s="160" t="s">
        <v>2505</v>
      </c>
      <c r="I275" s="4">
        <v>750000</v>
      </c>
      <c r="J275" s="4">
        <v>0</v>
      </c>
      <c r="K275" s="4">
        <v>6000</v>
      </c>
      <c r="L275" s="4">
        <v>22500</v>
      </c>
      <c r="M275" s="4">
        <v>721500</v>
      </c>
      <c r="N275" s="1" t="s">
        <v>1964</v>
      </c>
      <c r="O275" s="1" t="s">
        <v>481</v>
      </c>
      <c r="P275" s="1">
        <v>0</v>
      </c>
    </row>
    <row r="276" spans="1:16" ht="13.5" customHeight="1">
      <c r="A276" s="159">
        <v>44000</v>
      </c>
      <c r="B276" s="6" t="s">
        <v>2074</v>
      </c>
      <c r="C276" s="1" t="s">
        <v>1960</v>
      </c>
      <c r="D276" s="1" t="s">
        <v>1961</v>
      </c>
      <c r="E276" s="36" t="s">
        <v>2506</v>
      </c>
      <c r="F276" s="1" t="s">
        <v>1807</v>
      </c>
      <c r="G276" s="1" t="s">
        <v>1805</v>
      </c>
      <c r="H276" s="160" t="s">
        <v>2507</v>
      </c>
      <c r="I276" s="4">
        <v>2003027</v>
      </c>
      <c r="J276" s="4">
        <v>0</v>
      </c>
      <c r="K276" s="4">
        <v>0</v>
      </c>
      <c r="L276" s="4">
        <v>0</v>
      </c>
      <c r="M276" s="4">
        <v>2003027</v>
      </c>
      <c r="N276" s="1" t="s">
        <v>1976</v>
      </c>
      <c r="O276" s="1" t="s">
        <v>487</v>
      </c>
      <c r="P276" s="1">
        <v>0</v>
      </c>
    </row>
    <row r="277" spans="1:16" ht="13.5" customHeight="1">
      <c r="A277" s="159">
        <v>44000</v>
      </c>
      <c r="B277" s="6" t="s">
        <v>1414</v>
      </c>
      <c r="C277" s="1" t="s">
        <v>1960</v>
      </c>
      <c r="D277" s="1" t="s">
        <v>1961</v>
      </c>
      <c r="E277" s="36" t="s">
        <v>2508</v>
      </c>
      <c r="F277" s="1" t="s">
        <v>1838</v>
      </c>
      <c r="G277" s="1" t="s">
        <v>1839</v>
      </c>
      <c r="H277" s="160" t="s">
        <v>2509</v>
      </c>
      <c r="I277" s="4">
        <v>520680</v>
      </c>
      <c r="J277" s="4">
        <v>0</v>
      </c>
      <c r="K277" s="4">
        <v>0</v>
      </c>
      <c r="L277" s="4">
        <v>0</v>
      </c>
      <c r="M277" s="4">
        <v>520680</v>
      </c>
      <c r="N277" s="1" t="s">
        <v>1964</v>
      </c>
      <c r="O277" s="1" t="s">
        <v>481</v>
      </c>
      <c r="P277" s="1">
        <v>0</v>
      </c>
    </row>
    <row r="278" spans="1:16" ht="13.5" customHeight="1">
      <c r="A278" s="159">
        <v>44000</v>
      </c>
      <c r="B278" s="6" t="s">
        <v>1203</v>
      </c>
      <c r="C278" s="1" t="s">
        <v>1960</v>
      </c>
      <c r="D278" s="1" t="s">
        <v>1961</v>
      </c>
      <c r="E278" s="36" t="s">
        <v>2510</v>
      </c>
      <c r="F278" s="1" t="s">
        <v>1241</v>
      </c>
      <c r="G278" s="1" t="s">
        <v>1544</v>
      </c>
      <c r="H278" s="160" t="s">
        <v>2511</v>
      </c>
      <c r="I278" s="4">
        <v>1800000</v>
      </c>
      <c r="J278" s="4">
        <v>0</v>
      </c>
      <c r="K278" s="4">
        <v>14400</v>
      </c>
      <c r="L278" s="4">
        <v>54000</v>
      </c>
      <c r="M278" s="4">
        <v>1731600</v>
      </c>
      <c r="N278" s="1" t="s">
        <v>1964</v>
      </c>
      <c r="O278" s="1" t="s">
        <v>481</v>
      </c>
      <c r="P278" s="1">
        <v>0</v>
      </c>
    </row>
    <row r="279" spans="1:16" ht="13.5" customHeight="1">
      <c r="A279" s="159">
        <v>43880</v>
      </c>
      <c r="B279" s="6" t="s">
        <v>1414</v>
      </c>
      <c r="C279" s="1" t="s">
        <v>1960</v>
      </c>
      <c r="D279" s="1" t="s">
        <v>1961</v>
      </c>
      <c r="E279" s="36" t="s">
        <v>2512</v>
      </c>
      <c r="F279" s="1" t="s">
        <v>1838</v>
      </c>
      <c r="G279" s="1" t="s">
        <v>1839</v>
      </c>
      <c r="H279" s="160" t="s">
        <v>2513</v>
      </c>
      <c r="I279" s="4">
        <v>579937</v>
      </c>
      <c r="J279" s="4">
        <v>0</v>
      </c>
      <c r="K279" s="4">
        <v>0</v>
      </c>
      <c r="L279" s="4">
        <v>0</v>
      </c>
      <c r="M279" s="4">
        <v>579937</v>
      </c>
      <c r="N279" s="1" t="s">
        <v>1976</v>
      </c>
      <c r="O279" s="1" t="s">
        <v>487</v>
      </c>
      <c r="P279" s="1">
        <v>0</v>
      </c>
    </row>
    <row r="280" spans="1:16" ht="13.5" customHeight="1">
      <c r="A280" s="159">
        <v>43880</v>
      </c>
      <c r="B280" s="6" t="s">
        <v>2514</v>
      </c>
      <c r="C280" s="1" t="s">
        <v>1960</v>
      </c>
      <c r="D280" s="1" t="s">
        <v>1961</v>
      </c>
      <c r="E280" s="36" t="s">
        <v>2515</v>
      </c>
      <c r="F280" s="1" t="s">
        <v>1768</v>
      </c>
      <c r="G280" s="1" t="s">
        <v>2351</v>
      </c>
      <c r="H280" s="160" t="s">
        <v>2516</v>
      </c>
      <c r="I280" s="4">
        <v>64234800</v>
      </c>
      <c r="J280" s="4">
        <v>0</v>
      </c>
      <c r="K280" s="4">
        <v>0</v>
      </c>
      <c r="L280" s="4">
        <v>0</v>
      </c>
      <c r="M280" s="4">
        <v>64234800</v>
      </c>
      <c r="N280" s="1" t="s">
        <v>1964</v>
      </c>
      <c r="O280" s="1" t="s">
        <v>481</v>
      </c>
      <c r="P280" s="1">
        <v>0</v>
      </c>
    </row>
    <row r="281" spans="1:16" ht="13.5" customHeight="1">
      <c r="A281" s="159">
        <v>43880</v>
      </c>
      <c r="B281" s="6" t="s">
        <v>1415</v>
      </c>
      <c r="C281" s="1" t="s">
        <v>1960</v>
      </c>
      <c r="D281" s="1" t="s">
        <v>1961</v>
      </c>
      <c r="E281" s="36" t="s">
        <v>2517</v>
      </c>
      <c r="F281" s="1" t="s">
        <v>1480</v>
      </c>
      <c r="G281" s="1" t="s">
        <v>1481</v>
      </c>
      <c r="H281" s="160" t="s">
        <v>2518</v>
      </c>
      <c r="I281" s="4">
        <v>1042226</v>
      </c>
      <c r="J281" s="4">
        <v>0</v>
      </c>
      <c r="K281" s="4">
        <v>0</v>
      </c>
      <c r="L281" s="4">
        <v>0</v>
      </c>
      <c r="M281" s="4">
        <v>1042226</v>
      </c>
      <c r="N281" s="1" t="s">
        <v>1976</v>
      </c>
      <c r="O281" s="1" t="s">
        <v>487</v>
      </c>
      <c r="P281" s="1">
        <v>0</v>
      </c>
    </row>
    <row r="282" spans="1:16" ht="13.5" customHeight="1">
      <c r="A282" s="159">
        <v>43880</v>
      </c>
      <c r="B282" s="6" t="s">
        <v>1415</v>
      </c>
      <c r="C282" s="1" t="s">
        <v>1960</v>
      </c>
      <c r="D282" s="1" t="s">
        <v>1961</v>
      </c>
      <c r="E282" s="36" t="s">
        <v>2519</v>
      </c>
      <c r="F282" s="1" t="s">
        <v>1864</v>
      </c>
      <c r="G282" s="1" t="s">
        <v>1865</v>
      </c>
      <c r="H282" s="160" t="s">
        <v>2520</v>
      </c>
      <c r="I282" s="4">
        <v>1042226</v>
      </c>
      <c r="J282" s="4">
        <v>0</v>
      </c>
      <c r="K282" s="4">
        <v>0</v>
      </c>
      <c r="L282" s="4">
        <v>0</v>
      </c>
      <c r="M282" s="4">
        <v>1042226</v>
      </c>
      <c r="N282" s="1" t="s">
        <v>1976</v>
      </c>
      <c r="O282" s="1" t="s">
        <v>487</v>
      </c>
      <c r="P282" s="1">
        <v>0</v>
      </c>
    </row>
    <row r="283" spans="1:16" ht="13.5" customHeight="1">
      <c r="A283" s="159">
        <v>43880</v>
      </c>
      <c r="B283" s="6" t="s">
        <v>1415</v>
      </c>
      <c r="C283" s="1" t="s">
        <v>1960</v>
      </c>
      <c r="D283" s="1" t="s">
        <v>1961</v>
      </c>
      <c r="E283" s="36" t="s">
        <v>2521</v>
      </c>
      <c r="F283" s="1" t="s">
        <v>1861</v>
      </c>
      <c r="G283" s="1" t="s">
        <v>1862</v>
      </c>
      <c r="H283" s="160" t="s">
        <v>2522</v>
      </c>
      <c r="I283" s="4">
        <v>1042226</v>
      </c>
      <c r="J283" s="4">
        <v>0</v>
      </c>
      <c r="K283" s="4">
        <v>0</v>
      </c>
      <c r="L283" s="4">
        <v>0</v>
      </c>
      <c r="M283" s="4">
        <v>1042226</v>
      </c>
      <c r="N283" s="1" t="s">
        <v>1976</v>
      </c>
      <c r="O283" s="1" t="s">
        <v>487</v>
      </c>
      <c r="P283" s="1">
        <v>0</v>
      </c>
    </row>
    <row r="284" spans="1:16" ht="13.5" customHeight="1">
      <c r="A284" s="159">
        <v>43880</v>
      </c>
      <c r="B284" s="6" t="s">
        <v>1415</v>
      </c>
      <c r="C284" s="1" t="s">
        <v>1960</v>
      </c>
      <c r="D284" s="1" t="s">
        <v>1961</v>
      </c>
      <c r="E284" s="36" t="s">
        <v>2523</v>
      </c>
      <c r="F284" s="1" t="s">
        <v>1486</v>
      </c>
      <c r="G284" s="1" t="s">
        <v>1487</v>
      </c>
      <c r="H284" s="160" t="s">
        <v>2524</v>
      </c>
      <c r="I284" s="4">
        <v>953705</v>
      </c>
      <c r="J284" s="4">
        <v>0</v>
      </c>
      <c r="K284" s="4">
        <v>0</v>
      </c>
      <c r="L284" s="4">
        <v>0</v>
      </c>
      <c r="M284" s="4">
        <v>953705</v>
      </c>
      <c r="N284" s="1" t="s">
        <v>1976</v>
      </c>
      <c r="O284" s="1" t="s">
        <v>487</v>
      </c>
      <c r="P284" s="1">
        <v>0</v>
      </c>
    </row>
    <row r="285" spans="1:16" ht="13.5" customHeight="1">
      <c r="A285" s="159">
        <v>43880</v>
      </c>
      <c r="B285" s="6" t="s">
        <v>1415</v>
      </c>
      <c r="C285" s="1" t="s">
        <v>1960</v>
      </c>
      <c r="D285" s="1" t="s">
        <v>1961</v>
      </c>
      <c r="E285" s="36" t="s">
        <v>2525</v>
      </c>
      <c r="F285" s="1" t="s">
        <v>1489</v>
      </c>
      <c r="G285" s="1" t="s">
        <v>1490</v>
      </c>
      <c r="H285" s="160" t="s">
        <v>2526</v>
      </c>
      <c r="I285" s="4">
        <v>953705</v>
      </c>
      <c r="J285" s="4">
        <v>0</v>
      </c>
      <c r="K285" s="4">
        <v>0</v>
      </c>
      <c r="L285" s="4">
        <v>0</v>
      </c>
      <c r="M285" s="4">
        <v>953705</v>
      </c>
      <c r="N285" s="1" t="s">
        <v>1976</v>
      </c>
      <c r="O285" s="1" t="s">
        <v>487</v>
      </c>
      <c r="P285" s="1">
        <v>0</v>
      </c>
    </row>
    <row r="286" spans="1:16" ht="13.5" customHeight="1">
      <c r="A286" s="159">
        <v>43909</v>
      </c>
      <c r="B286" s="6" t="s">
        <v>1203</v>
      </c>
      <c r="C286" s="1" t="s">
        <v>1960</v>
      </c>
      <c r="D286" s="1" t="s">
        <v>1961</v>
      </c>
      <c r="E286" s="36" t="s">
        <v>2527</v>
      </c>
      <c r="F286" s="1" t="s">
        <v>1245</v>
      </c>
      <c r="G286" s="1" t="s">
        <v>1552</v>
      </c>
      <c r="H286" s="160" t="s">
        <v>1992</v>
      </c>
      <c r="I286" s="4">
        <v>2500000</v>
      </c>
      <c r="J286" s="4">
        <v>0</v>
      </c>
      <c r="K286" s="4">
        <v>20000</v>
      </c>
      <c r="L286" s="4">
        <v>75000</v>
      </c>
      <c r="M286" s="4">
        <v>2405000</v>
      </c>
      <c r="N286" s="1" t="s">
        <v>1964</v>
      </c>
      <c r="O286" s="1" t="s">
        <v>481</v>
      </c>
      <c r="P286" s="1">
        <v>0</v>
      </c>
    </row>
    <row r="287" spans="1:16" ht="13.5" customHeight="1">
      <c r="A287" s="159">
        <v>43909</v>
      </c>
      <c r="B287" s="6" t="s">
        <v>1203</v>
      </c>
      <c r="C287" s="1" t="s">
        <v>1960</v>
      </c>
      <c r="D287" s="1" t="s">
        <v>1961</v>
      </c>
      <c r="E287" s="36" t="s">
        <v>2528</v>
      </c>
      <c r="F287" s="1" t="s">
        <v>1254</v>
      </c>
      <c r="G287" s="1" t="s">
        <v>1556</v>
      </c>
      <c r="H287" s="160" t="s">
        <v>2481</v>
      </c>
      <c r="I287" s="4">
        <v>1600000</v>
      </c>
      <c r="J287" s="4">
        <v>0</v>
      </c>
      <c r="K287" s="4">
        <v>12800</v>
      </c>
      <c r="L287" s="4">
        <v>48000</v>
      </c>
      <c r="M287" s="4">
        <v>1539200</v>
      </c>
      <c r="N287" s="1" t="s">
        <v>1964</v>
      </c>
      <c r="O287" s="1" t="s">
        <v>481</v>
      </c>
      <c r="P287" s="1">
        <v>0</v>
      </c>
    </row>
    <row r="288" spans="1:16" ht="13.5" customHeight="1">
      <c r="A288" s="159">
        <v>43909</v>
      </c>
      <c r="B288" s="6" t="s">
        <v>1203</v>
      </c>
      <c r="C288" s="1" t="s">
        <v>1960</v>
      </c>
      <c r="D288" s="1" t="s">
        <v>1961</v>
      </c>
      <c r="E288" s="36" t="s">
        <v>2529</v>
      </c>
      <c r="F288" s="1" t="s">
        <v>1253</v>
      </c>
      <c r="G288" s="1" t="s">
        <v>1554</v>
      </c>
      <c r="H288" s="160" t="s">
        <v>2481</v>
      </c>
      <c r="I288" s="4">
        <v>1600000</v>
      </c>
      <c r="J288" s="4">
        <v>0</v>
      </c>
      <c r="K288" s="4">
        <v>12800</v>
      </c>
      <c r="L288" s="4">
        <v>48000</v>
      </c>
      <c r="M288" s="4">
        <v>1539200</v>
      </c>
      <c r="N288" s="1" t="s">
        <v>1964</v>
      </c>
      <c r="O288" s="1" t="s">
        <v>481</v>
      </c>
      <c r="P288" s="1">
        <v>0</v>
      </c>
    </row>
    <row r="289" spans="1:16" ht="13.5" customHeight="1">
      <c r="A289" s="159">
        <v>43909</v>
      </c>
      <c r="B289" s="6" t="s">
        <v>1207</v>
      </c>
      <c r="C289" s="1" t="s">
        <v>1960</v>
      </c>
      <c r="D289" s="1" t="s">
        <v>1961</v>
      </c>
      <c r="E289" s="36" t="s">
        <v>2530</v>
      </c>
      <c r="F289" s="1" t="s">
        <v>1255</v>
      </c>
      <c r="G289" s="1" t="s">
        <v>1655</v>
      </c>
      <c r="H289" s="160" t="s">
        <v>2531</v>
      </c>
      <c r="I289" s="4">
        <v>4500000</v>
      </c>
      <c r="J289" s="4">
        <v>0</v>
      </c>
      <c r="K289" s="4">
        <v>0</v>
      </c>
      <c r="L289" s="4">
        <v>135000</v>
      </c>
      <c r="M289" s="4">
        <v>4365000</v>
      </c>
      <c r="N289" s="1" t="s">
        <v>1964</v>
      </c>
      <c r="O289" s="1" t="s">
        <v>481</v>
      </c>
      <c r="P289" s="1">
        <v>0</v>
      </c>
    </row>
    <row r="290" spans="1:16" ht="13.5" customHeight="1">
      <c r="A290" s="159">
        <v>44001</v>
      </c>
      <c r="B290" s="6" t="s">
        <v>1203</v>
      </c>
      <c r="C290" s="1" t="s">
        <v>1960</v>
      </c>
      <c r="D290" s="1" t="s">
        <v>1961</v>
      </c>
      <c r="E290" s="36" t="s">
        <v>2532</v>
      </c>
      <c r="F290" s="1" t="s">
        <v>1302</v>
      </c>
      <c r="G290" s="1" t="s">
        <v>1572</v>
      </c>
      <c r="H290" s="160" t="s">
        <v>2533</v>
      </c>
      <c r="I290" s="4">
        <v>2000000</v>
      </c>
      <c r="J290" s="4">
        <v>0</v>
      </c>
      <c r="K290" s="4">
        <v>16000</v>
      </c>
      <c r="L290" s="4">
        <v>60000</v>
      </c>
      <c r="M290" s="4">
        <v>1924000</v>
      </c>
      <c r="N290" s="1" t="s">
        <v>1964</v>
      </c>
      <c r="O290" s="1" t="s">
        <v>481</v>
      </c>
      <c r="P290" s="1">
        <v>0</v>
      </c>
    </row>
    <row r="291" spans="1:16" ht="13.5" customHeight="1">
      <c r="A291" s="159">
        <v>44001</v>
      </c>
      <c r="B291" s="6" t="s">
        <v>1414</v>
      </c>
      <c r="C291" s="1" t="s">
        <v>1960</v>
      </c>
      <c r="D291" s="1" t="s">
        <v>1961</v>
      </c>
      <c r="E291" s="36" t="s">
        <v>2534</v>
      </c>
      <c r="F291" s="1" t="s">
        <v>1838</v>
      </c>
      <c r="G291" s="1" t="s">
        <v>1839</v>
      </c>
      <c r="H291" s="160" t="s">
        <v>2535</v>
      </c>
      <c r="I291" s="4">
        <v>615875</v>
      </c>
      <c r="J291" s="4">
        <v>0</v>
      </c>
      <c r="K291" s="4">
        <v>0</v>
      </c>
      <c r="L291" s="4">
        <v>0</v>
      </c>
      <c r="M291" s="4">
        <v>615875</v>
      </c>
      <c r="N291" s="1" t="s">
        <v>1964</v>
      </c>
      <c r="O291" s="1" t="s">
        <v>481</v>
      </c>
      <c r="P291" s="1">
        <v>0</v>
      </c>
    </row>
    <row r="292" spans="1:16" ht="13.5" customHeight="1">
      <c r="A292" s="159">
        <v>44001</v>
      </c>
      <c r="B292" s="6" t="s">
        <v>1207</v>
      </c>
      <c r="C292" s="1" t="s">
        <v>1960</v>
      </c>
      <c r="D292" s="1" t="s">
        <v>1961</v>
      </c>
      <c r="E292" s="36" t="s">
        <v>2536</v>
      </c>
      <c r="F292" s="1" t="s">
        <v>1231</v>
      </c>
      <c r="G292" s="1" t="s">
        <v>1649</v>
      </c>
      <c r="H292" s="160" t="s">
        <v>2537</v>
      </c>
      <c r="I292" s="4">
        <v>7200000</v>
      </c>
      <c r="J292" s="4">
        <v>0</v>
      </c>
      <c r="K292" s="4">
        <v>329842</v>
      </c>
      <c r="L292" s="4">
        <v>216000</v>
      </c>
      <c r="M292" s="4">
        <v>6654158</v>
      </c>
      <c r="N292" s="1" t="s">
        <v>1964</v>
      </c>
      <c r="O292" s="1" t="s">
        <v>481</v>
      </c>
      <c r="P292" s="1">
        <v>0</v>
      </c>
    </row>
    <row r="293" spans="1:16" ht="13.5" customHeight="1">
      <c r="A293" s="159">
        <v>44001</v>
      </c>
      <c r="B293" s="6" t="s">
        <v>1203</v>
      </c>
      <c r="C293" s="1" t="s">
        <v>1960</v>
      </c>
      <c r="D293" s="1" t="s">
        <v>1961</v>
      </c>
      <c r="E293" s="36" t="s">
        <v>2538</v>
      </c>
      <c r="F293" s="1" t="s">
        <v>1228</v>
      </c>
      <c r="G293" s="1" t="s">
        <v>1517</v>
      </c>
      <c r="H293" s="160" t="s">
        <v>2539</v>
      </c>
      <c r="I293" s="4">
        <v>900000</v>
      </c>
      <c r="J293" s="4">
        <v>0</v>
      </c>
      <c r="K293" s="4">
        <v>7200</v>
      </c>
      <c r="L293" s="4">
        <v>27000</v>
      </c>
      <c r="M293" s="4">
        <v>865800</v>
      </c>
      <c r="N293" s="1" t="s">
        <v>1964</v>
      </c>
      <c r="O293" s="1" t="s">
        <v>481</v>
      </c>
      <c r="P293" s="1">
        <v>0</v>
      </c>
    </row>
    <row r="294" spans="1:16" ht="13.5" customHeight="1">
      <c r="A294" s="159">
        <v>44001</v>
      </c>
      <c r="B294" s="6" t="s">
        <v>1203</v>
      </c>
      <c r="C294" s="1" t="s">
        <v>1960</v>
      </c>
      <c r="D294" s="1" t="s">
        <v>1961</v>
      </c>
      <c r="E294" s="36" t="s">
        <v>2540</v>
      </c>
      <c r="F294" s="1" t="s">
        <v>1230</v>
      </c>
      <c r="G294" s="1" t="s">
        <v>1519</v>
      </c>
      <c r="H294" s="160" t="s">
        <v>2541</v>
      </c>
      <c r="I294" s="4">
        <v>900000</v>
      </c>
      <c r="J294" s="4">
        <v>0</v>
      </c>
      <c r="K294" s="4">
        <v>7200</v>
      </c>
      <c r="L294" s="4">
        <v>27000</v>
      </c>
      <c r="M294" s="4">
        <v>865800</v>
      </c>
      <c r="N294" s="1" t="s">
        <v>1964</v>
      </c>
      <c r="O294" s="1" t="s">
        <v>481</v>
      </c>
      <c r="P294" s="1">
        <v>0</v>
      </c>
    </row>
    <row r="295" spans="1:16" ht="13.5" customHeight="1">
      <c r="A295" s="159">
        <v>44001</v>
      </c>
      <c r="B295" s="6" t="s">
        <v>1203</v>
      </c>
      <c r="C295" s="1" t="s">
        <v>1960</v>
      </c>
      <c r="D295" s="1" t="s">
        <v>1961</v>
      </c>
      <c r="E295" s="36" t="s">
        <v>2542</v>
      </c>
      <c r="F295" s="1" t="s">
        <v>1219</v>
      </c>
      <c r="G295" s="1" t="s">
        <v>1510</v>
      </c>
      <c r="H295" s="160" t="s">
        <v>2543</v>
      </c>
      <c r="I295" s="4">
        <v>1100000</v>
      </c>
      <c r="J295" s="4">
        <v>0</v>
      </c>
      <c r="K295" s="4">
        <v>8800</v>
      </c>
      <c r="L295" s="4">
        <v>33000</v>
      </c>
      <c r="M295" s="4">
        <v>1058200</v>
      </c>
      <c r="N295" s="1" t="s">
        <v>1964</v>
      </c>
      <c r="O295" s="1" t="s">
        <v>481</v>
      </c>
      <c r="P295" s="1">
        <v>0</v>
      </c>
    </row>
    <row r="296" spans="1:16" ht="13.5" customHeight="1">
      <c r="A296" s="159">
        <v>44001</v>
      </c>
      <c r="B296" s="6" t="s">
        <v>1207</v>
      </c>
      <c r="C296" s="1" t="s">
        <v>1960</v>
      </c>
      <c r="D296" s="1" t="s">
        <v>1961</v>
      </c>
      <c r="E296" s="36" t="s">
        <v>2544</v>
      </c>
      <c r="F296" s="1" t="s">
        <v>1227</v>
      </c>
      <c r="G296" s="1" t="s">
        <v>1621</v>
      </c>
      <c r="H296" s="160" t="s">
        <v>2545</v>
      </c>
      <c r="I296" s="4">
        <v>1600000</v>
      </c>
      <c r="J296" s="4">
        <v>0</v>
      </c>
      <c r="K296" s="4">
        <v>12800</v>
      </c>
      <c r="L296" s="4">
        <v>48000</v>
      </c>
      <c r="M296" s="4">
        <v>1539200</v>
      </c>
      <c r="N296" s="1" t="s">
        <v>1964</v>
      </c>
      <c r="O296" s="1" t="s">
        <v>481</v>
      </c>
      <c r="P296" s="1">
        <v>0</v>
      </c>
    </row>
    <row r="297" spans="1:16" ht="13.5" customHeight="1">
      <c r="A297" s="159">
        <v>44001</v>
      </c>
      <c r="B297" s="6" t="s">
        <v>1207</v>
      </c>
      <c r="C297" s="1" t="s">
        <v>1960</v>
      </c>
      <c r="D297" s="1" t="s">
        <v>1961</v>
      </c>
      <c r="E297" s="36" t="s">
        <v>2546</v>
      </c>
      <c r="F297" s="1" t="s">
        <v>1210</v>
      </c>
      <c r="G297" s="1" t="s">
        <v>1625</v>
      </c>
      <c r="H297" s="160" t="s">
        <v>2547</v>
      </c>
      <c r="I297" s="4">
        <v>1750000</v>
      </c>
      <c r="J297" s="4">
        <v>0</v>
      </c>
      <c r="K297" s="4">
        <v>14000</v>
      </c>
      <c r="L297" s="4">
        <v>52500</v>
      </c>
      <c r="M297" s="4">
        <v>1683500</v>
      </c>
      <c r="N297" s="1" t="s">
        <v>1964</v>
      </c>
      <c r="O297" s="1" t="s">
        <v>481</v>
      </c>
      <c r="P297" s="1">
        <v>0</v>
      </c>
    </row>
    <row r="298" spans="1:16" ht="13.5" customHeight="1">
      <c r="A298" s="159">
        <v>44001</v>
      </c>
      <c r="B298" s="6" t="s">
        <v>1207</v>
      </c>
      <c r="C298" s="1" t="s">
        <v>1960</v>
      </c>
      <c r="D298" s="1" t="s">
        <v>1961</v>
      </c>
      <c r="E298" s="36" t="s">
        <v>2548</v>
      </c>
      <c r="F298" s="1" t="s">
        <v>1243</v>
      </c>
      <c r="G298" s="1" t="s">
        <v>1635</v>
      </c>
      <c r="H298" s="160" t="s">
        <v>2549</v>
      </c>
      <c r="I298" s="4">
        <v>3800000</v>
      </c>
      <c r="J298" s="4">
        <v>0</v>
      </c>
      <c r="K298" s="4">
        <v>30400</v>
      </c>
      <c r="L298" s="4">
        <v>114000</v>
      </c>
      <c r="M298" s="4">
        <v>3655600</v>
      </c>
      <c r="N298" s="1" t="s">
        <v>1964</v>
      </c>
      <c r="O298" s="1" t="s">
        <v>481</v>
      </c>
      <c r="P298" s="1">
        <v>0</v>
      </c>
    </row>
    <row r="299" spans="1:16" ht="13.5" customHeight="1">
      <c r="A299" s="159">
        <v>44001</v>
      </c>
      <c r="B299" s="6" t="s">
        <v>1203</v>
      </c>
      <c r="C299" s="1" t="s">
        <v>1960</v>
      </c>
      <c r="D299" s="1" t="s">
        <v>1961</v>
      </c>
      <c r="E299" s="36" t="s">
        <v>2550</v>
      </c>
      <c r="F299" s="1" t="s">
        <v>1226</v>
      </c>
      <c r="G299" s="1">
        <v>23238915</v>
      </c>
      <c r="H299" s="160" t="s">
        <v>2551</v>
      </c>
      <c r="I299" s="4">
        <v>900000</v>
      </c>
      <c r="J299" s="4">
        <v>0</v>
      </c>
      <c r="K299" s="4">
        <v>7200</v>
      </c>
      <c r="L299" s="4">
        <v>27000</v>
      </c>
      <c r="M299" s="4">
        <v>865800</v>
      </c>
      <c r="N299" s="1" t="s">
        <v>1964</v>
      </c>
      <c r="O299" s="1" t="s">
        <v>481</v>
      </c>
      <c r="P299" s="1">
        <v>0</v>
      </c>
    </row>
    <row r="300" spans="1:16" ht="13.5" customHeight="1">
      <c r="A300" s="159">
        <v>44001</v>
      </c>
      <c r="B300" s="6" t="s">
        <v>2552</v>
      </c>
      <c r="C300" s="1" t="s">
        <v>1960</v>
      </c>
      <c r="D300" s="1" t="s">
        <v>1965</v>
      </c>
      <c r="E300" s="36" t="s">
        <v>2553</v>
      </c>
      <c r="F300" s="1" t="s">
        <v>1761</v>
      </c>
      <c r="G300" s="1" t="s">
        <v>2554</v>
      </c>
      <c r="H300" s="160" t="s">
        <v>2555</v>
      </c>
      <c r="I300" s="4">
        <v>64272500</v>
      </c>
      <c r="J300" s="4">
        <v>0</v>
      </c>
      <c r="K300" s="4">
        <v>0</v>
      </c>
      <c r="L300" s="4">
        <v>0</v>
      </c>
      <c r="M300" s="4">
        <v>64272500</v>
      </c>
      <c r="N300" s="1" t="s">
        <v>1964</v>
      </c>
      <c r="O300" s="1" t="s">
        <v>481</v>
      </c>
      <c r="P300" s="1" t="s">
        <v>1505</v>
      </c>
    </row>
    <row r="301" spans="1:16" ht="13.5" customHeight="1">
      <c r="A301" s="159">
        <v>43850</v>
      </c>
      <c r="B301" s="6" t="s">
        <v>463</v>
      </c>
      <c r="C301" s="1" t="s">
        <v>1960</v>
      </c>
      <c r="D301" s="1" t="s">
        <v>1961</v>
      </c>
      <c r="E301" s="36" t="s">
        <v>2556</v>
      </c>
      <c r="F301" s="1" t="s">
        <v>1438</v>
      </c>
      <c r="G301" s="1" t="s">
        <v>1439</v>
      </c>
      <c r="H301" s="160" t="s">
        <v>2557</v>
      </c>
      <c r="I301" s="4">
        <v>22103454</v>
      </c>
      <c r="J301" s="4">
        <v>0</v>
      </c>
      <c r="K301" s="4">
        <v>0</v>
      </c>
      <c r="L301" s="4">
        <v>0</v>
      </c>
      <c r="M301" s="4">
        <v>22103454</v>
      </c>
      <c r="N301" s="1" t="s">
        <v>1964</v>
      </c>
      <c r="O301" s="1" t="s">
        <v>481</v>
      </c>
      <c r="P301" s="1">
        <v>0</v>
      </c>
    </row>
    <row r="302" spans="1:16" ht="13.5" customHeight="1">
      <c r="A302" s="159">
        <v>43910</v>
      </c>
      <c r="B302" s="6" t="s">
        <v>463</v>
      </c>
      <c r="C302" s="1" t="s">
        <v>1960</v>
      </c>
      <c r="D302" s="1" t="s">
        <v>1965</v>
      </c>
      <c r="E302" s="36">
        <v>25351</v>
      </c>
      <c r="F302" s="1" t="s">
        <v>1477</v>
      </c>
      <c r="G302" s="1">
        <v>9086869</v>
      </c>
      <c r="H302" s="6" t="s">
        <v>2558</v>
      </c>
      <c r="I302" s="4">
        <v>3219741</v>
      </c>
      <c r="J302" s="4">
        <v>0</v>
      </c>
      <c r="K302" s="4">
        <v>0</v>
      </c>
      <c r="L302" s="4">
        <v>0</v>
      </c>
      <c r="M302" s="4">
        <v>3219741</v>
      </c>
      <c r="N302" s="1" t="s">
        <v>1964</v>
      </c>
      <c r="O302" s="1" t="s">
        <v>481</v>
      </c>
      <c r="P302" s="1" t="s">
        <v>1840</v>
      </c>
    </row>
    <row r="303" spans="1:16" ht="13.5" customHeight="1">
      <c r="A303" s="159">
        <v>43910</v>
      </c>
      <c r="B303" s="6" t="s">
        <v>2262</v>
      </c>
      <c r="C303" s="1" t="s">
        <v>1960</v>
      </c>
      <c r="D303" s="1" t="s">
        <v>1961</v>
      </c>
      <c r="E303" s="36" t="s">
        <v>2559</v>
      </c>
      <c r="F303" s="1" t="s">
        <v>1450</v>
      </c>
      <c r="G303" s="1" t="s">
        <v>1451</v>
      </c>
      <c r="H303" s="160" t="s">
        <v>2560</v>
      </c>
      <c r="I303" s="4">
        <v>29348348</v>
      </c>
      <c r="J303" s="4">
        <v>0</v>
      </c>
      <c r="K303" s="4">
        <v>1999591</v>
      </c>
      <c r="L303" s="4">
        <v>0</v>
      </c>
      <c r="M303" s="4">
        <v>27348757</v>
      </c>
      <c r="N303" s="1" t="s">
        <v>1964</v>
      </c>
      <c r="O303" s="1" t="s">
        <v>481</v>
      </c>
      <c r="P303" s="1">
        <v>0</v>
      </c>
    </row>
    <row r="304" spans="1:16" ht="13.5" customHeight="1">
      <c r="A304" s="159">
        <v>43910</v>
      </c>
      <c r="B304" s="6" t="s">
        <v>2262</v>
      </c>
      <c r="C304" s="1" t="s">
        <v>1960</v>
      </c>
      <c r="D304" s="1" t="s">
        <v>1961</v>
      </c>
      <c r="E304" s="36" t="s">
        <v>2561</v>
      </c>
      <c r="F304" s="1" t="s">
        <v>1453</v>
      </c>
      <c r="G304" s="1" t="s">
        <v>1454</v>
      </c>
      <c r="H304" s="160" t="s">
        <v>2562</v>
      </c>
      <c r="I304" s="4">
        <v>42651179</v>
      </c>
      <c r="J304" s="4">
        <v>0</v>
      </c>
      <c r="K304" s="4">
        <v>5299679</v>
      </c>
      <c r="L304" s="4">
        <v>0</v>
      </c>
      <c r="M304" s="4">
        <v>37351500</v>
      </c>
      <c r="N304" s="1" t="s">
        <v>1964</v>
      </c>
      <c r="O304" s="1" t="s">
        <v>481</v>
      </c>
      <c r="P304" s="1">
        <v>0</v>
      </c>
    </row>
    <row r="305" spans="1:16" ht="13.5" customHeight="1">
      <c r="A305" s="159">
        <v>43971</v>
      </c>
      <c r="B305" s="6" t="s">
        <v>1207</v>
      </c>
      <c r="C305" s="1" t="s">
        <v>1960</v>
      </c>
      <c r="D305" s="1" t="s">
        <v>1961</v>
      </c>
      <c r="E305" s="36" t="s">
        <v>2563</v>
      </c>
      <c r="F305" s="1" t="s">
        <v>1673</v>
      </c>
      <c r="G305" s="1" t="s">
        <v>1674</v>
      </c>
      <c r="H305" s="160" t="s">
        <v>2564</v>
      </c>
      <c r="I305" s="4">
        <v>3500000</v>
      </c>
      <c r="J305" s="4">
        <v>0</v>
      </c>
      <c r="K305" s="4">
        <v>0</v>
      </c>
      <c r="L305" s="4">
        <v>105000</v>
      </c>
      <c r="M305" s="4">
        <v>3395000</v>
      </c>
      <c r="N305" s="1" t="s">
        <v>1964</v>
      </c>
      <c r="O305" s="1" t="s">
        <v>481</v>
      </c>
      <c r="P305" s="1">
        <v>0</v>
      </c>
    </row>
    <row r="306" spans="1:16" ht="13.5" customHeight="1">
      <c r="A306" s="159">
        <v>43971</v>
      </c>
      <c r="B306" s="6" t="s">
        <v>1207</v>
      </c>
      <c r="C306" s="1" t="s">
        <v>1960</v>
      </c>
      <c r="D306" s="1" t="s">
        <v>1961</v>
      </c>
      <c r="E306" s="36" t="s">
        <v>2565</v>
      </c>
      <c r="F306" s="1" t="s">
        <v>1257</v>
      </c>
      <c r="G306" s="1" t="s">
        <v>1669</v>
      </c>
      <c r="H306" s="160" t="s">
        <v>2566</v>
      </c>
      <c r="I306" s="4">
        <v>5000000</v>
      </c>
      <c r="J306" s="4">
        <v>0</v>
      </c>
      <c r="K306" s="4">
        <v>40000</v>
      </c>
      <c r="L306" s="4">
        <v>150000</v>
      </c>
      <c r="M306" s="4">
        <v>4810000</v>
      </c>
      <c r="N306" s="1" t="s">
        <v>1964</v>
      </c>
      <c r="O306" s="1" t="s">
        <v>481</v>
      </c>
      <c r="P306" s="1">
        <v>0</v>
      </c>
    </row>
    <row r="307" spans="1:16" ht="13.5" customHeight="1">
      <c r="A307" s="159">
        <v>43971</v>
      </c>
      <c r="B307" s="6" t="s">
        <v>1207</v>
      </c>
      <c r="C307" s="1" t="s">
        <v>1960</v>
      </c>
      <c r="D307" s="1" t="s">
        <v>1961</v>
      </c>
      <c r="E307" s="36" t="s">
        <v>2567</v>
      </c>
      <c r="F307" s="1" t="s">
        <v>1255</v>
      </c>
      <c r="G307" s="1" t="s">
        <v>1655</v>
      </c>
      <c r="H307" s="160" t="s">
        <v>2531</v>
      </c>
      <c r="I307" s="4">
        <v>4500000</v>
      </c>
      <c r="J307" s="4">
        <v>0</v>
      </c>
      <c r="K307" s="4">
        <v>0</v>
      </c>
      <c r="L307" s="4">
        <v>135000</v>
      </c>
      <c r="M307" s="4">
        <v>4365000</v>
      </c>
      <c r="N307" s="1" t="s">
        <v>1964</v>
      </c>
      <c r="O307" s="1" t="s">
        <v>481</v>
      </c>
      <c r="P307" s="1">
        <v>0</v>
      </c>
    </row>
    <row r="308" spans="1:16" ht="13.5" customHeight="1">
      <c r="A308" s="159">
        <v>43971</v>
      </c>
      <c r="B308" s="6" t="s">
        <v>1203</v>
      </c>
      <c r="C308" s="1" t="s">
        <v>1960</v>
      </c>
      <c r="D308" s="1" t="s">
        <v>1961</v>
      </c>
      <c r="E308" s="36" t="s">
        <v>2568</v>
      </c>
      <c r="F308" s="1" t="s">
        <v>1218</v>
      </c>
      <c r="G308" s="1" t="s">
        <v>1534</v>
      </c>
      <c r="H308" s="160" t="s">
        <v>2140</v>
      </c>
      <c r="I308" s="4">
        <v>2600000</v>
      </c>
      <c r="J308" s="4">
        <v>0</v>
      </c>
      <c r="K308" s="4">
        <v>20800</v>
      </c>
      <c r="L308" s="4">
        <v>78000</v>
      </c>
      <c r="M308" s="4">
        <v>2501200</v>
      </c>
      <c r="N308" s="1" t="s">
        <v>1964</v>
      </c>
      <c r="O308" s="1" t="s">
        <v>481</v>
      </c>
      <c r="P308" s="1">
        <v>0</v>
      </c>
    </row>
    <row r="309" spans="1:16" ht="13.5" customHeight="1">
      <c r="A309" s="159">
        <v>43882</v>
      </c>
      <c r="B309" s="6" t="s">
        <v>1402</v>
      </c>
      <c r="C309" s="1" t="s">
        <v>1960</v>
      </c>
      <c r="D309" s="1" t="s">
        <v>1961</v>
      </c>
      <c r="E309" s="36" t="s">
        <v>2569</v>
      </c>
      <c r="F309" s="1" t="s">
        <v>1807</v>
      </c>
      <c r="G309" s="1" t="s">
        <v>1805</v>
      </c>
      <c r="H309" s="160" t="s">
        <v>2570</v>
      </c>
      <c r="I309" s="4">
        <v>756782</v>
      </c>
      <c r="J309" s="4">
        <v>0</v>
      </c>
      <c r="K309" s="4">
        <v>0</v>
      </c>
      <c r="L309" s="4">
        <v>0</v>
      </c>
      <c r="M309" s="4">
        <v>756782</v>
      </c>
      <c r="N309" s="1" t="s">
        <v>1976</v>
      </c>
      <c r="O309" s="1" t="s">
        <v>487</v>
      </c>
      <c r="P309" s="1">
        <v>0</v>
      </c>
    </row>
    <row r="310" spans="1:16" ht="13.5" customHeight="1">
      <c r="A310" s="159">
        <v>43942</v>
      </c>
      <c r="B310" s="6" t="s">
        <v>1414</v>
      </c>
      <c r="C310" s="1" t="s">
        <v>1960</v>
      </c>
      <c r="D310" s="1" t="s">
        <v>1961</v>
      </c>
      <c r="E310" s="36" t="s">
        <v>2571</v>
      </c>
      <c r="F310" s="1" t="s">
        <v>1838</v>
      </c>
      <c r="G310" s="1" t="s">
        <v>1839</v>
      </c>
      <c r="H310" s="160" t="s">
        <v>2572</v>
      </c>
      <c r="I310" s="4">
        <v>572294</v>
      </c>
      <c r="J310" s="4">
        <v>0</v>
      </c>
      <c r="K310" s="4">
        <v>0</v>
      </c>
      <c r="L310" s="4">
        <v>0</v>
      </c>
      <c r="M310" s="4">
        <v>572294</v>
      </c>
      <c r="N310" s="1" t="s">
        <v>1976</v>
      </c>
      <c r="O310" s="1" t="s">
        <v>487</v>
      </c>
      <c r="P310" s="1">
        <v>0</v>
      </c>
    </row>
    <row r="311" spans="1:16" ht="13.5" customHeight="1">
      <c r="A311" s="159">
        <v>43972</v>
      </c>
      <c r="B311" s="6" t="s">
        <v>463</v>
      </c>
      <c r="C311" s="1" t="s">
        <v>1960</v>
      </c>
      <c r="D311" s="1" t="s">
        <v>1961</v>
      </c>
      <c r="E311" s="36" t="s">
        <v>2573</v>
      </c>
      <c r="F311" s="1" t="s">
        <v>1755</v>
      </c>
      <c r="G311" s="1" t="s">
        <v>1756</v>
      </c>
      <c r="H311" s="160" t="s">
        <v>2574</v>
      </c>
      <c r="I311" s="4">
        <v>64272500</v>
      </c>
      <c r="J311" s="4">
        <v>0</v>
      </c>
      <c r="K311" s="4">
        <v>0</v>
      </c>
      <c r="L311" s="4">
        <v>0</v>
      </c>
      <c r="M311" s="4">
        <v>64272500</v>
      </c>
      <c r="N311" s="1" t="s">
        <v>1964</v>
      </c>
      <c r="O311" s="1" t="s">
        <v>481</v>
      </c>
      <c r="P311" s="1">
        <v>0</v>
      </c>
    </row>
    <row r="312" spans="1:16" ht="13.5" customHeight="1">
      <c r="A312" s="159">
        <v>43972</v>
      </c>
      <c r="B312" s="6" t="s">
        <v>1203</v>
      </c>
      <c r="C312" s="1" t="s">
        <v>1960</v>
      </c>
      <c r="D312" s="1" t="s">
        <v>1961</v>
      </c>
      <c r="E312" s="36" t="s">
        <v>2575</v>
      </c>
      <c r="F312" s="1" t="s">
        <v>1245</v>
      </c>
      <c r="G312" s="1" t="s">
        <v>1552</v>
      </c>
      <c r="H312" s="160" t="s">
        <v>1992</v>
      </c>
      <c r="I312" s="4">
        <v>2500000</v>
      </c>
      <c r="J312" s="4">
        <v>0</v>
      </c>
      <c r="K312" s="4">
        <v>20000</v>
      </c>
      <c r="L312" s="4">
        <v>75000</v>
      </c>
      <c r="M312" s="4">
        <v>2405000</v>
      </c>
      <c r="N312" s="1" t="s">
        <v>1964</v>
      </c>
      <c r="O312" s="1" t="s">
        <v>481</v>
      </c>
      <c r="P312" s="1">
        <v>0</v>
      </c>
    </row>
    <row r="313" spans="1:16" ht="13.5" customHeight="1">
      <c r="A313" s="159">
        <v>43852</v>
      </c>
      <c r="B313" s="6" t="s">
        <v>463</v>
      </c>
      <c r="C313" s="1" t="s">
        <v>1960</v>
      </c>
      <c r="D313" s="1" t="s">
        <v>1961</v>
      </c>
      <c r="E313" s="36" t="s">
        <v>2576</v>
      </c>
      <c r="F313" s="1" t="s">
        <v>2117</v>
      </c>
      <c r="G313" s="1" t="s">
        <v>2118</v>
      </c>
      <c r="H313" s="160" t="s">
        <v>2577</v>
      </c>
      <c r="I313" s="4">
        <v>48662896</v>
      </c>
      <c r="J313" s="4">
        <v>0</v>
      </c>
      <c r="K313" s="4">
        <v>0</v>
      </c>
      <c r="L313" s="4">
        <v>0</v>
      </c>
      <c r="M313" s="4">
        <v>48662896</v>
      </c>
      <c r="N313" s="1" t="s">
        <v>1964</v>
      </c>
      <c r="O313" s="1" t="s">
        <v>481</v>
      </c>
      <c r="P313" s="1">
        <v>0</v>
      </c>
    </row>
    <row r="314" spans="1:16" ht="13.5" customHeight="1">
      <c r="A314" s="159">
        <v>43943</v>
      </c>
      <c r="B314" s="6" t="s">
        <v>2074</v>
      </c>
      <c r="C314" s="1" t="s">
        <v>1960</v>
      </c>
      <c r="D314" s="1" t="s">
        <v>1965</v>
      </c>
      <c r="E314" s="36" t="s">
        <v>2578</v>
      </c>
      <c r="F314" s="1" t="s">
        <v>1807</v>
      </c>
      <c r="G314" s="1" t="s">
        <v>1805</v>
      </c>
      <c r="H314" s="160" t="s">
        <v>2579</v>
      </c>
      <c r="I314" s="4">
        <v>2004366</v>
      </c>
      <c r="J314" s="4">
        <v>0</v>
      </c>
      <c r="K314" s="4">
        <v>0</v>
      </c>
      <c r="L314" s="4">
        <v>0</v>
      </c>
      <c r="M314" s="4">
        <v>2004366</v>
      </c>
      <c r="N314" s="1" t="s">
        <v>1976</v>
      </c>
      <c r="O314" s="1" t="s">
        <v>487</v>
      </c>
      <c r="P314" s="1" t="s">
        <v>1837</v>
      </c>
    </row>
    <row r="315" spans="1:16" ht="13.5" customHeight="1">
      <c r="A315" s="159">
        <v>43973</v>
      </c>
      <c r="B315" s="6" t="s">
        <v>1207</v>
      </c>
      <c r="C315" s="1" t="s">
        <v>1960</v>
      </c>
      <c r="D315" s="1" t="s">
        <v>1961</v>
      </c>
      <c r="E315" s="36" t="s">
        <v>2580</v>
      </c>
      <c r="F315" s="1" t="s">
        <v>1231</v>
      </c>
      <c r="G315" s="1" t="s">
        <v>1649</v>
      </c>
      <c r="H315" s="160" t="s">
        <v>2581</v>
      </c>
      <c r="I315" s="4">
        <v>7200000</v>
      </c>
      <c r="J315" s="4">
        <v>0</v>
      </c>
      <c r="K315" s="4">
        <v>329842</v>
      </c>
      <c r="L315" s="4">
        <v>216000</v>
      </c>
      <c r="M315" s="4">
        <v>6654158</v>
      </c>
      <c r="N315" s="1" t="s">
        <v>1964</v>
      </c>
      <c r="O315" s="1" t="s">
        <v>481</v>
      </c>
      <c r="P315" s="1">
        <v>0</v>
      </c>
    </row>
    <row r="316" spans="1:16" ht="13.5" customHeight="1">
      <c r="A316" s="159">
        <v>43973</v>
      </c>
      <c r="B316" s="6" t="s">
        <v>463</v>
      </c>
      <c r="C316" s="1" t="s">
        <v>1960</v>
      </c>
      <c r="D316" s="1" t="s">
        <v>1961</v>
      </c>
      <c r="E316" s="36" t="s">
        <v>2582</v>
      </c>
      <c r="F316" s="1" t="s">
        <v>1222</v>
      </c>
      <c r="G316" s="1" t="s">
        <v>1540</v>
      </c>
      <c r="H316" s="160" t="s">
        <v>2583</v>
      </c>
      <c r="I316" s="4">
        <v>2405000</v>
      </c>
      <c r="J316" s="4">
        <v>0</v>
      </c>
      <c r="K316" s="4">
        <v>0</v>
      </c>
      <c r="L316" s="4">
        <v>0</v>
      </c>
      <c r="M316" s="4">
        <v>2405000</v>
      </c>
      <c r="N316" s="1" t="s">
        <v>1964</v>
      </c>
      <c r="O316" s="1" t="s">
        <v>481</v>
      </c>
      <c r="P316" s="1">
        <v>0</v>
      </c>
    </row>
    <row r="317" spans="1:16" ht="13.5" customHeight="1">
      <c r="A317" s="159">
        <v>43973</v>
      </c>
      <c r="B317" s="6" t="s">
        <v>1901</v>
      </c>
      <c r="C317" s="1" t="s">
        <v>1960</v>
      </c>
      <c r="D317" s="1" t="s">
        <v>1961</v>
      </c>
      <c r="E317" s="36" t="s">
        <v>2584</v>
      </c>
      <c r="F317" s="1" t="s">
        <v>1274</v>
      </c>
      <c r="G317" s="1" t="s">
        <v>1903</v>
      </c>
      <c r="H317" s="160" t="s">
        <v>2407</v>
      </c>
      <c r="I317" s="4">
        <v>3000000</v>
      </c>
      <c r="J317" s="4">
        <v>0</v>
      </c>
      <c r="K317" s="4">
        <v>0</v>
      </c>
      <c r="L317" s="4">
        <v>90000</v>
      </c>
      <c r="M317" s="4">
        <v>2910000</v>
      </c>
      <c r="N317" s="1" t="s">
        <v>2343</v>
      </c>
      <c r="O317" s="1" t="s">
        <v>483</v>
      </c>
      <c r="P317" s="1">
        <v>0</v>
      </c>
    </row>
    <row r="318" spans="1:16" ht="13.5" customHeight="1">
      <c r="A318" s="159">
        <v>43944</v>
      </c>
      <c r="B318" s="6" t="s">
        <v>1354</v>
      </c>
      <c r="C318" s="1" t="s">
        <v>1960</v>
      </c>
      <c r="D318" s="1" t="s">
        <v>1961</v>
      </c>
      <c r="E318" s="36" t="s">
        <v>2585</v>
      </c>
      <c r="F318" s="1" t="s">
        <v>1438</v>
      </c>
      <c r="G318" s="1" t="s">
        <v>1439</v>
      </c>
      <c r="H318" s="160" t="s">
        <v>2586</v>
      </c>
      <c r="I318" s="4">
        <v>154955841</v>
      </c>
      <c r="J318" s="4">
        <v>0</v>
      </c>
      <c r="K318" s="4">
        <v>6122000</v>
      </c>
      <c r="L318" s="4">
        <v>21689402</v>
      </c>
      <c r="M318" s="4">
        <v>127144439</v>
      </c>
      <c r="N318" s="1" t="s">
        <v>1964</v>
      </c>
      <c r="O318" s="1" t="s">
        <v>481</v>
      </c>
      <c r="P318" s="1">
        <v>0</v>
      </c>
    </row>
    <row r="319" spans="1:16" ht="13.5" customHeight="1">
      <c r="A319" s="159">
        <v>43944</v>
      </c>
      <c r="B319" s="6" t="s">
        <v>1207</v>
      </c>
      <c r="C319" s="1" t="s">
        <v>1960</v>
      </c>
      <c r="D319" s="1" t="s">
        <v>1961</v>
      </c>
      <c r="E319" s="36" t="s">
        <v>2587</v>
      </c>
      <c r="F319" s="1" t="s">
        <v>1250</v>
      </c>
      <c r="G319" s="1" t="s">
        <v>1665</v>
      </c>
      <c r="H319" s="160" t="s">
        <v>2461</v>
      </c>
      <c r="I319" s="4">
        <v>3500000</v>
      </c>
      <c r="J319" s="4">
        <v>0</v>
      </c>
      <c r="K319" s="4">
        <v>28000</v>
      </c>
      <c r="L319" s="4">
        <v>105000</v>
      </c>
      <c r="M319" s="4">
        <v>3367000</v>
      </c>
      <c r="N319" s="1" t="s">
        <v>1964</v>
      </c>
      <c r="O319" s="1" t="s">
        <v>481</v>
      </c>
      <c r="P319" s="1">
        <v>0</v>
      </c>
    </row>
    <row r="320" spans="1:16" ht="13.5" customHeight="1">
      <c r="A320" s="159">
        <v>43944</v>
      </c>
      <c r="B320" s="6" t="s">
        <v>1878</v>
      </c>
      <c r="C320" s="1" t="s">
        <v>1960</v>
      </c>
      <c r="D320" s="1" t="s">
        <v>1961</v>
      </c>
      <c r="E320" s="36" t="s">
        <v>2588</v>
      </c>
      <c r="F320" s="1" t="s">
        <v>1280</v>
      </c>
      <c r="G320" s="1" t="s">
        <v>1880</v>
      </c>
      <c r="H320" s="160" t="s">
        <v>2589</v>
      </c>
      <c r="I320" s="4">
        <v>3800000</v>
      </c>
      <c r="J320" s="4">
        <v>0</v>
      </c>
      <c r="K320" s="4">
        <v>30400</v>
      </c>
      <c r="L320" s="4">
        <v>114000</v>
      </c>
      <c r="M320" s="4">
        <v>3655600</v>
      </c>
      <c r="N320" s="1" t="s">
        <v>1964</v>
      </c>
      <c r="O320" s="1" t="s">
        <v>481</v>
      </c>
      <c r="P320" s="1">
        <v>0</v>
      </c>
    </row>
    <row r="321" spans="1:16" ht="13.5" customHeight="1">
      <c r="A321" s="159">
        <v>43944</v>
      </c>
      <c r="B321" s="6" t="s">
        <v>1207</v>
      </c>
      <c r="C321" s="1" t="s">
        <v>1960</v>
      </c>
      <c r="D321" s="1" t="s">
        <v>1961</v>
      </c>
      <c r="E321" s="36" t="s">
        <v>2590</v>
      </c>
      <c r="F321" s="1" t="s">
        <v>1255</v>
      </c>
      <c r="G321" s="1" t="s">
        <v>1655</v>
      </c>
      <c r="H321" s="160" t="s">
        <v>2531</v>
      </c>
      <c r="I321" s="4">
        <v>4500000</v>
      </c>
      <c r="J321" s="4">
        <v>0</v>
      </c>
      <c r="K321" s="4">
        <v>0</v>
      </c>
      <c r="L321" s="4">
        <v>135000</v>
      </c>
      <c r="M321" s="4">
        <v>4365000</v>
      </c>
      <c r="N321" s="1" t="s">
        <v>1964</v>
      </c>
      <c r="O321" s="1" t="s">
        <v>481</v>
      </c>
      <c r="P321" s="1">
        <v>0</v>
      </c>
    </row>
    <row r="322" spans="1:16" ht="13.5" customHeight="1">
      <c r="A322" s="159">
        <v>43944</v>
      </c>
      <c r="B322" s="6" t="s">
        <v>1207</v>
      </c>
      <c r="C322" s="1" t="s">
        <v>1960</v>
      </c>
      <c r="D322" s="1" t="s">
        <v>1961</v>
      </c>
      <c r="E322" s="36" t="s">
        <v>2591</v>
      </c>
      <c r="F322" s="1" t="s">
        <v>1263</v>
      </c>
      <c r="G322" s="1" t="s">
        <v>1671</v>
      </c>
      <c r="H322" s="160" t="s">
        <v>1988</v>
      </c>
      <c r="I322" s="4">
        <v>3000000</v>
      </c>
      <c r="J322" s="4">
        <v>0</v>
      </c>
      <c r="K322" s="4">
        <v>24000</v>
      </c>
      <c r="L322" s="4">
        <v>90000</v>
      </c>
      <c r="M322" s="4">
        <v>2886000</v>
      </c>
      <c r="N322" s="1" t="s">
        <v>1964</v>
      </c>
      <c r="O322" s="1" t="s">
        <v>481</v>
      </c>
      <c r="P322" s="1">
        <v>0</v>
      </c>
    </row>
    <row r="323" spans="1:16" ht="13.5" customHeight="1">
      <c r="A323" s="159">
        <v>43944</v>
      </c>
      <c r="B323" s="6" t="s">
        <v>2592</v>
      </c>
      <c r="C323" s="1" t="s">
        <v>1960</v>
      </c>
      <c r="D323" s="1" t="s">
        <v>1961</v>
      </c>
      <c r="E323" s="36" t="s">
        <v>2593</v>
      </c>
      <c r="F323" s="1" t="s">
        <v>1468</v>
      </c>
      <c r="G323" s="1" t="s">
        <v>1469</v>
      </c>
      <c r="H323" s="160" t="s">
        <v>2594</v>
      </c>
      <c r="I323" s="4">
        <v>2160320</v>
      </c>
      <c r="J323" s="4">
        <v>0</v>
      </c>
      <c r="K323" s="4">
        <v>0</v>
      </c>
      <c r="L323" s="4">
        <v>0</v>
      </c>
      <c r="M323" s="4">
        <v>2160320</v>
      </c>
      <c r="N323" s="1" t="s">
        <v>1976</v>
      </c>
      <c r="O323" s="1" t="s">
        <v>487</v>
      </c>
      <c r="P323" s="1">
        <v>0</v>
      </c>
    </row>
    <row r="324" spans="1:16" ht="13.5" customHeight="1">
      <c r="A324" s="159">
        <v>43944</v>
      </c>
      <c r="B324" s="6" t="s">
        <v>2552</v>
      </c>
      <c r="C324" s="1" t="s">
        <v>1960</v>
      </c>
      <c r="D324" s="1" t="s">
        <v>1965</v>
      </c>
      <c r="E324" s="36" t="s">
        <v>2595</v>
      </c>
      <c r="F324" s="1" t="s">
        <v>1755</v>
      </c>
      <c r="G324" s="1" t="s">
        <v>1756</v>
      </c>
      <c r="H324" s="160" t="s">
        <v>2596</v>
      </c>
      <c r="I324" s="4">
        <v>64272500</v>
      </c>
      <c r="J324" s="4">
        <v>0</v>
      </c>
      <c r="K324" s="4">
        <v>0</v>
      </c>
      <c r="L324" s="4">
        <v>0</v>
      </c>
      <c r="M324" s="4">
        <v>64272500</v>
      </c>
      <c r="N324" s="1" t="s">
        <v>1964</v>
      </c>
      <c r="O324" s="1" t="s">
        <v>481</v>
      </c>
      <c r="P324" s="1" t="s">
        <v>1792</v>
      </c>
    </row>
    <row r="325" spans="1:16" ht="13.5" customHeight="1">
      <c r="A325" s="159">
        <v>43974</v>
      </c>
      <c r="B325" s="6" t="s">
        <v>1354</v>
      </c>
      <c r="C325" s="1" t="s">
        <v>1960</v>
      </c>
      <c r="D325" s="1" t="s">
        <v>1961</v>
      </c>
      <c r="E325" s="36" t="s">
        <v>2597</v>
      </c>
      <c r="F325" s="1" t="s">
        <v>1438</v>
      </c>
      <c r="G325" s="1" t="s">
        <v>1439</v>
      </c>
      <c r="H325" s="160" t="s">
        <v>2598</v>
      </c>
      <c r="I325" s="4">
        <v>154955841</v>
      </c>
      <c r="J325" s="4">
        <v>0</v>
      </c>
      <c r="K325" s="4">
        <v>8035843</v>
      </c>
      <c r="L325" s="4">
        <v>25053631</v>
      </c>
      <c r="M325" s="4">
        <v>121866367</v>
      </c>
      <c r="N325" s="1" t="s">
        <v>1964</v>
      </c>
      <c r="O325" s="1" t="s">
        <v>481</v>
      </c>
      <c r="P325" s="1">
        <v>0</v>
      </c>
    </row>
    <row r="326" spans="1:16" ht="13.5" customHeight="1">
      <c r="A326" s="159">
        <v>43854</v>
      </c>
      <c r="B326" s="6" t="s">
        <v>463</v>
      </c>
      <c r="C326" s="1" t="s">
        <v>1960</v>
      </c>
      <c r="D326" s="1" t="s">
        <v>1961</v>
      </c>
      <c r="E326" s="36" t="s">
        <v>2599</v>
      </c>
      <c r="F326" s="1" t="s">
        <v>1980</v>
      </c>
      <c r="G326" s="1">
        <v>8904801844</v>
      </c>
      <c r="H326" s="160" t="s">
        <v>2600</v>
      </c>
      <c r="I326" s="4">
        <v>92666843</v>
      </c>
      <c r="J326" s="4">
        <v>0</v>
      </c>
      <c r="K326" s="4">
        <v>0</v>
      </c>
      <c r="L326" s="4">
        <v>0</v>
      </c>
      <c r="M326" s="4">
        <v>92666843</v>
      </c>
      <c r="N326" s="1" t="s">
        <v>1964</v>
      </c>
      <c r="O326" s="1" t="s">
        <v>481</v>
      </c>
      <c r="P326" s="1">
        <v>0</v>
      </c>
    </row>
    <row r="327" spans="1:16" ht="13.5" customHeight="1">
      <c r="A327" s="159">
        <v>43854</v>
      </c>
      <c r="B327" s="6" t="s">
        <v>463</v>
      </c>
      <c r="C327" s="1" t="s">
        <v>1960</v>
      </c>
      <c r="D327" s="1" t="s">
        <v>1961</v>
      </c>
      <c r="E327" s="36" t="s">
        <v>2601</v>
      </c>
      <c r="F327" s="1" t="s">
        <v>1983</v>
      </c>
      <c r="G327" s="1">
        <v>8904801235</v>
      </c>
      <c r="H327" s="160" t="s">
        <v>2602</v>
      </c>
      <c r="I327" s="4">
        <v>35460807</v>
      </c>
      <c r="J327" s="4">
        <v>0</v>
      </c>
      <c r="K327" s="4">
        <v>0</v>
      </c>
      <c r="L327" s="4">
        <v>0</v>
      </c>
      <c r="M327" s="4">
        <v>35460807</v>
      </c>
      <c r="N327" s="1" t="s">
        <v>1964</v>
      </c>
      <c r="O327" s="1" t="s">
        <v>481</v>
      </c>
      <c r="P327" s="1">
        <v>0</v>
      </c>
    </row>
    <row r="328" spans="1:16" ht="13.5" customHeight="1">
      <c r="A328" s="159">
        <v>43885</v>
      </c>
      <c r="B328" s="6" t="s">
        <v>2603</v>
      </c>
      <c r="C328" s="1" t="s">
        <v>1960</v>
      </c>
      <c r="D328" s="1" t="s">
        <v>1961</v>
      </c>
      <c r="E328" s="36" t="s">
        <v>2604</v>
      </c>
      <c r="F328" s="1" t="s">
        <v>1438</v>
      </c>
      <c r="G328" s="1" t="s">
        <v>1439</v>
      </c>
      <c r="H328" s="160" t="s">
        <v>2586</v>
      </c>
      <c r="I328" s="4">
        <v>154077174</v>
      </c>
      <c r="J328" s="4">
        <v>0</v>
      </c>
      <c r="K328" s="4">
        <v>6193000</v>
      </c>
      <c r="L328" s="4">
        <v>34032525</v>
      </c>
      <c r="M328" s="4">
        <v>113851649</v>
      </c>
      <c r="N328" s="1" t="s">
        <v>1964</v>
      </c>
      <c r="O328" s="1" t="s">
        <v>481</v>
      </c>
      <c r="P328" s="1">
        <v>0</v>
      </c>
    </row>
    <row r="329" spans="1:16" ht="13.5" customHeight="1">
      <c r="A329" s="159">
        <v>43914</v>
      </c>
      <c r="B329" s="6" t="s">
        <v>1354</v>
      </c>
      <c r="C329" s="1" t="s">
        <v>1960</v>
      </c>
      <c r="D329" s="1" t="s">
        <v>1961</v>
      </c>
      <c r="E329" s="36" t="s">
        <v>2605</v>
      </c>
      <c r="F329" s="1" t="s">
        <v>2606</v>
      </c>
      <c r="G329" s="1" t="s">
        <v>2607</v>
      </c>
      <c r="H329" s="160" t="s">
        <v>2586</v>
      </c>
      <c r="I329" s="4">
        <v>154955841</v>
      </c>
      <c r="J329" s="4">
        <v>0</v>
      </c>
      <c r="K329" s="4">
        <v>6122000</v>
      </c>
      <c r="L329" s="4">
        <v>33013155</v>
      </c>
      <c r="M329" s="4">
        <v>115820686</v>
      </c>
      <c r="N329" s="1" t="s">
        <v>1964</v>
      </c>
      <c r="O329" s="1" t="s">
        <v>481</v>
      </c>
      <c r="P329" s="1">
        <v>0</v>
      </c>
    </row>
    <row r="330" spans="1:16" ht="13.5" customHeight="1">
      <c r="A330" s="159">
        <v>43945</v>
      </c>
      <c r="B330" s="6" t="s">
        <v>1203</v>
      </c>
      <c r="C330" s="1" t="s">
        <v>1960</v>
      </c>
      <c r="D330" s="1" t="s">
        <v>1961</v>
      </c>
      <c r="E330" s="36" t="s">
        <v>2608</v>
      </c>
      <c r="F330" s="1" t="s">
        <v>1245</v>
      </c>
      <c r="G330" s="1" t="s">
        <v>1552</v>
      </c>
      <c r="H330" s="160" t="s">
        <v>1992</v>
      </c>
      <c r="I330" s="4">
        <v>2500000</v>
      </c>
      <c r="J330" s="4">
        <v>0</v>
      </c>
      <c r="K330" s="4">
        <v>20000</v>
      </c>
      <c r="L330" s="4">
        <v>75000</v>
      </c>
      <c r="M330" s="4">
        <v>2405000</v>
      </c>
      <c r="N330" s="1" t="s">
        <v>1964</v>
      </c>
      <c r="O330" s="1" t="s">
        <v>481</v>
      </c>
      <c r="P330" s="1">
        <v>0</v>
      </c>
    </row>
    <row r="331" spans="1:16" ht="13.5" customHeight="1">
      <c r="A331" s="159">
        <v>43945</v>
      </c>
      <c r="B331" s="6" t="s">
        <v>1207</v>
      </c>
      <c r="C331" s="1" t="s">
        <v>1960</v>
      </c>
      <c r="D331" s="1" t="s">
        <v>1961</v>
      </c>
      <c r="E331" s="36" t="s">
        <v>2609</v>
      </c>
      <c r="F331" s="1" t="s">
        <v>1267</v>
      </c>
      <c r="G331" s="1" t="s">
        <v>1684</v>
      </c>
      <c r="H331" s="160" t="s">
        <v>2287</v>
      </c>
      <c r="I331" s="4">
        <v>3000000</v>
      </c>
      <c r="J331" s="4">
        <v>0</v>
      </c>
      <c r="K331" s="4">
        <v>24000</v>
      </c>
      <c r="L331" s="4">
        <v>90000</v>
      </c>
      <c r="M331" s="4">
        <v>2886000</v>
      </c>
      <c r="N331" s="1" t="s">
        <v>1964</v>
      </c>
      <c r="O331" s="1" t="s">
        <v>481</v>
      </c>
      <c r="P331" s="1">
        <v>0</v>
      </c>
    </row>
    <row r="332" spans="1:16" ht="13.5" customHeight="1">
      <c r="A332" s="159">
        <v>43945</v>
      </c>
      <c r="B332" s="6" t="s">
        <v>1207</v>
      </c>
      <c r="C332" s="1" t="s">
        <v>1960</v>
      </c>
      <c r="D332" s="1" t="s">
        <v>1961</v>
      </c>
      <c r="E332" s="36" t="s">
        <v>2610</v>
      </c>
      <c r="F332" s="1" t="s">
        <v>1238</v>
      </c>
      <c r="G332" s="1" t="s">
        <v>1643</v>
      </c>
      <c r="H332" s="160" t="s">
        <v>2225</v>
      </c>
      <c r="I332" s="4">
        <v>3500000</v>
      </c>
      <c r="J332" s="4">
        <v>0</v>
      </c>
      <c r="K332" s="4">
        <v>0</v>
      </c>
      <c r="L332" s="4">
        <v>105000</v>
      </c>
      <c r="M332" s="4">
        <v>3395000</v>
      </c>
      <c r="N332" s="1" t="s">
        <v>1964</v>
      </c>
      <c r="O332" s="1" t="s">
        <v>481</v>
      </c>
      <c r="P332" s="1">
        <v>0</v>
      </c>
    </row>
    <row r="333" spans="1:16" ht="13.5" customHeight="1">
      <c r="A333" s="159">
        <v>43945</v>
      </c>
      <c r="B333" s="6" t="s">
        <v>1207</v>
      </c>
      <c r="C333" s="1" t="s">
        <v>1960</v>
      </c>
      <c r="D333" s="1" t="s">
        <v>1961</v>
      </c>
      <c r="E333" s="36" t="s">
        <v>2611</v>
      </c>
      <c r="F333" s="1" t="s">
        <v>1264</v>
      </c>
      <c r="G333" s="1" t="s">
        <v>1676</v>
      </c>
      <c r="H333" s="160" t="s">
        <v>2125</v>
      </c>
      <c r="I333" s="4">
        <v>3500000</v>
      </c>
      <c r="J333" s="4">
        <v>0</v>
      </c>
      <c r="K333" s="4">
        <v>28000</v>
      </c>
      <c r="L333" s="4">
        <v>105000</v>
      </c>
      <c r="M333" s="4">
        <v>3367000</v>
      </c>
      <c r="N333" s="1" t="s">
        <v>1964</v>
      </c>
      <c r="O333" s="1" t="s">
        <v>481</v>
      </c>
      <c r="P333" s="1">
        <v>0</v>
      </c>
    </row>
    <row r="334" spans="1:16" ht="13.5" customHeight="1">
      <c r="A334" s="159">
        <v>43947</v>
      </c>
      <c r="B334" s="6" t="s">
        <v>1354</v>
      </c>
      <c r="C334" s="1" t="s">
        <v>1960</v>
      </c>
      <c r="D334" s="1" t="s">
        <v>1961</v>
      </c>
      <c r="E334" s="36" t="s">
        <v>2612</v>
      </c>
      <c r="F334" s="1" t="s">
        <v>1438</v>
      </c>
      <c r="G334" s="1" t="s">
        <v>1439</v>
      </c>
      <c r="H334" s="160" t="s">
        <v>2613</v>
      </c>
      <c r="I334" s="4">
        <v>154955841</v>
      </c>
      <c r="J334" s="4">
        <v>0</v>
      </c>
      <c r="K334" s="4">
        <v>8035843</v>
      </c>
      <c r="L334" s="4">
        <v>20423345</v>
      </c>
      <c r="M334" s="4">
        <v>126496653</v>
      </c>
      <c r="N334" s="1" t="s">
        <v>1964</v>
      </c>
      <c r="O334" s="1" t="s">
        <v>481</v>
      </c>
      <c r="P334" s="1">
        <v>0</v>
      </c>
    </row>
    <row r="335" spans="1:16" ht="13.5" customHeight="1">
      <c r="A335" s="159">
        <v>43947</v>
      </c>
      <c r="B335" s="6" t="s">
        <v>2262</v>
      </c>
      <c r="C335" s="1" t="s">
        <v>1960</v>
      </c>
      <c r="D335" s="1" t="s">
        <v>1961</v>
      </c>
      <c r="E335" s="36" t="s">
        <v>2614</v>
      </c>
      <c r="F335" s="1" t="s">
        <v>1462</v>
      </c>
      <c r="G335" s="1" t="s">
        <v>1463</v>
      </c>
      <c r="H335" s="160" t="s">
        <v>2615</v>
      </c>
      <c r="I335" s="4">
        <v>20364498</v>
      </c>
      <c r="J335" s="4">
        <v>0</v>
      </c>
      <c r="K335" s="4">
        <v>1168659</v>
      </c>
      <c r="L335" s="4">
        <v>988600</v>
      </c>
      <c r="M335" s="4">
        <v>18207239</v>
      </c>
      <c r="N335" s="1" t="s">
        <v>1964</v>
      </c>
      <c r="O335" s="1" t="s">
        <v>481</v>
      </c>
      <c r="P335" s="1">
        <v>0</v>
      </c>
    </row>
    <row r="336" spans="1:16" ht="13.5" customHeight="1">
      <c r="A336" s="159">
        <v>43887</v>
      </c>
      <c r="B336" s="6" t="s">
        <v>1410</v>
      </c>
      <c r="C336" s="1" t="s">
        <v>1960</v>
      </c>
      <c r="D336" s="1" t="s">
        <v>1961</v>
      </c>
      <c r="E336" s="36" t="s">
        <v>2616</v>
      </c>
      <c r="F336" s="1" t="s">
        <v>1829</v>
      </c>
      <c r="G336" s="1" t="s">
        <v>1830</v>
      </c>
      <c r="H336" s="160" t="s">
        <v>2617</v>
      </c>
      <c r="I336" s="4">
        <v>988025</v>
      </c>
      <c r="J336" s="4">
        <v>0</v>
      </c>
      <c r="K336" s="4">
        <v>0</v>
      </c>
      <c r="L336" s="4">
        <v>0</v>
      </c>
      <c r="M336" s="4">
        <v>988025</v>
      </c>
      <c r="N336" s="1" t="s">
        <v>1976</v>
      </c>
      <c r="O336" s="1" t="s">
        <v>487</v>
      </c>
      <c r="P336" s="1">
        <v>0</v>
      </c>
    </row>
    <row r="337" spans="1:16" ht="13.5" customHeight="1">
      <c r="A337" s="159">
        <v>44008</v>
      </c>
      <c r="B337" s="6" t="s">
        <v>463</v>
      </c>
      <c r="C337" s="1" t="s">
        <v>1960</v>
      </c>
      <c r="D337" s="1" t="s">
        <v>1965</v>
      </c>
      <c r="E337" s="36" t="s">
        <v>2618</v>
      </c>
      <c r="F337" s="1" t="s">
        <v>2619</v>
      </c>
      <c r="G337" s="1" t="s">
        <v>2620</v>
      </c>
      <c r="H337" s="160" t="s">
        <v>2621</v>
      </c>
      <c r="I337" s="4">
        <v>899952</v>
      </c>
      <c r="J337" s="4">
        <v>0</v>
      </c>
      <c r="K337" s="4">
        <v>0</v>
      </c>
      <c r="L337" s="4">
        <v>0</v>
      </c>
      <c r="M337" s="4">
        <v>899952</v>
      </c>
      <c r="N337" s="1" t="s">
        <v>1964</v>
      </c>
      <c r="O337" s="1" t="s">
        <v>481</v>
      </c>
      <c r="P337" s="1" t="s">
        <v>1792</v>
      </c>
    </row>
    <row r="338" spans="1:16" ht="13.5" customHeight="1">
      <c r="A338" s="159">
        <v>44008</v>
      </c>
      <c r="B338" s="6" t="s">
        <v>463</v>
      </c>
      <c r="C338" s="1" t="s">
        <v>1960</v>
      </c>
      <c r="D338" s="1" t="s">
        <v>1965</v>
      </c>
      <c r="E338" s="36" t="s">
        <v>2622</v>
      </c>
      <c r="F338" s="1" t="s">
        <v>2025</v>
      </c>
      <c r="G338" s="1" t="s">
        <v>2026</v>
      </c>
      <c r="H338" s="160" t="s">
        <v>2623</v>
      </c>
      <c r="I338" s="4">
        <v>383432</v>
      </c>
      <c r="J338" s="4">
        <v>0</v>
      </c>
      <c r="K338" s="4">
        <v>0</v>
      </c>
      <c r="L338" s="4">
        <v>0</v>
      </c>
      <c r="M338" s="4">
        <v>383432</v>
      </c>
      <c r="N338" s="1" t="s">
        <v>1964</v>
      </c>
      <c r="O338" s="1" t="s">
        <v>481</v>
      </c>
      <c r="P338" s="1" t="s">
        <v>1837</v>
      </c>
    </row>
    <row r="339" spans="1:16" ht="13.5" customHeight="1">
      <c r="A339" s="159">
        <v>44008</v>
      </c>
      <c r="B339" s="6" t="s">
        <v>463</v>
      </c>
      <c r="C339" s="1" t="s">
        <v>1960</v>
      </c>
      <c r="D339" s="1" t="s">
        <v>1965</v>
      </c>
      <c r="E339" s="36" t="s">
        <v>2624</v>
      </c>
      <c r="F339" s="1" t="s">
        <v>2044</v>
      </c>
      <c r="G339" s="1">
        <v>8020022796</v>
      </c>
      <c r="H339" s="160" t="s">
        <v>2625</v>
      </c>
      <c r="I339" s="4">
        <v>529600</v>
      </c>
      <c r="J339" s="4">
        <v>0</v>
      </c>
      <c r="K339" s="4">
        <v>0</v>
      </c>
      <c r="L339" s="4">
        <v>0</v>
      </c>
      <c r="M339" s="4">
        <v>529600</v>
      </c>
      <c r="N339" s="1" t="s">
        <v>1964</v>
      </c>
      <c r="O339" s="1" t="s">
        <v>481</v>
      </c>
      <c r="P339" s="1" t="s">
        <v>2195</v>
      </c>
    </row>
    <row r="340" spans="1:16" ht="13.5" customHeight="1">
      <c r="A340" s="159">
        <v>44008</v>
      </c>
      <c r="B340" s="6" t="s">
        <v>463</v>
      </c>
      <c r="C340" s="1" t="s">
        <v>1960</v>
      </c>
      <c r="D340" s="1" t="s">
        <v>1965</v>
      </c>
      <c r="E340" s="36" t="s">
        <v>2626</v>
      </c>
      <c r="F340" s="1" t="s">
        <v>2041</v>
      </c>
      <c r="G340" s="1">
        <v>8001921051</v>
      </c>
      <c r="H340" s="160" t="s">
        <v>2627</v>
      </c>
      <c r="I340" s="4">
        <v>235400</v>
      </c>
      <c r="J340" s="4">
        <v>0</v>
      </c>
      <c r="K340" s="4">
        <v>0</v>
      </c>
      <c r="L340" s="4">
        <v>0</v>
      </c>
      <c r="M340" s="4">
        <v>235400</v>
      </c>
      <c r="N340" s="1" t="s">
        <v>1964</v>
      </c>
      <c r="O340" s="1" t="s">
        <v>481</v>
      </c>
      <c r="P340" s="1" t="s">
        <v>1437</v>
      </c>
    </row>
    <row r="341" spans="1:16" ht="13.5" customHeight="1">
      <c r="A341" s="159">
        <v>44008</v>
      </c>
      <c r="B341" s="6" t="s">
        <v>463</v>
      </c>
      <c r="C341" s="1" t="s">
        <v>1960</v>
      </c>
      <c r="D341" s="1" t="s">
        <v>1965</v>
      </c>
      <c r="E341" s="36" t="s">
        <v>2628</v>
      </c>
      <c r="F341" s="1" t="s">
        <v>2029</v>
      </c>
      <c r="G341" s="1" t="s">
        <v>2030</v>
      </c>
      <c r="H341" s="160" t="s">
        <v>2629</v>
      </c>
      <c r="I341" s="4">
        <v>1659124</v>
      </c>
      <c r="J341" s="4">
        <v>0</v>
      </c>
      <c r="K341" s="4">
        <v>0</v>
      </c>
      <c r="L341" s="4">
        <v>0</v>
      </c>
      <c r="M341" s="4">
        <v>1659124</v>
      </c>
      <c r="N341" s="1" t="s">
        <v>1964</v>
      </c>
      <c r="O341" s="1" t="s">
        <v>481</v>
      </c>
      <c r="P341" s="1" t="s">
        <v>1840</v>
      </c>
    </row>
    <row r="342" spans="1:16" ht="13.5" customHeight="1">
      <c r="A342" s="159">
        <v>44008</v>
      </c>
      <c r="B342" s="6" t="s">
        <v>463</v>
      </c>
      <c r="C342" s="1" t="s">
        <v>1960</v>
      </c>
      <c r="D342" s="1" t="s">
        <v>1965</v>
      </c>
      <c r="E342" s="36" t="s">
        <v>2630</v>
      </c>
      <c r="F342" s="1" t="s">
        <v>1730</v>
      </c>
      <c r="G342" s="1" t="s">
        <v>2631</v>
      </c>
      <c r="H342" s="160" t="s">
        <v>2629</v>
      </c>
      <c r="I342" s="4">
        <v>952055</v>
      </c>
      <c r="J342" s="4">
        <v>0</v>
      </c>
      <c r="K342" s="4">
        <v>0</v>
      </c>
      <c r="L342" s="4">
        <v>0</v>
      </c>
      <c r="M342" s="4">
        <v>952055</v>
      </c>
      <c r="N342" s="1" t="s">
        <v>1964</v>
      </c>
      <c r="O342" s="1" t="s">
        <v>481</v>
      </c>
      <c r="P342" s="1" t="s">
        <v>1800</v>
      </c>
    </row>
    <row r="343" spans="1:16" ht="13.5" customHeight="1">
      <c r="A343" s="159">
        <v>44008</v>
      </c>
      <c r="B343" s="6" t="s">
        <v>463</v>
      </c>
      <c r="C343" s="1" t="s">
        <v>1960</v>
      </c>
      <c r="D343" s="1" t="s">
        <v>1965</v>
      </c>
      <c r="E343" s="36" t="s">
        <v>2632</v>
      </c>
      <c r="F343" s="1" t="s">
        <v>2033</v>
      </c>
      <c r="G343" s="1" t="s">
        <v>2034</v>
      </c>
      <c r="H343" s="160" t="s">
        <v>2633</v>
      </c>
      <c r="I343" s="4">
        <v>897682</v>
      </c>
      <c r="J343" s="4">
        <v>0</v>
      </c>
      <c r="K343" s="4">
        <v>0</v>
      </c>
      <c r="L343" s="4">
        <v>0</v>
      </c>
      <c r="M343" s="4">
        <v>897682</v>
      </c>
      <c r="N343" s="1" t="s">
        <v>1964</v>
      </c>
      <c r="O343" s="1" t="s">
        <v>481</v>
      </c>
      <c r="P343" s="1" t="s">
        <v>1803</v>
      </c>
    </row>
    <row r="344" spans="1:16" ht="13.5" customHeight="1">
      <c r="A344" s="159">
        <v>44008</v>
      </c>
      <c r="B344" s="6" t="s">
        <v>463</v>
      </c>
      <c r="C344" s="1" t="s">
        <v>1960</v>
      </c>
      <c r="D344" s="1" t="s">
        <v>1965</v>
      </c>
      <c r="E344" s="36" t="s">
        <v>2634</v>
      </c>
      <c r="F344" s="1" t="s">
        <v>2037</v>
      </c>
      <c r="G344" s="1" t="s">
        <v>2038</v>
      </c>
      <c r="H344" s="160" t="s">
        <v>2635</v>
      </c>
      <c r="I344" s="4">
        <v>66765</v>
      </c>
      <c r="J344" s="4">
        <v>0</v>
      </c>
      <c r="K344" s="4">
        <v>0</v>
      </c>
      <c r="L344" s="4">
        <v>0</v>
      </c>
      <c r="M344" s="4">
        <v>66765</v>
      </c>
      <c r="N344" s="1" t="s">
        <v>1964</v>
      </c>
      <c r="O344" s="1" t="s">
        <v>481</v>
      </c>
      <c r="P344" s="1" t="s">
        <v>1501</v>
      </c>
    </row>
    <row r="345" spans="1:16" ht="13.5" customHeight="1">
      <c r="A345" s="159">
        <v>44008</v>
      </c>
      <c r="B345" s="6" t="s">
        <v>463</v>
      </c>
      <c r="C345" s="1" t="s">
        <v>1960</v>
      </c>
      <c r="D345" s="1" t="s">
        <v>1965</v>
      </c>
      <c r="E345" s="36" t="s">
        <v>2636</v>
      </c>
      <c r="F345" s="1" t="s">
        <v>2637</v>
      </c>
      <c r="G345" s="1" t="s">
        <v>2638</v>
      </c>
      <c r="H345" s="160" t="s">
        <v>2639</v>
      </c>
      <c r="I345" s="4">
        <v>154653</v>
      </c>
      <c r="J345" s="4">
        <v>0</v>
      </c>
      <c r="K345" s="4">
        <v>0</v>
      </c>
      <c r="L345" s="4">
        <v>0</v>
      </c>
      <c r="M345" s="4">
        <v>154653</v>
      </c>
      <c r="N345" s="1" t="s">
        <v>1964</v>
      </c>
      <c r="O345" s="1" t="s">
        <v>481</v>
      </c>
      <c r="P345" s="1" t="s">
        <v>1503</v>
      </c>
    </row>
    <row r="346" spans="1:16" ht="13.5" customHeight="1">
      <c r="A346" s="159">
        <v>43857</v>
      </c>
      <c r="B346" s="6" t="s">
        <v>2603</v>
      </c>
      <c r="C346" s="1" t="s">
        <v>1960</v>
      </c>
      <c r="D346" s="1" t="s">
        <v>1961</v>
      </c>
      <c r="E346" s="36" t="s">
        <v>2640</v>
      </c>
      <c r="F346" s="1" t="s">
        <v>1438</v>
      </c>
      <c r="G346" s="1" t="s">
        <v>1439</v>
      </c>
      <c r="H346" s="160" t="s">
        <v>2641</v>
      </c>
      <c r="I346" s="4">
        <v>150613891</v>
      </c>
      <c r="J346" s="4">
        <v>0</v>
      </c>
      <c r="K346" s="4">
        <v>4893000</v>
      </c>
      <c r="L346" s="4">
        <v>38673209</v>
      </c>
      <c r="M346" s="4">
        <v>107047682</v>
      </c>
      <c r="N346" s="1" t="s">
        <v>1964</v>
      </c>
      <c r="O346" s="1" t="s">
        <v>481</v>
      </c>
      <c r="P346" s="1">
        <v>0</v>
      </c>
    </row>
    <row r="347" spans="1:16" ht="13.5" customHeight="1">
      <c r="A347" s="159">
        <v>43857</v>
      </c>
      <c r="B347" s="6" t="s">
        <v>1414</v>
      </c>
      <c r="C347" s="1" t="s">
        <v>1960</v>
      </c>
      <c r="D347" s="1" t="s">
        <v>1961</v>
      </c>
      <c r="E347" s="36" t="s">
        <v>2642</v>
      </c>
      <c r="F347" s="1" t="s">
        <v>1838</v>
      </c>
      <c r="G347" s="1" t="s">
        <v>1839</v>
      </c>
      <c r="H347" s="160" t="s">
        <v>2643</v>
      </c>
      <c r="I347" s="4">
        <v>599228</v>
      </c>
      <c r="J347" s="4">
        <v>0</v>
      </c>
      <c r="K347" s="4">
        <v>0</v>
      </c>
      <c r="L347" s="4">
        <v>0</v>
      </c>
      <c r="M347" s="4">
        <v>599228</v>
      </c>
      <c r="N347" s="1" t="s">
        <v>1976</v>
      </c>
      <c r="O347" s="1" t="s">
        <v>487</v>
      </c>
      <c r="P347" s="1">
        <v>0</v>
      </c>
    </row>
    <row r="348" spans="1:16" ht="13.5" customHeight="1">
      <c r="A348" s="159">
        <v>43888</v>
      </c>
      <c r="B348" s="6" t="s">
        <v>1361</v>
      </c>
      <c r="C348" s="1" t="s">
        <v>1960</v>
      </c>
      <c r="D348" s="1" t="s">
        <v>1961</v>
      </c>
      <c r="E348" s="36" t="s">
        <v>2644</v>
      </c>
      <c r="F348" s="1" t="s">
        <v>1486</v>
      </c>
      <c r="G348" s="1" t="s">
        <v>1487</v>
      </c>
      <c r="H348" s="160" t="s">
        <v>2645</v>
      </c>
      <c r="I348" s="4">
        <v>995782</v>
      </c>
      <c r="J348" s="4">
        <v>0</v>
      </c>
      <c r="K348" s="4">
        <v>0</v>
      </c>
      <c r="L348" s="4">
        <v>0</v>
      </c>
      <c r="M348" s="4">
        <v>995782</v>
      </c>
      <c r="N348" s="1" t="s">
        <v>1964</v>
      </c>
      <c r="O348" s="1" t="s">
        <v>481</v>
      </c>
      <c r="P348" s="1">
        <v>0</v>
      </c>
    </row>
    <row r="349" spans="1:16" ht="13.5" customHeight="1">
      <c r="A349" s="159">
        <v>43888</v>
      </c>
      <c r="B349" s="6" t="s">
        <v>1361</v>
      </c>
      <c r="C349" s="1" t="s">
        <v>1960</v>
      </c>
      <c r="D349" s="1" t="s">
        <v>1961</v>
      </c>
      <c r="E349" s="36" t="s">
        <v>2646</v>
      </c>
      <c r="F349" s="1" t="s">
        <v>1483</v>
      </c>
      <c r="G349" s="1" t="s">
        <v>1484</v>
      </c>
      <c r="H349" s="160" t="s">
        <v>2647</v>
      </c>
      <c r="I349" s="4">
        <v>1869837</v>
      </c>
      <c r="J349" s="4">
        <v>0</v>
      </c>
      <c r="K349" s="4">
        <v>21000</v>
      </c>
      <c r="L349" s="4">
        <v>0</v>
      </c>
      <c r="M349" s="4">
        <v>1848837</v>
      </c>
      <c r="N349" s="1" t="s">
        <v>1964</v>
      </c>
      <c r="O349" s="1" t="s">
        <v>481</v>
      </c>
      <c r="P349" s="1">
        <v>0</v>
      </c>
    </row>
    <row r="350" spans="1:16" ht="13.5" customHeight="1">
      <c r="A350" s="159">
        <v>43888</v>
      </c>
      <c r="B350" s="6" t="s">
        <v>1361</v>
      </c>
      <c r="C350" s="1" t="s">
        <v>1960</v>
      </c>
      <c r="D350" s="1" t="s">
        <v>1961</v>
      </c>
      <c r="E350" s="36" t="s">
        <v>2648</v>
      </c>
      <c r="F350" s="1" t="s">
        <v>1480</v>
      </c>
      <c r="G350" s="1" t="s">
        <v>1481</v>
      </c>
      <c r="H350" s="160" t="s">
        <v>2649</v>
      </c>
      <c r="I350" s="4">
        <v>1869837</v>
      </c>
      <c r="J350" s="4">
        <v>0</v>
      </c>
      <c r="K350" s="4">
        <v>31000</v>
      </c>
      <c r="L350" s="4">
        <v>0</v>
      </c>
      <c r="M350" s="4">
        <v>1838837</v>
      </c>
      <c r="N350" s="1" t="s">
        <v>1964</v>
      </c>
      <c r="O350" s="1" t="s">
        <v>481</v>
      </c>
      <c r="P350" s="1">
        <v>0</v>
      </c>
    </row>
    <row r="351" spans="1:16" ht="13.5" customHeight="1">
      <c r="A351" s="159">
        <v>43888</v>
      </c>
      <c r="B351" s="6" t="s">
        <v>1201</v>
      </c>
      <c r="C351" s="1" t="s">
        <v>1960</v>
      </c>
      <c r="D351" s="1" t="s">
        <v>1961</v>
      </c>
      <c r="E351" s="36" t="s">
        <v>2650</v>
      </c>
      <c r="F351" s="1" t="s">
        <v>1793</v>
      </c>
      <c r="G351" s="1" t="s">
        <v>1794</v>
      </c>
      <c r="H351" s="160" t="s">
        <v>2266</v>
      </c>
      <c r="I351" s="4">
        <v>35821380</v>
      </c>
      <c r="J351" s="4">
        <v>0</v>
      </c>
      <c r="K351" s="4">
        <v>2152293</v>
      </c>
      <c r="L351" s="4">
        <v>1204080</v>
      </c>
      <c r="M351" s="4">
        <v>32465007</v>
      </c>
      <c r="N351" s="1" t="s">
        <v>1976</v>
      </c>
      <c r="O351" s="1" t="s">
        <v>487</v>
      </c>
      <c r="P351" s="1">
        <v>0</v>
      </c>
    </row>
    <row r="352" spans="1:16" ht="13.5" customHeight="1">
      <c r="A352" s="159">
        <v>43888</v>
      </c>
      <c r="B352" s="6" t="s">
        <v>463</v>
      </c>
      <c r="C352" s="1" t="s">
        <v>1960</v>
      </c>
      <c r="D352" s="1" t="s">
        <v>1961</v>
      </c>
      <c r="E352" s="36" t="s">
        <v>2651</v>
      </c>
      <c r="F352" s="1" t="s">
        <v>2652</v>
      </c>
      <c r="G352" s="1" t="s">
        <v>2653</v>
      </c>
      <c r="H352" s="160" t="s">
        <v>2654</v>
      </c>
      <c r="I352" s="4">
        <v>13050000</v>
      </c>
      <c r="J352" s="4">
        <v>0</v>
      </c>
      <c r="K352" s="4">
        <v>0</v>
      </c>
      <c r="L352" s="4">
        <v>0</v>
      </c>
      <c r="M352" s="4">
        <v>13050000</v>
      </c>
      <c r="N352" s="1" t="s">
        <v>1964</v>
      </c>
      <c r="O352" s="1" t="s">
        <v>481</v>
      </c>
      <c r="P352" s="1">
        <v>0</v>
      </c>
    </row>
    <row r="353" spans="1:16" ht="13.5" customHeight="1">
      <c r="A353" s="159">
        <v>43888</v>
      </c>
      <c r="B353" s="6" t="s">
        <v>463</v>
      </c>
      <c r="C353" s="1" t="s">
        <v>1960</v>
      </c>
      <c r="D353" s="1" t="s">
        <v>1961</v>
      </c>
      <c r="E353" s="36" t="s">
        <v>2655</v>
      </c>
      <c r="F353" s="1" t="s">
        <v>2297</v>
      </c>
      <c r="G353" s="1" t="s">
        <v>2298</v>
      </c>
      <c r="H353" s="160" t="s">
        <v>2654</v>
      </c>
      <c r="I353" s="4">
        <v>869607</v>
      </c>
      <c r="J353" s="4">
        <v>0</v>
      </c>
      <c r="K353" s="4">
        <v>0</v>
      </c>
      <c r="L353" s="4">
        <v>0</v>
      </c>
      <c r="M353" s="4">
        <v>869607</v>
      </c>
      <c r="N353" s="1" t="s">
        <v>1964</v>
      </c>
      <c r="O353" s="1" t="s">
        <v>481</v>
      </c>
      <c r="P353" s="1">
        <v>0</v>
      </c>
    </row>
    <row r="354" spans="1:16" ht="13.5" customHeight="1">
      <c r="A354" s="159">
        <v>43888</v>
      </c>
      <c r="B354" s="6" t="s">
        <v>463</v>
      </c>
      <c r="C354" s="1" t="s">
        <v>1960</v>
      </c>
      <c r="D354" s="1" t="s">
        <v>1961</v>
      </c>
      <c r="E354" s="36" t="s">
        <v>2656</v>
      </c>
      <c r="F354" s="1" t="s">
        <v>2025</v>
      </c>
      <c r="G354" s="1" t="s">
        <v>2026</v>
      </c>
      <c r="H354" s="160" t="s">
        <v>2654</v>
      </c>
      <c r="I354" s="4">
        <v>383432</v>
      </c>
      <c r="J354" s="4">
        <v>0</v>
      </c>
      <c r="K354" s="4">
        <v>0</v>
      </c>
      <c r="L354" s="4">
        <v>0</v>
      </c>
      <c r="M354" s="4">
        <v>383432</v>
      </c>
      <c r="N354" s="1" t="s">
        <v>1964</v>
      </c>
      <c r="O354" s="1" t="s">
        <v>481</v>
      </c>
      <c r="P354" s="1">
        <v>0</v>
      </c>
    </row>
    <row r="355" spans="1:16" ht="13.5" customHeight="1">
      <c r="A355" s="159">
        <v>43888</v>
      </c>
      <c r="B355" s="6" t="s">
        <v>463</v>
      </c>
      <c r="C355" s="1" t="s">
        <v>1960</v>
      </c>
      <c r="D355" s="1" t="s">
        <v>1961</v>
      </c>
      <c r="E355" s="36" t="s">
        <v>2657</v>
      </c>
      <c r="F355" s="1" t="s">
        <v>2044</v>
      </c>
      <c r="G355" s="1">
        <v>8020022796</v>
      </c>
      <c r="H355" s="160" t="s">
        <v>2654</v>
      </c>
      <c r="I355" s="4">
        <v>529600</v>
      </c>
      <c r="J355" s="4">
        <v>0</v>
      </c>
      <c r="K355" s="4">
        <v>0</v>
      </c>
      <c r="L355" s="4">
        <v>0</v>
      </c>
      <c r="M355" s="4">
        <v>529600</v>
      </c>
      <c r="N355" s="1" t="s">
        <v>1964</v>
      </c>
      <c r="O355" s="1" t="s">
        <v>481</v>
      </c>
      <c r="P355" s="1">
        <v>0</v>
      </c>
    </row>
    <row r="356" spans="1:16" ht="13.5" customHeight="1">
      <c r="A356" s="159">
        <v>43888</v>
      </c>
      <c r="B356" s="6" t="s">
        <v>463</v>
      </c>
      <c r="C356" s="1" t="s">
        <v>1960</v>
      </c>
      <c r="D356" s="1" t="s">
        <v>1961</v>
      </c>
      <c r="E356" s="36" t="s">
        <v>2658</v>
      </c>
      <c r="F356" s="1" t="s">
        <v>2041</v>
      </c>
      <c r="G356" s="1">
        <v>8001921051</v>
      </c>
      <c r="H356" s="160" t="s">
        <v>2654</v>
      </c>
      <c r="I356" s="4">
        <v>235400</v>
      </c>
      <c r="J356" s="4">
        <v>0</v>
      </c>
      <c r="K356" s="4">
        <v>0</v>
      </c>
      <c r="L356" s="4">
        <v>0</v>
      </c>
      <c r="M356" s="4">
        <v>235400</v>
      </c>
      <c r="N356" s="1" t="s">
        <v>1964</v>
      </c>
      <c r="O356" s="1" t="s">
        <v>481</v>
      </c>
      <c r="P356" s="1">
        <v>0</v>
      </c>
    </row>
    <row r="357" spans="1:16" ht="13.5" customHeight="1">
      <c r="A357" s="159">
        <v>43888</v>
      </c>
      <c r="B357" s="6" t="s">
        <v>463</v>
      </c>
      <c r="C357" s="1" t="s">
        <v>1960</v>
      </c>
      <c r="D357" s="1" t="s">
        <v>1961</v>
      </c>
      <c r="E357" s="36" t="s">
        <v>2659</v>
      </c>
      <c r="F357" s="1" t="s">
        <v>2029</v>
      </c>
      <c r="G357" s="1" t="s">
        <v>2030</v>
      </c>
      <c r="H357" s="160" t="s">
        <v>2654</v>
      </c>
      <c r="I357" s="4">
        <v>1659124</v>
      </c>
      <c r="J357" s="4">
        <v>0</v>
      </c>
      <c r="K357" s="4">
        <v>0</v>
      </c>
      <c r="L357" s="4">
        <v>0</v>
      </c>
      <c r="M357" s="4">
        <v>1659124</v>
      </c>
      <c r="N357" s="1" t="s">
        <v>1964</v>
      </c>
      <c r="O357" s="1" t="s">
        <v>481</v>
      </c>
      <c r="P357" s="1">
        <v>0</v>
      </c>
    </row>
    <row r="358" spans="1:16" ht="13.5" customHeight="1">
      <c r="A358" s="159">
        <v>43888</v>
      </c>
      <c r="B358" s="6" t="s">
        <v>463</v>
      </c>
      <c r="C358" s="1" t="s">
        <v>1960</v>
      </c>
      <c r="D358" s="1" t="s">
        <v>1961</v>
      </c>
      <c r="E358" s="36" t="s">
        <v>2660</v>
      </c>
      <c r="F358" s="1" t="s">
        <v>1730</v>
      </c>
      <c r="G358" s="1" t="s">
        <v>1731</v>
      </c>
      <c r="H358" s="160" t="s">
        <v>2654</v>
      </c>
      <c r="I358" s="4">
        <v>1568773</v>
      </c>
      <c r="J358" s="4">
        <v>0</v>
      </c>
      <c r="K358" s="4">
        <v>0</v>
      </c>
      <c r="L358" s="4">
        <v>0</v>
      </c>
      <c r="M358" s="4">
        <v>1568773</v>
      </c>
      <c r="N358" s="1" t="s">
        <v>1964</v>
      </c>
      <c r="O358" s="1" t="s">
        <v>481</v>
      </c>
      <c r="P358" s="1">
        <v>0</v>
      </c>
    </row>
    <row r="359" spans="1:16" ht="13.5" customHeight="1">
      <c r="A359" s="159">
        <v>43888</v>
      </c>
      <c r="B359" s="6" t="s">
        <v>463</v>
      </c>
      <c r="C359" s="1" t="s">
        <v>1960</v>
      </c>
      <c r="D359" s="1" t="s">
        <v>1961</v>
      </c>
      <c r="E359" s="36" t="s">
        <v>2661</v>
      </c>
      <c r="F359" s="1" t="s">
        <v>2033</v>
      </c>
      <c r="G359" s="1" t="s">
        <v>2034</v>
      </c>
      <c r="H359" s="160" t="s">
        <v>2654</v>
      </c>
      <c r="I359" s="4">
        <v>892409</v>
      </c>
      <c r="J359" s="4">
        <v>0</v>
      </c>
      <c r="K359" s="4">
        <v>0</v>
      </c>
      <c r="L359" s="4">
        <v>0</v>
      </c>
      <c r="M359" s="4">
        <v>892409</v>
      </c>
      <c r="N359" s="1" t="s">
        <v>1964</v>
      </c>
      <c r="O359" s="1" t="s">
        <v>481</v>
      </c>
      <c r="P359" s="1">
        <v>0</v>
      </c>
    </row>
    <row r="360" spans="1:16" ht="13.5" customHeight="1">
      <c r="A360" s="159">
        <v>43888</v>
      </c>
      <c r="B360" s="6" t="s">
        <v>463</v>
      </c>
      <c r="C360" s="1" t="s">
        <v>1960</v>
      </c>
      <c r="D360" s="1" t="s">
        <v>1961</v>
      </c>
      <c r="E360" s="36" t="s">
        <v>2662</v>
      </c>
      <c r="F360" s="1" t="s">
        <v>2037</v>
      </c>
      <c r="G360" s="1" t="s">
        <v>2038</v>
      </c>
      <c r="H360" s="160" t="s">
        <v>2654</v>
      </c>
      <c r="I360" s="4">
        <v>37107</v>
      </c>
      <c r="J360" s="4">
        <v>0</v>
      </c>
      <c r="K360" s="4">
        <v>0</v>
      </c>
      <c r="L360" s="4">
        <v>0</v>
      </c>
      <c r="M360" s="4">
        <v>37107</v>
      </c>
      <c r="N360" s="1" t="s">
        <v>1964</v>
      </c>
      <c r="O360" s="1" t="s">
        <v>481</v>
      </c>
      <c r="P360" s="1">
        <v>0</v>
      </c>
    </row>
    <row r="361" spans="1:16" ht="13.5" customHeight="1">
      <c r="A361" s="159">
        <v>43917</v>
      </c>
      <c r="B361" s="6" t="s">
        <v>1207</v>
      </c>
      <c r="C361" s="1" t="s">
        <v>1960</v>
      </c>
      <c r="D361" s="1" t="s">
        <v>1965</v>
      </c>
      <c r="E361" s="36" t="s">
        <v>2663</v>
      </c>
      <c r="F361" s="1" t="s">
        <v>1265</v>
      </c>
      <c r="G361" s="1" t="s">
        <v>1680</v>
      </c>
      <c r="H361" s="160" t="s">
        <v>2664</v>
      </c>
      <c r="I361" s="4">
        <v>4000000</v>
      </c>
      <c r="J361" s="4">
        <v>0</v>
      </c>
      <c r="K361" s="4">
        <v>0</v>
      </c>
      <c r="L361" s="4">
        <v>120000</v>
      </c>
      <c r="M361" s="4">
        <v>3880000</v>
      </c>
      <c r="N361" s="1" t="s">
        <v>1964</v>
      </c>
      <c r="O361" s="1" t="s">
        <v>481</v>
      </c>
      <c r="P361" s="1" t="s">
        <v>1792</v>
      </c>
    </row>
    <row r="362" spans="1:16" ht="13.5" customHeight="1">
      <c r="A362" s="159">
        <v>43917</v>
      </c>
      <c r="B362" s="6" t="s">
        <v>1203</v>
      </c>
      <c r="C362" s="1" t="s">
        <v>1960</v>
      </c>
      <c r="D362" s="1" t="s">
        <v>1965</v>
      </c>
      <c r="E362" s="36" t="s">
        <v>2665</v>
      </c>
      <c r="F362" s="1" t="s">
        <v>1204</v>
      </c>
      <c r="G362" s="1" t="s">
        <v>1523</v>
      </c>
      <c r="H362" s="160" t="s">
        <v>2005</v>
      </c>
      <c r="I362" s="4">
        <v>3200000</v>
      </c>
      <c r="J362" s="4">
        <v>0</v>
      </c>
      <c r="K362" s="4">
        <v>25600</v>
      </c>
      <c r="L362" s="4">
        <v>96000</v>
      </c>
      <c r="M362" s="4">
        <v>3078400</v>
      </c>
      <c r="N362" s="1" t="s">
        <v>1964</v>
      </c>
      <c r="O362" s="1" t="s">
        <v>481</v>
      </c>
      <c r="P362" s="1" t="s">
        <v>1837</v>
      </c>
    </row>
    <row r="363" spans="1:16" ht="13.5" customHeight="1">
      <c r="A363" s="159">
        <v>43917</v>
      </c>
      <c r="B363" s="6" t="s">
        <v>1207</v>
      </c>
      <c r="C363" s="1" t="s">
        <v>1960</v>
      </c>
      <c r="D363" s="1" t="s">
        <v>1961</v>
      </c>
      <c r="E363" s="36" t="s">
        <v>2666</v>
      </c>
      <c r="F363" s="1" t="s">
        <v>1232</v>
      </c>
      <c r="G363" s="1" t="s">
        <v>1651</v>
      </c>
      <c r="H363" s="160" t="s">
        <v>2667</v>
      </c>
      <c r="I363" s="4">
        <v>7200000</v>
      </c>
      <c r="J363" s="4">
        <v>0</v>
      </c>
      <c r="K363" s="4">
        <v>409397</v>
      </c>
      <c r="L363" s="4">
        <v>216000</v>
      </c>
      <c r="M363" s="4">
        <v>6574603</v>
      </c>
      <c r="N363" s="1" t="s">
        <v>1964</v>
      </c>
      <c r="O363" s="1" t="s">
        <v>481</v>
      </c>
      <c r="P363" s="1">
        <v>0</v>
      </c>
    </row>
    <row r="364" spans="1:16" ht="13.5" customHeight="1">
      <c r="A364" s="159">
        <v>43917</v>
      </c>
      <c r="B364" s="6" t="s">
        <v>1207</v>
      </c>
      <c r="C364" s="1" t="s">
        <v>1960</v>
      </c>
      <c r="D364" s="1" t="s">
        <v>1965</v>
      </c>
      <c r="E364" s="36" t="s">
        <v>2668</v>
      </c>
      <c r="F364" s="1" t="s">
        <v>1673</v>
      </c>
      <c r="G364" s="1" t="s">
        <v>1674</v>
      </c>
      <c r="H364" s="160" t="s">
        <v>2669</v>
      </c>
      <c r="I364" s="4">
        <v>3500000</v>
      </c>
      <c r="J364" s="4">
        <v>0</v>
      </c>
      <c r="K364" s="4">
        <v>0</v>
      </c>
      <c r="L364" s="4">
        <v>105000</v>
      </c>
      <c r="M364" s="4">
        <v>3395000</v>
      </c>
      <c r="N364" s="1" t="s">
        <v>1964</v>
      </c>
      <c r="O364" s="1" t="s">
        <v>481</v>
      </c>
      <c r="P364" s="1" t="s">
        <v>2195</v>
      </c>
    </row>
    <row r="365" spans="1:16" ht="13.5" customHeight="1">
      <c r="A365" s="159">
        <v>43917</v>
      </c>
      <c r="B365" s="6" t="s">
        <v>1203</v>
      </c>
      <c r="C365" s="1" t="s">
        <v>1960</v>
      </c>
      <c r="D365" s="1" t="s">
        <v>1961</v>
      </c>
      <c r="E365" s="36" t="s">
        <v>2670</v>
      </c>
      <c r="F365" s="1" t="s">
        <v>1208</v>
      </c>
      <c r="G365" s="1" t="s">
        <v>1502</v>
      </c>
      <c r="H365" s="160" t="s">
        <v>1992</v>
      </c>
      <c r="I365" s="4">
        <v>3000000</v>
      </c>
      <c r="J365" s="4">
        <v>0</v>
      </c>
      <c r="K365" s="4">
        <v>24000</v>
      </c>
      <c r="L365" s="4">
        <v>90000</v>
      </c>
      <c r="M365" s="4">
        <v>2886000</v>
      </c>
      <c r="N365" s="1" t="s">
        <v>1964</v>
      </c>
      <c r="O365" s="1" t="s">
        <v>481</v>
      </c>
      <c r="P365" s="1">
        <v>0</v>
      </c>
    </row>
    <row r="366" spans="1:16" ht="13.5" customHeight="1">
      <c r="A366" s="159">
        <v>43917</v>
      </c>
      <c r="B366" s="6" t="s">
        <v>1207</v>
      </c>
      <c r="C366" s="1" t="s">
        <v>1960</v>
      </c>
      <c r="D366" s="1" t="s">
        <v>1961</v>
      </c>
      <c r="E366" s="36" t="s">
        <v>2671</v>
      </c>
      <c r="F366" s="1" t="s">
        <v>1210</v>
      </c>
      <c r="G366" s="1" t="s">
        <v>1625</v>
      </c>
      <c r="H366" s="160" t="s">
        <v>1967</v>
      </c>
      <c r="I366" s="4">
        <v>3500000</v>
      </c>
      <c r="J366" s="4">
        <v>0</v>
      </c>
      <c r="K366" s="4">
        <v>28000</v>
      </c>
      <c r="L366" s="4">
        <v>105000</v>
      </c>
      <c r="M366" s="4">
        <v>3367000</v>
      </c>
      <c r="N366" s="1" t="s">
        <v>1964</v>
      </c>
      <c r="O366" s="1" t="s">
        <v>481</v>
      </c>
      <c r="P366" s="1">
        <v>0</v>
      </c>
    </row>
    <row r="367" spans="1:16" ht="13.5" customHeight="1">
      <c r="A367" s="159">
        <v>43917</v>
      </c>
      <c r="B367" s="6" t="s">
        <v>1207</v>
      </c>
      <c r="C367" s="1" t="s">
        <v>1960</v>
      </c>
      <c r="D367" s="1" t="s">
        <v>1965</v>
      </c>
      <c r="E367" s="36" t="s">
        <v>2672</v>
      </c>
      <c r="F367" s="1" t="s">
        <v>1264</v>
      </c>
      <c r="G367" s="1" t="s">
        <v>1676</v>
      </c>
      <c r="H367" s="160" t="s">
        <v>2125</v>
      </c>
      <c r="I367" s="4">
        <v>3500000</v>
      </c>
      <c r="J367" s="4">
        <v>0</v>
      </c>
      <c r="K367" s="4">
        <v>28000</v>
      </c>
      <c r="L367" s="4">
        <v>105000</v>
      </c>
      <c r="M367" s="4">
        <v>3367000</v>
      </c>
      <c r="N367" s="1" t="s">
        <v>1964</v>
      </c>
      <c r="O367" s="1" t="s">
        <v>481</v>
      </c>
      <c r="P367" s="1" t="s">
        <v>1437</v>
      </c>
    </row>
    <row r="368" spans="1:16" ht="13.5" customHeight="1">
      <c r="A368" s="159">
        <v>43917</v>
      </c>
      <c r="B368" s="6" t="s">
        <v>1207</v>
      </c>
      <c r="C368" s="1" t="s">
        <v>1960</v>
      </c>
      <c r="D368" s="1" t="s">
        <v>1961</v>
      </c>
      <c r="E368" s="36" t="s">
        <v>2673</v>
      </c>
      <c r="F368" s="1" t="s">
        <v>1206</v>
      </c>
      <c r="G368" s="1" t="s">
        <v>1623</v>
      </c>
      <c r="H368" s="160" t="s">
        <v>1973</v>
      </c>
      <c r="I368" s="4">
        <v>3200000</v>
      </c>
      <c r="J368" s="4">
        <v>0</v>
      </c>
      <c r="K368" s="4">
        <v>25600</v>
      </c>
      <c r="L368" s="4">
        <v>96000</v>
      </c>
      <c r="M368" s="4">
        <v>3078400</v>
      </c>
      <c r="N368" s="1" t="s">
        <v>1964</v>
      </c>
      <c r="O368" s="1" t="s">
        <v>481</v>
      </c>
      <c r="P368" s="1">
        <v>0</v>
      </c>
    </row>
    <row r="369" spans="1:16" ht="13.5" customHeight="1">
      <c r="A369" s="159">
        <v>43917</v>
      </c>
      <c r="B369" s="6" t="s">
        <v>1203</v>
      </c>
      <c r="C369" s="1" t="s">
        <v>1960</v>
      </c>
      <c r="D369" s="1" t="s">
        <v>1961</v>
      </c>
      <c r="E369" s="36" t="s">
        <v>2674</v>
      </c>
      <c r="F369" s="1" t="s">
        <v>1209</v>
      </c>
      <c r="G369" s="1" t="s">
        <v>1521</v>
      </c>
      <c r="H369" s="160" t="s">
        <v>2675</v>
      </c>
      <c r="I369" s="4">
        <v>2700000</v>
      </c>
      <c r="J369" s="4">
        <v>0</v>
      </c>
      <c r="K369" s="4">
        <v>21600</v>
      </c>
      <c r="L369" s="4">
        <v>81000</v>
      </c>
      <c r="M369" s="4">
        <v>2597400</v>
      </c>
      <c r="N369" s="1" t="s">
        <v>1964</v>
      </c>
      <c r="O369" s="1" t="s">
        <v>481</v>
      </c>
      <c r="P369" s="1">
        <v>0</v>
      </c>
    </row>
    <row r="370" spans="1:16" ht="13.5" customHeight="1">
      <c r="A370" s="159">
        <v>43917</v>
      </c>
      <c r="B370" s="6" t="s">
        <v>1203</v>
      </c>
      <c r="C370" s="1" t="s">
        <v>1960</v>
      </c>
      <c r="D370" s="1" t="s">
        <v>1965</v>
      </c>
      <c r="E370" s="36" t="s">
        <v>2676</v>
      </c>
      <c r="F370" s="1" t="s">
        <v>1213</v>
      </c>
      <c r="G370" s="1" t="s">
        <v>1515</v>
      </c>
      <c r="H370" s="160" t="s">
        <v>1990</v>
      </c>
      <c r="I370" s="4">
        <v>1500000</v>
      </c>
      <c r="J370" s="4">
        <v>0</v>
      </c>
      <c r="K370" s="4">
        <v>12000</v>
      </c>
      <c r="L370" s="4">
        <v>45000</v>
      </c>
      <c r="M370" s="4">
        <v>1443000</v>
      </c>
      <c r="N370" s="1" t="s">
        <v>1964</v>
      </c>
      <c r="O370" s="1" t="s">
        <v>481</v>
      </c>
      <c r="P370" s="1" t="s">
        <v>1840</v>
      </c>
    </row>
    <row r="371" spans="1:16" ht="13.5" customHeight="1">
      <c r="A371" s="159">
        <v>43917</v>
      </c>
      <c r="B371" s="6" t="s">
        <v>1207</v>
      </c>
      <c r="C371" s="1" t="s">
        <v>1960</v>
      </c>
      <c r="D371" s="1" t="s">
        <v>1965</v>
      </c>
      <c r="E371" s="36" t="s">
        <v>2677</v>
      </c>
      <c r="F371" s="1" t="s">
        <v>1214</v>
      </c>
      <c r="G371" s="1" t="s">
        <v>1627</v>
      </c>
      <c r="H371" s="160" t="s">
        <v>2212</v>
      </c>
      <c r="I371" s="4">
        <v>3200000</v>
      </c>
      <c r="J371" s="4">
        <v>0</v>
      </c>
      <c r="K371" s="4">
        <v>0</v>
      </c>
      <c r="L371" s="4">
        <v>96000</v>
      </c>
      <c r="M371" s="4">
        <v>3104000</v>
      </c>
      <c r="N371" s="1" t="s">
        <v>1964</v>
      </c>
      <c r="O371" s="1" t="s">
        <v>481</v>
      </c>
      <c r="P371" s="1" t="s">
        <v>1800</v>
      </c>
    </row>
    <row r="372" spans="1:16" ht="13.5" customHeight="1">
      <c r="A372" s="159">
        <v>43917</v>
      </c>
      <c r="B372" s="6" t="s">
        <v>1207</v>
      </c>
      <c r="C372" s="1" t="s">
        <v>1960</v>
      </c>
      <c r="D372" s="1" t="s">
        <v>1961</v>
      </c>
      <c r="E372" s="36" t="s">
        <v>2678</v>
      </c>
      <c r="F372" s="1" t="s">
        <v>1248</v>
      </c>
      <c r="G372" s="1" t="s">
        <v>1661</v>
      </c>
      <c r="H372" s="160" t="s">
        <v>2459</v>
      </c>
      <c r="I372" s="4">
        <v>3300000</v>
      </c>
      <c r="J372" s="4">
        <v>0</v>
      </c>
      <c r="K372" s="4">
        <v>26400</v>
      </c>
      <c r="L372" s="4">
        <v>99000</v>
      </c>
      <c r="M372" s="4">
        <v>3174600</v>
      </c>
      <c r="N372" s="1" t="s">
        <v>1964</v>
      </c>
      <c r="O372" s="1" t="s">
        <v>481</v>
      </c>
      <c r="P372" s="1">
        <v>0</v>
      </c>
    </row>
    <row r="373" spans="1:16" ht="13.5" customHeight="1">
      <c r="A373" s="159">
        <v>43917</v>
      </c>
      <c r="B373" s="6" t="s">
        <v>1207</v>
      </c>
      <c r="C373" s="1" t="s">
        <v>1960</v>
      </c>
      <c r="D373" s="1" t="s">
        <v>1965</v>
      </c>
      <c r="E373" s="36" t="s">
        <v>2679</v>
      </c>
      <c r="F373" s="1" t="s">
        <v>1259</v>
      </c>
      <c r="G373" s="1" t="s">
        <v>1663</v>
      </c>
      <c r="H373" s="160" t="s">
        <v>2680</v>
      </c>
      <c r="I373" s="4">
        <v>4500000</v>
      </c>
      <c r="J373" s="4">
        <v>0</v>
      </c>
      <c r="K373" s="4">
        <v>0</v>
      </c>
      <c r="L373" s="4">
        <v>135000</v>
      </c>
      <c r="M373" s="4">
        <v>4365000</v>
      </c>
      <c r="N373" s="1" t="s">
        <v>1964</v>
      </c>
      <c r="O373" s="1" t="s">
        <v>481</v>
      </c>
      <c r="P373" s="1" t="s">
        <v>1803</v>
      </c>
    </row>
    <row r="374" spans="1:16" ht="13.5" customHeight="1">
      <c r="A374" s="159">
        <v>43917</v>
      </c>
      <c r="B374" s="6" t="s">
        <v>1207</v>
      </c>
      <c r="C374" s="1" t="s">
        <v>1960</v>
      </c>
      <c r="D374" s="1" t="s">
        <v>1961</v>
      </c>
      <c r="E374" s="36" t="s">
        <v>2681</v>
      </c>
      <c r="F374" s="1" t="s">
        <v>1257</v>
      </c>
      <c r="G374" s="1" t="s">
        <v>1669</v>
      </c>
      <c r="H374" s="160" t="s">
        <v>2682</v>
      </c>
      <c r="I374" s="4">
        <v>5000000</v>
      </c>
      <c r="J374" s="4">
        <v>0</v>
      </c>
      <c r="K374" s="4">
        <v>0</v>
      </c>
      <c r="L374" s="4">
        <v>150000</v>
      </c>
      <c r="M374" s="4">
        <v>4850000</v>
      </c>
      <c r="N374" s="1" t="s">
        <v>1964</v>
      </c>
      <c r="O374" s="1" t="s">
        <v>481</v>
      </c>
      <c r="P374" s="1">
        <v>0</v>
      </c>
    </row>
    <row r="375" spans="1:16" ht="13.5" customHeight="1">
      <c r="A375" s="159">
        <v>43917</v>
      </c>
      <c r="B375" s="6" t="s">
        <v>1207</v>
      </c>
      <c r="C375" s="1" t="s">
        <v>1960</v>
      </c>
      <c r="D375" s="1" t="s">
        <v>1965</v>
      </c>
      <c r="E375" s="36" t="s">
        <v>2683</v>
      </c>
      <c r="F375" s="1" t="s">
        <v>1263</v>
      </c>
      <c r="G375" s="1" t="s">
        <v>1671</v>
      </c>
      <c r="H375" s="160" t="s">
        <v>1988</v>
      </c>
      <c r="I375" s="4">
        <v>3000000</v>
      </c>
      <c r="J375" s="4">
        <v>0</v>
      </c>
      <c r="K375" s="4">
        <v>24000</v>
      </c>
      <c r="L375" s="4">
        <v>90000</v>
      </c>
      <c r="M375" s="4">
        <v>2886000</v>
      </c>
      <c r="N375" s="1" t="s">
        <v>1964</v>
      </c>
      <c r="O375" s="1" t="s">
        <v>481</v>
      </c>
      <c r="P375" s="1" t="s">
        <v>1501</v>
      </c>
    </row>
    <row r="376" spans="1:16" ht="13.5" customHeight="1">
      <c r="A376" s="159">
        <v>43917</v>
      </c>
      <c r="B376" s="6" t="s">
        <v>463</v>
      </c>
      <c r="C376" s="1" t="s">
        <v>1960</v>
      </c>
      <c r="D376" s="1" t="s">
        <v>1961</v>
      </c>
      <c r="E376" s="36" t="s">
        <v>2684</v>
      </c>
      <c r="F376" s="1" t="s">
        <v>2652</v>
      </c>
      <c r="G376" s="1" t="s">
        <v>2653</v>
      </c>
      <c r="H376" s="160" t="s">
        <v>2685</v>
      </c>
      <c r="I376" s="4">
        <v>12240000</v>
      </c>
      <c r="J376" s="4">
        <v>0</v>
      </c>
      <c r="K376" s="4">
        <v>0</v>
      </c>
      <c r="L376" s="4">
        <v>0</v>
      </c>
      <c r="M376" s="4">
        <v>12240000</v>
      </c>
      <c r="N376" s="1" t="s">
        <v>1964</v>
      </c>
      <c r="O376" s="1" t="s">
        <v>481</v>
      </c>
      <c r="P376" s="1">
        <v>0</v>
      </c>
    </row>
    <row r="377" spans="1:16" ht="13.5" customHeight="1">
      <c r="A377" s="159">
        <v>43917</v>
      </c>
      <c r="B377" s="6" t="s">
        <v>463</v>
      </c>
      <c r="C377" s="1" t="s">
        <v>1960</v>
      </c>
      <c r="D377" s="1" t="s">
        <v>1961</v>
      </c>
      <c r="E377" s="36" t="s">
        <v>2686</v>
      </c>
      <c r="F377" s="1" t="s">
        <v>2297</v>
      </c>
      <c r="G377" s="1" t="s">
        <v>2298</v>
      </c>
      <c r="H377" s="160" t="s">
        <v>2687</v>
      </c>
      <c r="I377" s="4">
        <v>869606</v>
      </c>
      <c r="J377" s="4">
        <v>0</v>
      </c>
      <c r="K377" s="4">
        <v>0</v>
      </c>
      <c r="L377" s="4">
        <v>0</v>
      </c>
      <c r="M377" s="4">
        <v>869606</v>
      </c>
      <c r="N377" s="1" t="s">
        <v>1964</v>
      </c>
      <c r="O377" s="1" t="s">
        <v>481</v>
      </c>
      <c r="P377" s="1">
        <v>0</v>
      </c>
    </row>
    <row r="378" spans="1:16" ht="13.5" customHeight="1">
      <c r="A378" s="159">
        <v>43889</v>
      </c>
      <c r="B378" s="6" t="s">
        <v>1203</v>
      </c>
      <c r="C378" s="1" t="s">
        <v>1960</v>
      </c>
      <c r="D378" s="1" t="s">
        <v>1961</v>
      </c>
      <c r="E378" s="36" t="s">
        <v>2688</v>
      </c>
      <c r="F378" s="1" t="s">
        <v>1209</v>
      </c>
      <c r="G378" s="1" t="s">
        <v>1521</v>
      </c>
      <c r="H378" s="160" t="s">
        <v>2675</v>
      </c>
      <c r="I378" s="4">
        <v>2700000</v>
      </c>
      <c r="J378" s="4">
        <v>0</v>
      </c>
      <c r="K378" s="4">
        <v>21600</v>
      </c>
      <c r="L378" s="4">
        <v>81000</v>
      </c>
      <c r="M378" s="4">
        <v>2597400</v>
      </c>
      <c r="N378" s="1" t="s">
        <v>1964</v>
      </c>
      <c r="O378" s="1" t="s">
        <v>481</v>
      </c>
      <c r="P378" s="1">
        <v>0</v>
      </c>
    </row>
    <row r="379" spans="1:16" ht="13.5" customHeight="1">
      <c r="A379" s="159">
        <v>43889</v>
      </c>
      <c r="B379" s="6" t="s">
        <v>1207</v>
      </c>
      <c r="C379" s="1" t="s">
        <v>1960</v>
      </c>
      <c r="D379" s="1" t="s">
        <v>1961</v>
      </c>
      <c r="E379" s="36" t="s">
        <v>2689</v>
      </c>
      <c r="F379" s="1" t="s">
        <v>1214</v>
      </c>
      <c r="G379" s="1" t="s">
        <v>1627</v>
      </c>
      <c r="H379" s="160" t="s">
        <v>2212</v>
      </c>
      <c r="I379" s="4">
        <v>3200000</v>
      </c>
      <c r="J379" s="4">
        <v>0</v>
      </c>
      <c r="K379" s="4">
        <v>0</v>
      </c>
      <c r="L379" s="4">
        <v>96000</v>
      </c>
      <c r="M379" s="4">
        <v>3104000</v>
      </c>
      <c r="N379" s="1" t="s">
        <v>1964</v>
      </c>
      <c r="O379" s="1" t="s">
        <v>481</v>
      </c>
      <c r="P379" s="1">
        <v>0</v>
      </c>
    </row>
    <row r="380" spans="1:16" ht="13.5" customHeight="1">
      <c r="A380" s="159">
        <v>43889</v>
      </c>
      <c r="B380" s="6" t="s">
        <v>1203</v>
      </c>
      <c r="C380" s="1" t="s">
        <v>1960</v>
      </c>
      <c r="D380" s="1" t="s">
        <v>1961</v>
      </c>
      <c r="E380" s="36" t="s">
        <v>2690</v>
      </c>
      <c r="F380" s="1" t="s">
        <v>1213</v>
      </c>
      <c r="G380" s="1" t="s">
        <v>1515</v>
      </c>
      <c r="H380" s="160" t="s">
        <v>1990</v>
      </c>
      <c r="I380" s="4">
        <v>1500000</v>
      </c>
      <c r="J380" s="4">
        <v>0</v>
      </c>
      <c r="K380" s="4">
        <v>12000</v>
      </c>
      <c r="L380" s="4">
        <v>45000</v>
      </c>
      <c r="M380" s="4">
        <v>1443000</v>
      </c>
      <c r="N380" s="1" t="s">
        <v>1964</v>
      </c>
      <c r="O380" s="1" t="s">
        <v>481</v>
      </c>
      <c r="P380" s="1">
        <v>0</v>
      </c>
    </row>
    <row r="381" spans="1:16" ht="13.5" customHeight="1">
      <c r="A381" s="159">
        <v>43889</v>
      </c>
      <c r="B381" s="6" t="s">
        <v>1203</v>
      </c>
      <c r="C381" s="1" t="s">
        <v>1960</v>
      </c>
      <c r="D381" s="1" t="s">
        <v>1961</v>
      </c>
      <c r="E381" s="36" t="s">
        <v>2691</v>
      </c>
      <c r="F381" s="1" t="s">
        <v>1512</v>
      </c>
      <c r="G381" s="1" t="s">
        <v>1513</v>
      </c>
      <c r="H381" s="160" t="s">
        <v>1990</v>
      </c>
      <c r="I381" s="4">
        <v>1500000</v>
      </c>
      <c r="J381" s="4">
        <v>0</v>
      </c>
      <c r="K381" s="4">
        <v>12000</v>
      </c>
      <c r="L381" s="4">
        <v>45000</v>
      </c>
      <c r="M381" s="4">
        <v>1443000</v>
      </c>
      <c r="N381" s="1" t="s">
        <v>1964</v>
      </c>
      <c r="O381" s="1" t="s">
        <v>481</v>
      </c>
      <c r="P381" s="1">
        <v>0</v>
      </c>
    </row>
    <row r="382" spans="1:16" ht="13.5" customHeight="1">
      <c r="A382" s="159">
        <v>43889</v>
      </c>
      <c r="B382" s="6" t="s">
        <v>1203</v>
      </c>
      <c r="C382" s="1" t="s">
        <v>1960</v>
      </c>
      <c r="D382" s="1" t="s">
        <v>1961</v>
      </c>
      <c r="E382" s="36" t="s">
        <v>2692</v>
      </c>
      <c r="F382" s="1" t="s">
        <v>1208</v>
      </c>
      <c r="G382" s="1" t="s">
        <v>1502</v>
      </c>
      <c r="H382" s="160" t="s">
        <v>1992</v>
      </c>
      <c r="I382" s="4">
        <v>3000000</v>
      </c>
      <c r="J382" s="4">
        <v>0</v>
      </c>
      <c r="K382" s="4">
        <v>24000</v>
      </c>
      <c r="L382" s="4">
        <v>90000</v>
      </c>
      <c r="M382" s="4">
        <v>2886000</v>
      </c>
      <c r="N382" s="1" t="s">
        <v>1964</v>
      </c>
      <c r="O382" s="1" t="s">
        <v>481</v>
      </c>
      <c r="P382" s="1">
        <v>0</v>
      </c>
    </row>
    <row r="383" spans="1:16" ht="13.5" customHeight="1">
      <c r="A383" s="159">
        <v>43889</v>
      </c>
      <c r="B383" s="6" t="s">
        <v>1203</v>
      </c>
      <c r="C383" s="1" t="s">
        <v>1960</v>
      </c>
      <c r="D383" s="1" t="s">
        <v>1961</v>
      </c>
      <c r="E383" s="36" t="s">
        <v>2693</v>
      </c>
      <c r="F383" s="1" t="s">
        <v>1202</v>
      </c>
      <c r="G383" s="1" t="s">
        <v>1504</v>
      </c>
      <c r="H383" s="160" t="s">
        <v>1990</v>
      </c>
      <c r="I383" s="4">
        <v>1500000</v>
      </c>
      <c r="J383" s="4">
        <v>0</v>
      </c>
      <c r="K383" s="4">
        <v>12000</v>
      </c>
      <c r="L383" s="4">
        <v>45000</v>
      </c>
      <c r="M383" s="4">
        <v>1443000</v>
      </c>
      <c r="N383" s="1" t="s">
        <v>1964</v>
      </c>
      <c r="O383" s="1" t="s">
        <v>481</v>
      </c>
      <c r="P383" s="1">
        <v>0</v>
      </c>
    </row>
    <row r="384" spans="1:16" ht="13.5" customHeight="1">
      <c r="A384" s="159">
        <v>43889</v>
      </c>
      <c r="B384" s="6" t="s">
        <v>1361</v>
      </c>
      <c r="C384" s="1" t="s">
        <v>1960</v>
      </c>
      <c r="D384" s="1" t="s">
        <v>1961</v>
      </c>
      <c r="E384" s="36" t="s">
        <v>2694</v>
      </c>
      <c r="F384" s="1" t="s">
        <v>1477</v>
      </c>
      <c r="G384" s="1" t="s">
        <v>1478</v>
      </c>
      <c r="H384" s="160" t="s">
        <v>2695</v>
      </c>
      <c r="I384" s="4">
        <v>2887454</v>
      </c>
      <c r="J384" s="4">
        <v>0</v>
      </c>
      <c r="K384" s="4">
        <v>0</v>
      </c>
      <c r="L384" s="4">
        <v>0</v>
      </c>
      <c r="M384" s="4">
        <v>2887454</v>
      </c>
      <c r="N384" s="1" t="s">
        <v>1964</v>
      </c>
      <c r="O384" s="1" t="s">
        <v>481</v>
      </c>
      <c r="P384" s="1">
        <v>0</v>
      </c>
    </row>
    <row r="385" spans="1:16" ht="13.5" customHeight="1">
      <c r="A385" s="159">
        <v>43889</v>
      </c>
      <c r="B385" s="6" t="s">
        <v>1203</v>
      </c>
      <c r="C385" s="1" t="s">
        <v>1960</v>
      </c>
      <c r="D385" s="1" t="s">
        <v>1961</v>
      </c>
      <c r="E385" s="36" t="s">
        <v>2696</v>
      </c>
      <c r="F385" s="1" t="s">
        <v>1204</v>
      </c>
      <c r="G385" s="1" t="s">
        <v>1523</v>
      </c>
      <c r="H385" s="160" t="s">
        <v>2005</v>
      </c>
      <c r="I385" s="4">
        <v>3200000</v>
      </c>
      <c r="J385" s="4">
        <v>0</v>
      </c>
      <c r="K385" s="4">
        <v>25600</v>
      </c>
      <c r="L385" s="4">
        <v>96000</v>
      </c>
      <c r="M385" s="4">
        <v>3078400</v>
      </c>
      <c r="N385" s="1" t="s">
        <v>1964</v>
      </c>
      <c r="O385" s="1" t="s">
        <v>481</v>
      </c>
      <c r="P385" s="1">
        <v>0</v>
      </c>
    </row>
    <row r="386" spans="1:16" ht="13.5" customHeight="1">
      <c r="A386" s="159">
        <v>43889</v>
      </c>
      <c r="B386" s="6" t="s">
        <v>1414</v>
      </c>
      <c r="C386" s="1" t="s">
        <v>1960</v>
      </c>
      <c r="D386" s="1" t="s">
        <v>1961</v>
      </c>
      <c r="E386" s="36" t="s">
        <v>2697</v>
      </c>
      <c r="F386" s="1" t="s">
        <v>1841</v>
      </c>
      <c r="G386" s="1" t="s">
        <v>1842</v>
      </c>
      <c r="H386" s="160" t="s">
        <v>2698</v>
      </c>
      <c r="I386" s="4">
        <v>3303960</v>
      </c>
      <c r="J386" s="4">
        <v>0</v>
      </c>
      <c r="K386" s="4">
        <v>0</v>
      </c>
      <c r="L386" s="4">
        <v>0</v>
      </c>
      <c r="M386" s="4">
        <v>3303960</v>
      </c>
      <c r="N386" s="1" t="s">
        <v>1976</v>
      </c>
      <c r="O386" s="1" t="s">
        <v>487</v>
      </c>
      <c r="P386" s="1">
        <v>0</v>
      </c>
    </row>
    <row r="387" spans="1:16" ht="13.5" customHeight="1">
      <c r="A387" s="159">
        <v>43889</v>
      </c>
      <c r="B387" s="6" t="s">
        <v>463</v>
      </c>
      <c r="C387" s="1" t="s">
        <v>1960</v>
      </c>
      <c r="D387" s="1" t="s">
        <v>1961</v>
      </c>
      <c r="E387" s="36" t="s">
        <v>2699</v>
      </c>
      <c r="F387" s="1" t="s">
        <v>2700</v>
      </c>
      <c r="G387" s="1" t="s">
        <v>2701</v>
      </c>
      <c r="H387" s="160" t="s">
        <v>2702</v>
      </c>
      <c r="I387" s="4">
        <v>434377</v>
      </c>
      <c r="J387" s="4">
        <v>0</v>
      </c>
      <c r="K387" s="4">
        <v>0</v>
      </c>
      <c r="L387" s="4">
        <v>0</v>
      </c>
      <c r="M387" s="4">
        <v>434377</v>
      </c>
      <c r="N387" s="1" t="s">
        <v>1505</v>
      </c>
      <c r="O387" s="1" t="s">
        <v>491</v>
      </c>
      <c r="P387" s="1">
        <v>0</v>
      </c>
    </row>
    <row r="388" spans="1:16" ht="13.5" customHeight="1">
      <c r="A388" s="159">
        <v>43889</v>
      </c>
      <c r="B388" s="6" t="s">
        <v>463</v>
      </c>
      <c r="C388" s="1" t="s">
        <v>1960</v>
      </c>
      <c r="D388" s="1" t="s">
        <v>1961</v>
      </c>
      <c r="E388" s="36" t="s">
        <v>2703</v>
      </c>
      <c r="F388" s="1" t="s">
        <v>2619</v>
      </c>
      <c r="G388" s="1" t="s">
        <v>2620</v>
      </c>
      <c r="H388" s="160" t="s">
        <v>2704</v>
      </c>
      <c r="I388" s="4">
        <v>1090177</v>
      </c>
      <c r="J388" s="4">
        <v>0</v>
      </c>
      <c r="K388" s="4">
        <v>0</v>
      </c>
      <c r="L388" s="4">
        <v>0</v>
      </c>
      <c r="M388" s="4">
        <v>1090177</v>
      </c>
      <c r="N388" s="1" t="s">
        <v>1964</v>
      </c>
      <c r="O388" s="1" t="s">
        <v>481</v>
      </c>
      <c r="P388" s="1">
        <v>0</v>
      </c>
    </row>
    <row r="389" spans="1:16" ht="13.5" customHeight="1">
      <c r="A389" s="159">
        <v>43949</v>
      </c>
      <c r="B389" s="6" t="s">
        <v>1207</v>
      </c>
      <c r="C389" s="1" t="s">
        <v>1960</v>
      </c>
      <c r="D389" s="1" t="s">
        <v>1961</v>
      </c>
      <c r="E389" s="36" t="s">
        <v>2705</v>
      </c>
      <c r="F389" s="1" t="s">
        <v>1244</v>
      </c>
      <c r="G389" s="1" t="s">
        <v>1667</v>
      </c>
      <c r="H389" s="160" t="s">
        <v>2459</v>
      </c>
      <c r="I389" s="4">
        <v>3500000</v>
      </c>
      <c r="J389" s="4">
        <v>0</v>
      </c>
      <c r="K389" s="4">
        <v>28000</v>
      </c>
      <c r="L389" s="4">
        <v>105000</v>
      </c>
      <c r="M389" s="4">
        <v>3367000</v>
      </c>
      <c r="N389" s="1" t="s">
        <v>1964</v>
      </c>
      <c r="O389" s="1" t="s">
        <v>481</v>
      </c>
      <c r="P389" s="1">
        <v>0</v>
      </c>
    </row>
    <row r="390" spans="1:16" ht="13.5" customHeight="1">
      <c r="A390" s="159">
        <v>43949</v>
      </c>
      <c r="B390" s="6" t="s">
        <v>1207</v>
      </c>
      <c r="C390" s="1" t="s">
        <v>1960</v>
      </c>
      <c r="D390" s="1" t="s">
        <v>1961</v>
      </c>
      <c r="E390" s="36" t="s">
        <v>2706</v>
      </c>
      <c r="F390" s="1" t="s">
        <v>1248</v>
      </c>
      <c r="G390" s="1" t="s">
        <v>1661</v>
      </c>
      <c r="H390" s="160" t="s">
        <v>2459</v>
      </c>
      <c r="I390" s="4">
        <v>3300000</v>
      </c>
      <c r="J390" s="4">
        <v>0</v>
      </c>
      <c r="K390" s="4">
        <v>26400</v>
      </c>
      <c r="L390" s="4">
        <v>99000</v>
      </c>
      <c r="M390" s="4">
        <v>3174600</v>
      </c>
      <c r="N390" s="1" t="s">
        <v>1964</v>
      </c>
      <c r="O390" s="1" t="s">
        <v>481</v>
      </c>
      <c r="P390" s="1">
        <v>0</v>
      </c>
    </row>
    <row r="391" spans="1:16" ht="13.5" customHeight="1">
      <c r="A391" s="159">
        <v>43979</v>
      </c>
      <c r="B391" s="6" t="s">
        <v>463</v>
      </c>
      <c r="C391" s="1" t="s">
        <v>1960</v>
      </c>
      <c r="D391" s="1" t="s">
        <v>1965</v>
      </c>
      <c r="E391" s="36" t="s">
        <v>2707</v>
      </c>
      <c r="F391" s="1" t="s">
        <v>2297</v>
      </c>
      <c r="G391" s="1" t="s">
        <v>2298</v>
      </c>
      <c r="H391" s="160" t="s">
        <v>2708</v>
      </c>
      <c r="I391" s="4">
        <v>869608</v>
      </c>
      <c r="J391" s="4">
        <v>0</v>
      </c>
      <c r="K391" s="4">
        <v>0</v>
      </c>
      <c r="L391" s="4">
        <v>0</v>
      </c>
      <c r="M391" s="4">
        <v>869608</v>
      </c>
      <c r="N391" s="1" t="s">
        <v>1964</v>
      </c>
      <c r="O391" s="1" t="s">
        <v>481</v>
      </c>
      <c r="P391" s="1" t="s">
        <v>1437</v>
      </c>
    </row>
    <row r="392" spans="1:16" ht="13.5" customHeight="1">
      <c r="A392" s="159">
        <v>43979</v>
      </c>
      <c r="B392" s="6" t="s">
        <v>463</v>
      </c>
      <c r="C392" s="1" t="s">
        <v>1960</v>
      </c>
      <c r="D392" s="1" t="s">
        <v>1961</v>
      </c>
      <c r="E392" s="36" t="s">
        <v>2709</v>
      </c>
      <c r="F392" s="1" t="s">
        <v>1915</v>
      </c>
      <c r="G392" s="1" t="s">
        <v>1916</v>
      </c>
      <c r="H392" s="160" t="s">
        <v>2710</v>
      </c>
      <c r="I392" s="4">
        <v>2886000</v>
      </c>
      <c r="J392" s="4">
        <v>0</v>
      </c>
      <c r="K392" s="4">
        <v>0</v>
      </c>
      <c r="L392" s="4">
        <v>0</v>
      </c>
      <c r="M392" s="4">
        <v>2886000</v>
      </c>
      <c r="N392" s="1" t="s">
        <v>2343</v>
      </c>
      <c r="O392" s="1" t="s">
        <v>483</v>
      </c>
      <c r="P392" s="1">
        <v>0</v>
      </c>
    </row>
    <row r="393" spans="1:16" ht="13.5" customHeight="1">
      <c r="A393" s="159">
        <v>43979</v>
      </c>
      <c r="B393" s="6" t="s">
        <v>463</v>
      </c>
      <c r="C393" s="1" t="s">
        <v>1960</v>
      </c>
      <c r="D393" s="1" t="s">
        <v>1965</v>
      </c>
      <c r="E393" s="36" t="s">
        <v>2711</v>
      </c>
      <c r="F393" s="1" t="s">
        <v>2637</v>
      </c>
      <c r="G393" s="1" t="s">
        <v>2638</v>
      </c>
      <c r="H393" s="160" t="s">
        <v>2712</v>
      </c>
      <c r="I393" s="4">
        <v>154653</v>
      </c>
      <c r="J393" s="4">
        <v>0</v>
      </c>
      <c r="K393" s="4">
        <v>0</v>
      </c>
      <c r="L393" s="4">
        <v>0</v>
      </c>
      <c r="M393" s="4">
        <v>154653</v>
      </c>
      <c r="N393" s="1" t="s">
        <v>1964</v>
      </c>
      <c r="O393" s="1" t="s">
        <v>481</v>
      </c>
      <c r="P393" s="1" t="s">
        <v>1792</v>
      </c>
    </row>
    <row r="394" spans="1:16" ht="13.5" customHeight="1">
      <c r="A394" s="159">
        <v>43950</v>
      </c>
      <c r="B394" s="6" t="s">
        <v>1203</v>
      </c>
      <c r="C394" s="1" t="s">
        <v>1960</v>
      </c>
      <c r="D394" s="1" t="s">
        <v>1961</v>
      </c>
      <c r="E394" s="36" t="s">
        <v>2713</v>
      </c>
      <c r="F394" s="1" t="s">
        <v>1270</v>
      </c>
      <c r="G394" s="1" t="s">
        <v>1560</v>
      </c>
      <c r="H394" s="160" t="s">
        <v>1996</v>
      </c>
      <c r="I394" s="4">
        <v>2200000</v>
      </c>
      <c r="J394" s="4">
        <v>0</v>
      </c>
      <c r="K394" s="4">
        <v>17600</v>
      </c>
      <c r="L394" s="4">
        <v>66000</v>
      </c>
      <c r="M394" s="4">
        <v>2116400</v>
      </c>
      <c r="N394" s="1" t="s">
        <v>1964</v>
      </c>
      <c r="O394" s="1" t="s">
        <v>481</v>
      </c>
      <c r="P394" s="1">
        <v>0</v>
      </c>
    </row>
    <row r="395" spans="1:16" ht="13.5" customHeight="1">
      <c r="A395" s="159">
        <v>43950</v>
      </c>
      <c r="B395" s="6" t="s">
        <v>1207</v>
      </c>
      <c r="C395" s="1" t="s">
        <v>1960</v>
      </c>
      <c r="D395" s="1" t="s">
        <v>1961</v>
      </c>
      <c r="E395" s="36" t="s">
        <v>2714</v>
      </c>
      <c r="F395" s="1" t="s">
        <v>1256</v>
      </c>
      <c r="G395" s="1" t="s">
        <v>1657</v>
      </c>
      <c r="H395" s="160" t="s">
        <v>2531</v>
      </c>
      <c r="I395" s="4">
        <v>4500000</v>
      </c>
      <c r="J395" s="4">
        <v>0</v>
      </c>
      <c r="K395" s="4">
        <v>36000</v>
      </c>
      <c r="L395" s="4">
        <v>135000</v>
      </c>
      <c r="M395" s="4">
        <v>4329000</v>
      </c>
      <c r="N395" s="1" t="s">
        <v>1964</v>
      </c>
      <c r="O395" s="1" t="s">
        <v>481</v>
      </c>
      <c r="P395" s="1">
        <v>0</v>
      </c>
    </row>
    <row r="396" spans="1:16" ht="13.5" customHeight="1">
      <c r="A396" s="159">
        <v>43950</v>
      </c>
      <c r="B396" s="6" t="s">
        <v>1207</v>
      </c>
      <c r="C396" s="1" t="s">
        <v>1960</v>
      </c>
      <c r="D396" s="1" t="s">
        <v>1961</v>
      </c>
      <c r="E396" s="36" t="s">
        <v>2715</v>
      </c>
      <c r="F396" s="1" t="s">
        <v>1259</v>
      </c>
      <c r="G396" s="1" t="s">
        <v>1663</v>
      </c>
      <c r="H396" s="160" t="s">
        <v>2680</v>
      </c>
      <c r="I396" s="4">
        <v>4500000</v>
      </c>
      <c r="J396" s="4">
        <v>0</v>
      </c>
      <c r="K396" s="4">
        <v>0</v>
      </c>
      <c r="L396" s="4">
        <v>135000</v>
      </c>
      <c r="M396" s="4">
        <v>4365000</v>
      </c>
      <c r="N396" s="1" t="s">
        <v>1964</v>
      </c>
      <c r="O396" s="1" t="s">
        <v>481</v>
      </c>
      <c r="P396" s="1">
        <v>0</v>
      </c>
    </row>
    <row r="397" spans="1:16" ht="13.5" customHeight="1">
      <c r="A397" s="159">
        <v>43950</v>
      </c>
      <c r="B397" s="6" t="s">
        <v>1203</v>
      </c>
      <c r="C397" s="1" t="s">
        <v>1960</v>
      </c>
      <c r="D397" s="1" t="s">
        <v>1961</v>
      </c>
      <c r="E397" s="36" t="s">
        <v>2716</v>
      </c>
      <c r="F397" s="1" t="s">
        <v>1258</v>
      </c>
      <c r="G397" s="1" t="s">
        <v>1564</v>
      </c>
      <c r="H397" s="160" t="s">
        <v>2080</v>
      </c>
      <c r="I397" s="4">
        <v>1800000</v>
      </c>
      <c r="J397" s="4">
        <v>0</v>
      </c>
      <c r="K397" s="4">
        <v>14400</v>
      </c>
      <c r="L397" s="4">
        <v>54000</v>
      </c>
      <c r="M397" s="4">
        <v>1731600</v>
      </c>
      <c r="N397" s="1" t="s">
        <v>1964</v>
      </c>
      <c r="O397" s="1" t="s">
        <v>481</v>
      </c>
      <c r="P397" s="1">
        <v>0</v>
      </c>
    </row>
    <row r="398" spans="1:16" ht="13.5" customHeight="1">
      <c r="A398" s="159">
        <v>43950</v>
      </c>
      <c r="B398" s="6" t="s">
        <v>1203</v>
      </c>
      <c r="C398" s="1" t="s">
        <v>1960</v>
      </c>
      <c r="D398" s="1" t="s">
        <v>1961</v>
      </c>
      <c r="E398" s="36" t="s">
        <v>2717</v>
      </c>
      <c r="F398" s="1" t="s">
        <v>1253</v>
      </c>
      <c r="G398" s="1" t="s">
        <v>1554</v>
      </c>
      <c r="H398" s="160" t="s">
        <v>2481</v>
      </c>
      <c r="I398" s="4">
        <v>1600000</v>
      </c>
      <c r="J398" s="4">
        <v>0</v>
      </c>
      <c r="K398" s="4">
        <v>12800</v>
      </c>
      <c r="L398" s="4">
        <v>48000</v>
      </c>
      <c r="M398" s="4">
        <v>1539200</v>
      </c>
      <c r="N398" s="1" t="s">
        <v>1964</v>
      </c>
      <c r="O398" s="1" t="s">
        <v>481</v>
      </c>
      <c r="P398" s="1">
        <v>0</v>
      </c>
    </row>
    <row r="399" spans="1:16" ht="13.5" customHeight="1">
      <c r="A399" s="159">
        <v>43950</v>
      </c>
      <c r="B399" s="6" t="s">
        <v>1203</v>
      </c>
      <c r="C399" s="1" t="s">
        <v>1960</v>
      </c>
      <c r="D399" s="1" t="s">
        <v>1961</v>
      </c>
      <c r="E399" s="36" t="s">
        <v>2718</v>
      </c>
      <c r="F399" s="1" t="s">
        <v>1254</v>
      </c>
      <c r="G399" s="1" t="s">
        <v>1556</v>
      </c>
      <c r="H399" s="160" t="s">
        <v>2481</v>
      </c>
      <c r="I399" s="4">
        <v>1600000</v>
      </c>
      <c r="J399" s="4">
        <v>0</v>
      </c>
      <c r="K399" s="4">
        <v>12800</v>
      </c>
      <c r="L399" s="4">
        <v>48000</v>
      </c>
      <c r="M399" s="4">
        <v>1539200</v>
      </c>
      <c r="N399" s="1" t="s">
        <v>1964</v>
      </c>
      <c r="O399" s="1" t="s">
        <v>481</v>
      </c>
      <c r="P399" s="1">
        <v>0</v>
      </c>
    </row>
    <row r="400" spans="1:16" ht="13.5" customHeight="1">
      <c r="A400" s="159">
        <v>43950</v>
      </c>
      <c r="B400" s="6" t="s">
        <v>1203</v>
      </c>
      <c r="C400" s="1" t="s">
        <v>1960</v>
      </c>
      <c r="D400" s="1" t="s">
        <v>1961</v>
      </c>
      <c r="E400" s="36" t="s">
        <v>2719</v>
      </c>
      <c r="F400" s="1" t="s">
        <v>1261</v>
      </c>
      <c r="G400" s="1" t="s">
        <v>1558</v>
      </c>
      <c r="H400" s="160" t="s">
        <v>2481</v>
      </c>
      <c r="I400" s="4">
        <v>1600000</v>
      </c>
      <c r="J400" s="4">
        <v>0</v>
      </c>
      <c r="K400" s="4">
        <v>12800</v>
      </c>
      <c r="L400" s="4">
        <v>48000</v>
      </c>
      <c r="M400" s="4">
        <v>1539200</v>
      </c>
      <c r="N400" s="1" t="s">
        <v>1964</v>
      </c>
      <c r="O400" s="1" t="s">
        <v>481</v>
      </c>
      <c r="P400" s="1">
        <v>0</v>
      </c>
    </row>
    <row r="401" spans="1:16" ht="13.5" customHeight="1">
      <c r="A401" s="159">
        <v>43950</v>
      </c>
      <c r="B401" s="6" t="s">
        <v>463</v>
      </c>
      <c r="C401" s="1" t="s">
        <v>1960</v>
      </c>
      <c r="D401" s="1" t="s">
        <v>1965</v>
      </c>
      <c r="E401" s="36" t="s">
        <v>2720</v>
      </c>
      <c r="F401" s="1" t="s">
        <v>2619</v>
      </c>
      <c r="G401" s="1" t="s">
        <v>2620</v>
      </c>
      <c r="H401" s="160" t="s">
        <v>2721</v>
      </c>
      <c r="I401" s="4">
        <v>899952</v>
      </c>
      <c r="J401" s="4">
        <v>0</v>
      </c>
      <c r="K401" s="4">
        <v>0</v>
      </c>
      <c r="L401" s="4">
        <v>0</v>
      </c>
      <c r="M401" s="4">
        <v>899952</v>
      </c>
      <c r="N401" s="1" t="s">
        <v>1964</v>
      </c>
      <c r="O401" s="1" t="s">
        <v>481</v>
      </c>
      <c r="P401" s="1" t="s">
        <v>1624</v>
      </c>
    </row>
    <row r="402" spans="1:16" ht="13.5" customHeight="1">
      <c r="A402" s="159">
        <v>43980</v>
      </c>
      <c r="B402" s="6" t="s">
        <v>1203</v>
      </c>
      <c r="C402" s="1" t="s">
        <v>1960</v>
      </c>
      <c r="D402" s="1" t="s">
        <v>1961</v>
      </c>
      <c r="E402" s="36" t="s">
        <v>2722</v>
      </c>
      <c r="F402" s="1" t="s">
        <v>1213</v>
      </c>
      <c r="G402" s="1" t="s">
        <v>1515</v>
      </c>
      <c r="H402" s="160" t="s">
        <v>2723</v>
      </c>
      <c r="I402" s="4">
        <v>1500000</v>
      </c>
      <c r="J402" s="4">
        <v>0</v>
      </c>
      <c r="K402" s="4">
        <v>12000</v>
      </c>
      <c r="L402" s="4">
        <v>45000</v>
      </c>
      <c r="M402" s="4">
        <v>1443000</v>
      </c>
      <c r="N402" s="1" t="s">
        <v>1964</v>
      </c>
      <c r="O402" s="1" t="s">
        <v>481</v>
      </c>
      <c r="P402" s="1">
        <v>0</v>
      </c>
    </row>
    <row r="403" spans="1:16" ht="13.5" customHeight="1">
      <c r="A403" s="159">
        <v>43980</v>
      </c>
      <c r="B403" s="6" t="s">
        <v>1203</v>
      </c>
      <c r="C403" s="1" t="s">
        <v>1960</v>
      </c>
      <c r="D403" s="1" t="s">
        <v>1961</v>
      </c>
      <c r="E403" s="36" t="s">
        <v>2724</v>
      </c>
      <c r="F403" s="1" t="s">
        <v>1208</v>
      </c>
      <c r="G403" s="1" t="s">
        <v>1502</v>
      </c>
      <c r="H403" s="160" t="s">
        <v>2725</v>
      </c>
      <c r="I403" s="4">
        <v>3000000</v>
      </c>
      <c r="J403" s="4">
        <v>0</v>
      </c>
      <c r="K403" s="4">
        <v>24000</v>
      </c>
      <c r="L403" s="4">
        <v>90000</v>
      </c>
      <c r="M403" s="4">
        <v>2886000</v>
      </c>
      <c r="N403" s="1" t="s">
        <v>1964</v>
      </c>
      <c r="O403" s="1" t="s">
        <v>481</v>
      </c>
      <c r="P403" s="1">
        <v>0</v>
      </c>
    </row>
    <row r="404" spans="1:16" ht="13.5" customHeight="1">
      <c r="A404" s="159">
        <v>43980</v>
      </c>
      <c r="B404" s="6" t="s">
        <v>1901</v>
      </c>
      <c r="C404" s="1" t="s">
        <v>1960</v>
      </c>
      <c r="D404" s="1" t="s">
        <v>1961</v>
      </c>
      <c r="E404" s="36" t="s">
        <v>2726</v>
      </c>
      <c r="F404" s="1" t="s">
        <v>1279</v>
      </c>
      <c r="G404" s="1" t="s">
        <v>1907</v>
      </c>
      <c r="H404" s="160" t="s">
        <v>2727</v>
      </c>
      <c r="I404" s="4">
        <v>3000000</v>
      </c>
      <c r="J404" s="4">
        <v>0</v>
      </c>
      <c r="K404" s="4">
        <v>0</v>
      </c>
      <c r="L404" s="4">
        <v>90000</v>
      </c>
      <c r="M404" s="4">
        <v>2910000</v>
      </c>
      <c r="N404" s="1" t="s">
        <v>2343</v>
      </c>
      <c r="O404" s="1" t="s">
        <v>483</v>
      </c>
      <c r="P404" s="1">
        <v>0</v>
      </c>
    </row>
    <row r="405" spans="1:16" ht="13.5" customHeight="1">
      <c r="A405" s="159">
        <v>43980</v>
      </c>
      <c r="B405" s="6" t="s">
        <v>1878</v>
      </c>
      <c r="C405" s="1" t="s">
        <v>1960</v>
      </c>
      <c r="D405" s="1" t="s">
        <v>1961</v>
      </c>
      <c r="E405" s="36" t="s">
        <v>2728</v>
      </c>
      <c r="F405" s="1" t="s">
        <v>1283</v>
      </c>
      <c r="G405" s="1" t="s">
        <v>1882</v>
      </c>
      <c r="H405" s="160" t="s">
        <v>2729</v>
      </c>
      <c r="I405" s="4">
        <v>3800000</v>
      </c>
      <c r="J405" s="4">
        <v>0</v>
      </c>
      <c r="K405" s="4">
        <v>30400</v>
      </c>
      <c r="L405" s="4">
        <v>114000</v>
      </c>
      <c r="M405" s="4">
        <v>3655600</v>
      </c>
      <c r="N405" s="1" t="s">
        <v>2343</v>
      </c>
      <c r="O405" s="1" t="s">
        <v>483</v>
      </c>
      <c r="P405" s="1">
        <v>0</v>
      </c>
    </row>
    <row r="406" spans="1:16" ht="13.5" customHeight="1">
      <c r="A406" s="159">
        <v>43980</v>
      </c>
      <c r="B406" s="6" t="s">
        <v>1207</v>
      </c>
      <c r="C406" s="1" t="s">
        <v>1960</v>
      </c>
      <c r="D406" s="1" t="s">
        <v>1961</v>
      </c>
      <c r="E406" s="36" t="s">
        <v>2730</v>
      </c>
      <c r="F406" s="1" t="s">
        <v>1224</v>
      </c>
      <c r="G406" s="1" t="s">
        <v>1631</v>
      </c>
      <c r="H406" s="160" t="s">
        <v>2731</v>
      </c>
      <c r="I406" s="4">
        <v>4000000</v>
      </c>
      <c r="J406" s="4">
        <v>0</v>
      </c>
      <c r="K406" s="4">
        <v>32000</v>
      </c>
      <c r="L406" s="4">
        <v>120000</v>
      </c>
      <c r="M406" s="4">
        <v>3848000</v>
      </c>
      <c r="N406" s="1" t="s">
        <v>1964</v>
      </c>
      <c r="O406" s="1" t="s">
        <v>481</v>
      </c>
      <c r="P406" s="1">
        <v>0</v>
      </c>
    </row>
    <row r="407" spans="1:16" ht="13.5" customHeight="1">
      <c r="A407" s="159">
        <v>43980</v>
      </c>
      <c r="B407" s="6" t="s">
        <v>1203</v>
      </c>
      <c r="C407" s="1" t="s">
        <v>1960</v>
      </c>
      <c r="D407" s="1" t="s">
        <v>1961</v>
      </c>
      <c r="E407" s="36" t="s">
        <v>2732</v>
      </c>
      <c r="F407" s="1" t="s">
        <v>1202</v>
      </c>
      <c r="G407" s="1" t="s">
        <v>1504</v>
      </c>
      <c r="H407" s="160" t="s">
        <v>2733</v>
      </c>
      <c r="I407" s="4">
        <v>1500000</v>
      </c>
      <c r="J407" s="4">
        <v>0</v>
      </c>
      <c r="K407" s="4">
        <v>12000</v>
      </c>
      <c r="L407" s="4">
        <v>45000</v>
      </c>
      <c r="M407" s="4">
        <v>1443000</v>
      </c>
      <c r="N407" s="1" t="s">
        <v>1964</v>
      </c>
      <c r="O407" s="1" t="s">
        <v>481</v>
      </c>
      <c r="P407" s="1">
        <v>0</v>
      </c>
    </row>
    <row r="408" spans="1:16" ht="13.5" customHeight="1">
      <c r="A408" s="159">
        <v>43980</v>
      </c>
      <c r="B408" s="6" t="s">
        <v>1203</v>
      </c>
      <c r="C408" s="1" t="s">
        <v>1960</v>
      </c>
      <c r="D408" s="1" t="s">
        <v>1961</v>
      </c>
      <c r="E408" s="36" t="s">
        <v>2734</v>
      </c>
      <c r="F408" s="1" t="s">
        <v>1209</v>
      </c>
      <c r="G408" s="1" t="s">
        <v>1521</v>
      </c>
      <c r="H408" s="160" t="s">
        <v>2735</v>
      </c>
      <c r="I408" s="4">
        <v>2700000</v>
      </c>
      <c r="J408" s="4">
        <v>0</v>
      </c>
      <c r="K408" s="4">
        <v>21600</v>
      </c>
      <c r="L408" s="4">
        <v>81000</v>
      </c>
      <c r="M408" s="4">
        <v>2597400</v>
      </c>
      <c r="N408" s="1" t="s">
        <v>1964</v>
      </c>
      <c r="O408" s="1" t="s">
        <v>481</v>
      </c>
      <c r="P408" s="1">
        <v>0</v>
      </c>
    </row>
    <row r="409" spans="1:16" ht="13.5" customHeight="1">
      <c r="A409" s="159">
        <v>43980</v>
      </c>
      <c r="B409" s="6" t="s">
        <v>1203</v>
      </c>
      <c r="C409" s="1" t="s">
        <v>1960</v>
      </c>
      <c r="D409" s="1" t="s">
        <v>1961</v>
      </c>
      <c r="E409" s="36" t="s">
        <v>2736</v>
      </c>
      <c r="F409" s="1" t="s">
        <v>1212</v>
      </c>
      <c r="G409" s="1" t="s">
        <v>1508</v>
      </c>
      <c r="H409" s="160" t="s">
        <v>2737</v>
      </c>
      <c r="I409" s="4">
        <v>2500000</v>
      </c>
      <c r="J409" s="4">
        <v>0</v>
      </c>
      <c r="K409" s="4">
        <v>20000</v>
      </c>
      <c r="L409" s="4">
        <v>75000</v>
      </c>
      <c r="M409" s="4">
        <v>2405000</v>
      </c>
      <c r="N409" s="1" t="s">
        <v>1964</v>
      </c>
      <c r="O409" s="1" t="s">
        <v>481</v>
      </c>
      <c r="P409" s="1">
        <v>0</v>
      </c>
    </row>
    <row r="410" spans="1:16" ht="13.5" customHeight="1">
      <c r="A410" s="159">
        <v>43980</v>
      </c>
      <c r="B410" s="6" t="s">
        <v>1207</v>
      </c>
      <c r="C410" s="1" t="s">
        <v>1960</v>
      </c>
      <c r="D410" s="1" t="s">
        <v>1961</v>
      </c>
      <c r="E410" s="36" t="s">
        <v>2738</v>
      </c>
      <c r="F410" s="1" t="s">
        <v>1206</v>
      </c>
      <c r="G410" s="1" t="s">
        <v>1623</v>
      </c>
      <c r="H410" s="160" t="s">
        <v>2739</v>
      </c>
      <c r="I410" s="4">
        <v>3200000</v>
      </c>
      <c r="J410" s="4">
        <v>0</v>
      </c>
      <c r="K410" s="4">
        <v>25600</v>
      </c>
      <c r="L410" s="4">
        <v>96000</v>
      </c>
      <c r="M410" s="4">
        <v>3078400</v>
      </c>
      <c r="N410" s="1" t="s">
        <v>1964</v>
      </c>
      <c r="O410" s="1" t="s">
        <v>481</v>
      </c>
      <c r="P410" s="1">
        <v>0</v>
      </c>
    </row>
    <row r="411" spans="1:16" ht="13.5" customHeight="1">
      <c r="A411" s="159">
        <v>43980</v>
      </c>
      <c r="B411" s="6" t="s">
        <v>1207</v>
      </c>
      <c r="C411" s="1" t="s">
        <v>1960</v>
      </c>
      <c r="D411" s="1" t="s">
        <v>1961</v>
      </c>
      <c r="E411" s="36" t="s">
        <v>2740</v>
      </c>
      <c r="F411" s="1" t="s">
        <v>1210</v>
      </c>
      <c r="G411" s="1" t="s">
        <v>1625</v>
      </c>
      <c r="H411" s="160" t="s">
        <v>2741</v>
      </c>
      <c r="I411" s="4">
        <v>3500000</v>
      </c>
      <c r="J411" s="4">
        <v>0</v>
      </c>
      <c r="K411" s="4">
        <v>28000</v>
      </c>
      <c r="L411" s="4">
        <v>105000</v>
      </c>
      <c r="M411" s="4">
        <v>3367000</v>
      </c>
      <c r="N411" s="1" t="s">
        <v>1964</v>
      </c>
      <c r="O411" s="1" t="s">
        <v>481</v>
      </c>
      <c r="P411" s="1">
        <v>0</v>
      </c>
    </row>
    <row r="412" spans="1:16" ht="13.5" customHeight="1">
      <c r="A412" s="159">
        <v>43980</v>
      </c>
      <c r="B412" s="6" t="s">
        <v>463</v>
      </c>
      <c r="C412" s="1" t="s">
        <v>1960</v>
      </c>
      <c r="D412" s="1" t="s">
        <v>1965</v>
      </c>
      <c r="E412" s="36" t="s">
        <v>2742</v>
      </c>
      <c r="F412" s="1" t="s">
        <v>2025</v>
      </c>
      <c r="G412" s="1" t="s">
        <v>2026</v>
      </c>
      <c r="H412" s="160" t="s">
        <v>2743</v>
      </c>
      <c r="I412" s="4">
        <v>383432</v>
      </c>
      <c r="J412" s="4">
        <v>0</v>
      </c>
      <c r="K412" s="4">
        <v>0</v>
      </c>
      <c r="L412" s="4">
        <v>0</v>
      </c>
      <c r="M412" s="4">
        <v>383432</v>
      </c>
      <c r="N412" s="1" t="s">
        <v>1964</v>
      </c>
      <c r="O412" s="1" t="s">
        <v>481</v>
      </c>
      <c r="P412" s="1" t="s">
        <v>1792</v>
      </c>
    </row>
    <row r="413" spans="1:16" ht="13.5" customHeight="1">
      <c r="A413" s="159">
        <v>43980</v>
      </c>
      <c r="B413" s="6" t="s">
        <v>463</v>
      </c>
      <c r="C413" s="1" t="s">
        <v>1960</v>
      </c>
      <c r="D413" s="1" t="s">
        <v>1965</v>
      </c>
      <c r="E413" s="36" t="s">
        <v>2744</v>
      </c>
      <c r="F413" s="1" t="s">
        <v>2044</v>
      </c>
      <c r="G413" s="1">
        <v>8020022796</v>
      </c>
      <c r="H413" s="160" t="s">
        <v>2743</v>
      </c>
      <c r="I413" s="4">
        <v>529600</v>
      </c>
      <c r="J413" s="4">
        <v>0</v>
      </c>
      <c r="K413" s="4">
        <v>0</v>
      </c>
      <c r="L413" s="4">
        <v>0</v>
      </c>
      <c r="M413" s="4">
        <v>529600</v>
      </c>
      <c r="N413" s="1" t="s">
        <v>1964</v>
      </c>
      <c r="O413" s="1" t="s">
        <v>481</v>
      </c>
      <c r="P413" s="1" t="s">
        <v>1837</v>
      </c>
    </row>
    <row r="414" spans="1:16" ht="13.5" customHeight="1">
      <c r="A414" s="159">
        <v>43980</v>
      </c>
      <c r="B414" s="6" t="s">
        <v>463</v>
      </c>
      <c r="C414" s="1" t="s">
        <v>1960</v>
      </c>
      <c r="D414" s="1" t="s">
        <v>1965</v>
      </c>
      <c r="E414" s="36" t="s">
        <v>2745</v>
      </c>
      <c r="F414" s="1" t="s">
        <v>2041</v>
      </c>
      <c r="G414" s="1">
        <v>8001921051</v>
      </c>
      <c r="H414" s="160" t="s">
        <v>2743</v>
      </c>
      <c r="I414" s="4">
        <v>235400</v>
      </c>
      <c r="J414" s="4">
        <v>0</v>
      </c>
      <c r="K414" s="4">
        <v>0</v>
      </c>
      <c r="L414" s="4">
        <v>0</v>
      </c>
      <c r="M414" s="4">
        <v>235400</v>
      </c>
      <c r="N414" s="1" t="s">
        <v>1964</v>
      </c>
      <c r="O414" s="1" t="s">
        <v>481</v>
      </c>
      <c r="P414" s="1" t="s">
        <v>1437</v>
      </c>
    </row>
    <row r="415" spans="1:16" ht="13.5" customHeight="1">
      <c r="A415" s="159">
        <v>43980</v>
      </c>
      <c r="B415" s="6" t="s">
        <v>463</v>
      </c>
      <c r="C415" s="1" t="s">
        <v>1960</v>
      </c>
      <c r="D415" s="1" t="s">
        <v>1965</v>
      </c>
      <c r="E415" s="36" t="s">
        <v>2746</v>
      </c>
      <c r="F415" s="1" t="s">
        <v>2029</v>
      </c>
      <c r="G415" s="1" t="s">
        <v>2030</v>
      </c>
      <c r="H415" s="160" t="s">
        <v>2743</v>
      </c>
      <c r="I415" s="4">
        <v>1659124</v>
      </c>
      <c r="J415" s="4">
        <v>0</v>
      </c>
      <c r="K415" s="4">
        <v>0</v>
      </c>
      <c r="L415" s="4">
        <v>0</v>
      </c>
      <c r="M415" s="4">
        <v>1659124</v>
      </c>
      <c r="N415" s="1" t="s">
        <v>1964</v>
      </c>
      <c r="O415" s="1" t="s">
        <v>481</v>
      </c>
      <c r="P415" s="1" t="s">
        <v>2195</v>
      </c>
    </row>
    <row r="416" spans="1:16" ht="13.5" customHeight="1">
      <c r="A416" s="159">
        <v>43980</v>
      </c>
      <c r="B416" s="6" t="s">
        <v>463</v>
      </c>
      <c r="C416" s="1" t="s">
        <v>1960</v>
      </c>
      <c r="D416" s="1" t="s">
        <v>1965</v>
      </c>
      <c r="E416" s="36" t="s">
        <v>2747</v>
      </c>
      <c r="F416" s="1" t="s">
        <v>1730</v>
      </c>
      <c r="G416" s="1" t="s">
        <v>1731</v>
      </c>
      <c r="H416" s="160" t="s">
        <v>2748</v>
      </c>
      <c r="I416" s="4">
        <v>952055</v>
      </c>
      <c r="J416" s="4">
        <v>0</v>
      </c>
      <c r="K416" s="4">
        <v>0</v>
      </c>
      <c r="L416" s="4">
        <v>0</v>
      </c>
      <c r="M416" s="4">
        <v>952055</v>
      </c>
      <c r="N416" s="1" t="s">
        <v>1964</v>
      </c>
      <c r="O416" s="1" t="s">
        <v>481</v>
      </c>
      <c r="P416" s="1" t="s">
        <v>1840</v>
      </c>
    </row>
    <row r="417" spans="1:16" ht="13.5" customHeight="1">
      <c r="A417" s="159">
        <v>43980</v>
      </c>
      <c r="B417" s="6" t="s">
        <v>463</v>
      </c>
      <c r="C417" s="1" t="s">
        <v>1960</v>
      </c>
      <c r="D417" s="1" t="s">
        <v>1965</v>
      </c>
      <c r="E417" s="36" t="s">
        <v>2749</v>
      </c>
      <c r="F417" s="1" t="s">
        <v>2033</v>
      </c>
      <c r="G417" s="1" t="s">
        <v>2034</v>
      </c>
      <c r="H417" s="160" t="s">
        <v>2743</v>
      </c>
      <c r="I417" s="4">
        <v>897682</v>
      </c>
      <c r="J417" s="4">
        <v>0</v>
      </c>
      <c r="K417" s="4">
        <v>0</v>
      </c>
      <c r="L417" s="4">
        <v>0</v>
      </c>
      <c r="M417" s="4">
        <v>897682</v>
      </c>
      <c r="N417" s="1" t="s">
        <v>1964</v>
      </c>
      <c r="O417" s="1" t="s">
        <v>481</v>
      </c>
      <c r="P417" s="1" t="s">
        <v>1800</v>
      </c>
    </row>
    <row r="418" spans="1:16" ht="13.5" customHeight="1">
      <c r="A418" s="159">
        <v>43980</v>
      </c>
      <c r="B418" s="6" t="s">
        <v>463</v>
      </c>
      <c r="C418" s="1" t="s">
        <v>1960</v>
      </c>
      <c r="D418" s="1" t="s">
        <v>1965</v>
      </c>
      <c r="E418" s="36" t="s">
        <v>2750</v>
      </c>
      <c r="F418" s="1" t="s">
        <v>2037</v>
      </c>
      <c r="G418" s="1" t="s">
        <v>2038</v>
      </c>
      <c r="H418" s="160" t="s">
        <v>2751</v>
      </c>
      <c r="I418" s="4">
        <v>37107</v>
      </c>
      <c r="J418" s="4">
        <v>0</v>
      </c>
      <c r="K418" s="4">
        <v>0</v>
      </c>
      <c r="L418" s="4">
        <v>0</v>
      </c>
      <c r="M418" s="4">
        <v>37107</v>
      </c>
      <c r="N418" s="1" t="s">
        <v>1964</v>
      </c>
      <c r="O418" s="1" t="s">
        <v>481</v>
      </c>
      <c r="P418" s="1" t="s">
        <v>1803</v>
      </c>
    </row>
    <row r="419" spans="1:16" ht="13.5" customHeight="1">
      <c r="A419" s="159">
        <v>43980</v>
      </c>
      <c r="B419" s="6" t="s">
        <v>1207</v>
      </c>
      <c r="C419" s="1" t="s">
        <v>1960</v>
      </c>
      <c r="D419" s="1" t="s">
        <v>1961</v>
      </c>
      <c r="E419" s="36" t="s">
        <v>2752</v>
      </c>
      <c r="F419" s="1" t="s">
        <v>1238</v>
      </c>
      <c r="G419" s="1" t="s">
        <v>1643</v>
      </c>
      <c r="H419" s="160" t="s">
        <v>2753</v>
      </c>
      <c r="I419" s="4">
        <v>3500000</v>
      </c>
      <c r="J419" s="4">
        <v>0</v>
      </c>
      <c r="K419" s="4">
        <v>0</v>
      </c>
      <c r="L419" s="4">
        <v>105000</v>
      </c>
      <c r="M419" s="4">
        <v>3395000</v>
      </c>
      <c r="N419" s="1" t="s">
        <v>1964</v>
      </c>
      <c r="O419" s="1" t="s">
        <v>481</v>
      </c>
      <c r="P419" s="1">
        <v>0</v>
      </c>
    </row>
    <row r="420" spans="1:16" ht="13.5" customHeight="1">
      <c r="A420" s="159">
        <v>43980</v>
      </c>
      <c r="B420" s="6" t="s">
        <v>1247</v>
      </c>
      <c r="C420" s="1" t="s">
        <v>1960</v>
      </c>
      <c r="D420" s="1" t="s">
        <v>1961</v>
      </c>
      <c r="E420" s="36" t="s">
        <v>2754</v>
      </c>
      <c r="F420" s="1" t="s">
        <v>1246</v>
      </c>
      <c r="G420" s="1" t="s">
        <v>1728</v>
      </c>
      <c r="H420" s="160" t="s">
        <v>2755</v>
      </c>
      <c r="I420" s="4">
        <v>3944400</v>
      </c>
      <c r="J420" s="4">
        <v>0</v>
      </c>
      <c r="K420" s="4">
        <v>485592</v>
      </c>
      <c r="L420" s="4">
        <v>132584</v>
      </c>
      <c r="M420" s="4">
        <v>3326224</v>
      </c>
      <c r="N420" s="1" t="s">
        <v>1964</v>
      </c>
      <c r="O420" s="1" t="s">
        <v>481</v>
      </c>
      <c r="P420" s="1">
        <v>0</v>
      </c>
    </row>
    <row r="421" spans="1:16" ht="13.5" customHeight="1">
      <c r="A421" s="159">
        <v>43980</v>
      </c>
      <c r="B421" s="6" t="s">
        <v>463</v>
      </c>
      <c r="C421" s="1" t="s">
        <v>1960</v>
      </c>
      <c r="D421" s="1" t="s">
        <v>1965</v>
      </c>
      <c r="E421" s="36" t="s">
        <v>2756</v>
      </c>
      <c r="F421" s="1" t="s">
        <v>2619</v>
      </c>
      <c r="G421" s="1" t="s">
        <v>2620</v>
      </c>
      <c r="H421" s="160" t="s">
        <v>2757</v>
      </c>
      <c r="I421" s="4">
        <v>899952</v>
      </c>
      <c r="J421" s="4">
        <v>0</v>
      </c>
      <c r="K421" s="4">
        <v>0</v>
      </c>
      <c r="L421" s="4">
        <v>0</v>
      </c>
      <c r="M421" s="4">
        <v>899952</v>
      </c>
      <c r="N421" s="1" t="s">
        <v>1964</v>
      </c>
      <c r="O421" s="1" t="s">
        <v>481</v>
      </c>
      <c r="P421" s="1" t="s">
        <v>1800</v>
      </c>
    </row>
    <row r="422" spans="1:16" ht="13.5" customHeight="1">
      <c r="A422" s="159">
        <v>43980</v>
      </c>
      <c r="B422" s="6" t="s">
        <v>1207</v>
      </c>
      <c r="C422" s="1" t="s">
        <v>1960</v>
      </c>
      <c r="D422" s="1" t="s">
        <v>1961</v>
      </c>
      <c r="E422" s="36" t="s">
        <v>2758</v>
      </c>
      <c r="F422" s="1" t="s">
        <v>1278</v>
      </c>
      <c r="G422" s="1" t="s">
        <v>1682</v>
      </c>
      <c r="H422" s="160" t="s">
        <v>2531</v>
      </c>
      <c r="I422" s="4">
        <v>3500000</v>
      </c>
      <c r="J422" s="4">
        <v>0</v>
      </c>
      <c r="K422" s="4">
        <v>0</v>
      </c>
      <c r="L422" s="4">
        <v>105000</v>
      </c>
      <c r="M422" s="4">
        <v>3395000</v>
      </c>
      <c r="N422" s="1" t="s">
        <v>1964</v>
      </c>
      <c r="O422" s="1" t="s">
        <v>481</v>
      </c>
      <c r="P422" s="1">
        <v>0</v>
      </c>
    </row>
    <row r="423" spans="1:16" ht="13.5" customHeight="1">
      <c r="A423" s="159">
        <v>43860</v>
      </c>
      <c r="B423" s="6" t="s">
        <v>463</v>
      </c>
      <c r="C423" s="1" t="s">
        <v>1960</v>
      </c>
      <c r="D423" s="1" t="s">
        <v>1961</v>
      </c>
      <c r="E423" s="36" t="s">
        <v>2759</v>
      </c>
      <c r="F423" s="1" t="s">
        <v>2025</v>
      </c>
      <c r="G423" s="1" t="s">
        <v>2026</v>
      </c>
      <c r="H423" s="160" t="s">
        <v>2760</v>
      </c>
      <c r="I423" s="4">
        <v>383432</v>
      </c>
      <c r="J423" s="4">
        <v>0</v>
      </c>
      <c r="K423" s="4">
        <v>0</v>
      </c>
      <c r="L423" s="4">
        <v>0</v>
      </c>
      <c r="M423" s="4">
        <v>383432</v>
      </c>
      <c r="N423" s="1" t="s">
        <v>1964</v>
      </c>
      <c r="O423" s="1" t="s">
        <v>481</v>
      </c>
      <c r="P423" s="1">
        <v>0</v>
      </c>
    </row>
    <row r="424" spans="1:16" ht="13.5" customHeight="1">
      <c r="A424" s="159">
        <v>43860</v>
      </c>
      <c r="B424" s="6" t="s">
        <v>463</v>
      </c>
      <c r="C424" s="1" t="s">
        <v>1960</v>
      </c>
      <c r="D424" s="1" t="s">
        <v>1961</v>
      </c>
      <c r="E424" s="36" t="s">
        <v>2761</v>
      </c>
      <c r="F424" s="1" t="s">
        <v>2044</v>
      </c>
      <c r="G424" s="1">
        <v>8020022796</v>
      </c>
      <c r="H424" s="160" t="s">
        <v>2760</v>
      </c>
      <c r="I424" s="4">
        <v>529600</v>
      </c>
      <c r="J424" s="4">
        <v>0</v>
      </c>
      <c r="K424" s="4">
        <v>0</v>
      </c>
      <c r="L424" s="4">
        <v>0</v>
      </c>
      <c r="M424" s="4">
        <v>529600</v>
      </c>
      <c r="N424" s="1" t="s">
        <v>1964</v>
      </c>
      <c r="O424" s="1" t="s">
        <v>481</v>
      </c>
      <c r="P424" s="1">
        <v>0</v>
      </c>
    </row>
    <row r="425" spans="1:16" ht="13.5" customHeight="1">
      <c r="A425" s="159">
        <v>43860</v>
      </c>
      <c r="B425" s="6" t="s">
        <v>463</v>
      </c>
      <c r="C425" s="1" t="s">
        <v>1960</v>
      </c>
      <c r="D425" s="1" t="s">
        <v>1961</v>
      </c>
      <c r="E425" s="36" t="s">
        <v>2762</v>
      </c>
      <c r="F425" s="1" t="s">
        <v>2041</v>
      </c>
      <c r="G425" s="1">
        <v>8001921051</v>
      </c>
      <c r="H425" s="160" t="s">
        <v>2760</v>
      </c>
      <c r="I425" s="4">
        <v>267500</v>
      </c>
      <c r="J425" s="4">
        <v>0</v>
      </c>
      <c r="K425" s="4">
        <v>0</v>
      </c>
      <c r="L425" s="4">
        <v>0</v>
      </c>
      <c r="M425" s="4">
        <v>267500</v>
      </c>
      <c r="N425" s="1" t="s">
        <v>1964</v>
      </c>
      <c r="O425" s="1" t="s">
        <v>481</v>
      </c>
      <c r="P425" s="1">
        <v>0</v>
      </c>
    </row>
    <row r="426" spans="1:16" ht="13.5" customHeight="1">
      <c r="A426" s="159">
        <v>43860</v>
      </c>
      <c r="B426" s="6" t="s">
        <v>463</v>
      </c>
      <c r="C426" s="1" t="s">
        <v>1960</v>
      </c>
      <c r="D426" s="1" t="s">
        <v>1961</v>
      </c>
      <c r="E426" s="36" t="s">
        <v>2763</v>
      </c>
      <c r="F426" s="1" t="s">
        <v>2029</v>
      </c>
      <c r="G426" s="1" t="s">
        <v>2030</v>
      </c>
      <c r="H426" s="160" t="s">
        <v>2760</v>
      </c>
      <c r="I426" s="4">
        <v>1659124</v>
      </c>
      <c r="J426" s="4">
        <v>0</v>
      </c>
      <c r="K426" s="4">
        <v>0</v>
      </c>
      <c r="L426" s="4">
        <v>0</v>
      </c>
      <c r="M426" s="4">
        <v>1659124</v>
      </c>
      <c r="N426" s="1" t="s">
        <v>1964</v>
      </c>
      <c r="O426" s="1" t="s">
        <v>481</v>
      </c>
      <c r="P426" s="1">
        <v>0</v>
      </c>
    </row>
    <row r="427" spans="1:16" ht="13.5" customHeight="1">
      <c r="A427" s="159">
        <v>43860</v>
      </c>
      <c r="B427" s="6" t="s">
        <v>463</v>
      </c>
      <c r="C427" s="1" t="s">
        <v>1960</v>
      </c>
      <c r="D427" s="1" t="s">
        <v>1961</v>
      </c>
      <c r="E427" s="36" t="s">
        <v>2764</v>
      </c>
      <c r="F427" s="1" t="s">
        <v>1730</v>
      </c>
      <c r="G427" s="1" t="s">
        <v>1731</v>
      </c>
      <c r="H427" s="160" t="s">
        <v>2760</v>
      </c>
      <c r="I427" s="4">
        <v>2265889</v>
      </c>
      <c r="J427" s="4">
        <v>0</v>
      </c>
      <c r="K427" s="4">
        <v>0</v>
      </c>
      <c r="L427" s="4">
        <v>0</v>
      </c>
      <c r="M427" s="4">
        <v>2265889</v>
      </c>
      <c r="N427" s="1" t="s">
        <v>1964</v>
      </c>
      <c r="O427" s="1" t="s">
        <v>481</v>
      </c>
      <c r="P427" s="1">
        <v>0</v>
      </c>
    </row>
    <row r="428" spans="1:16" ht="13.5" customHeight="1">
      <c r="A428" s="159">
        <v>43860</v>
      </c>
      <c r="B428" s="6" t="s">
        <v>463</v>
      </c>
      <c r="C428" s="1" t="s">
        <v>1960</v>
      </c>
      <c r="D428" s="1" t="s">
        <v>1961</v>
      </c>
      <c r="E428" s="36" t="s">
        <v>2765</v>
      </c>
      <c r="F428" s="1" t="s">
        <v>2033</v>
      </c>
      <c r="G428" s="1" t="s">
        <v>2034</v>
      </c>
      <c r="H428" s="160" t="s">
        <v>2760</v>
      </c>
      <c r="I428" s="4">
        <v>871630</v>
      </c>
      <c r="J428" s="4">
        <v>0</v>
      </c>
      <c r="K428" s="4">
        <v>0</v>
      </c>
      <c r="L428" s="4">
        <v>0</v>
      </c>
      <c r="M428" s="4">
        <v>871630</v>
      </c>
      <c r="N428" s="1" t="s">
        <v>1964</v>
      </c>
      <c r="O428" s="1" t="s">
        <v>481</v>
      </c>
      <c r="P428" s="1">
        <v>0</v>
      </c>
    </row>
    <row r="429" spans="1:16" ht="13.5" customHeight="1">
      <c r="A429" s="159">
        <v>43860</v>
      </c>
      <c r="B429" s="6" t="s">
        <v>463</v>
      </c>
      <c r="C429" s="1" t="s">
        <v>1960</v>
      </c>
      <c r="D429" s="1" t="s">
        <v>1961</v>
      </c>
      <c r="E429" s="36" t="s">
        <v>2766</v>
      </c>
      <c r="F429" s="1" t="s">
        <v>2037</v>
      </c>
      <c r="G429" s="1" t="s">
        <v>2038</v>
      </c>
      <c r="H429" s="160" t="s">
        <v>2760</v>
      </c>
      <c r="I429" s="4">
        <v>37107</v>
      </c>
      <c r="J429" s="4">
        <v>0</v>
      </c>
      <c r="K429" s="4">
        <v>0</v>
      </c>
      <c r="L429" s="4">
        <v>0</v>
      </c>
      <c r="M429" s="4">
        <v>37107</v>
      </c>
      <c r="N429" s="1" t="s">
        <v>1964</v>
      </c>
      <c r="O429" s="1" t="s">
        <v>481</v>
      </c>
      <c r="P429" s="1">
        <v>0</v>
      </c>
    </row>
    <row r="430" spans="1:16" ht="13.5" customHeight="1">
      <c r="A430" s="159">
        <v>43860</v>
      </c>
      <c r="B430" s="6" t="s">
        <v>463</v>
      </c>
      <c r="C430" s="1" t="s">
        <v>1960</v>
      </c>
      <c r="D430" s="1" t="s">
        <v>1961</v>
      </c>
      <c r="E430" s="36" t="s">
        <v>2767</v>
      </c>
      <c r="F430" s="1" t="s">
        <v>2652</v>
      </c>
      <c r="G430" s="1" t="s">
        <v>2653</v>
      </c>
      <c r="H430" s="160" t="s">
        <v>2760</v>
      </c>
      <c r="I430" s="4">
        <v>15523000</v>
      </c>
      <c r="J430" s="4">
        <v>0</v>
      </c>
      <c r="K430" s="4">
        <v>0</v>
      </c>
      <c r="L430" s="4">
        <v>0</v>
      </c>
      <c r="M430" s="4">
        <v>15523000</v>
      </c>
      <c r="N430" s="1" t="s">
        <v>1964</v>
      </c>
      <c r="O430" s="1" t="s">
        <v>481</v>
      </c>
      <c r="P430" s="1">
        <v>0</v>
      </c>
    </row>
    <row r="431" spans="1:16" ht="13.5" customHeight="1">
      <c r="A431" s="159">
        <v>43860</v>
      </c>
      <c r="B431" s="6" t="s">
        <v>463</v>
      </c>
      <c r="C431" s="1" t="s">
        <v>1960</v>
      </c>
      <c r="D431" s="1" t="s">
        <v>1961</v>
      </c>
      <c r="E431" s="36" t="s">
        <v>2768</v>
      </c>
      <c r="F431" s="1" t="s">
        <v>2769</v>
      </c>
      <c r="G431" s="1" t="s">
        <v>2770</v>
      </c>
      <c r="H431" s="160" t="s">
        <v>2760</v>
      </c>
      <c r="I431" s="4">
        <v>866666</v>
      </c>
      <c r="J431" s="4">
        <v>0</v>
      </c>
      <c r="K431" s="4">
        <v>0</v>
      </c>
      <c r="L431" s="4">
        <v>0</v>
      </c>
      <c r="M431" s="4">
        <v>866666</v>
      </c>
      <c r="N431" s="1" t="s">
        <v>1964</v>
      </c>
      <c r="O431" s="1" t="s">
        <v>481</v>
      </c>
      <c r="P431" s="1">
        <v>0</v>
      </c>
    </row>
    <row r="432" spans="1:16" ht="13.5" customHeight="1">
      <c r="A432" s="159">
        <v>43920</v>
      </c>
      <c r="B432" s="6" t="s">
        <v>463</v>
      </c>
      <c r="C432" s="1" t="s">
        <v>1960</v>
      </c>
      <c r="D432" s="1" t="s">
        <v>1961</v>
      </c>
      <c r="E432" s="36" t="s">
        <v>2771</v>
      </c>
      <c r="F432" s="1" t="s">
        <v>2025</v>
      </c>
      <c r="G432" s="1" t="s">
        <v>2026</v>
      </c>
      <c r="H432" s="160" t="s">
        <v>2654</v>
      </c>
      <c r="I432" s="4">
        <v>383432</v>
      </c>
      <c r="J432" s="4">
        <v>0</v>
      </c>
      <c r="K432" s="4">
        <v>0</v>
      </c>
      <c r="L432" s="4">
        <v>0</v>
      </c>
      <c r="M432" s="4">
        <v>383432</v>
      </c>
      <c r="N432" s="1" t="s">
        <v>1964</v>
      </c>
      <c r="O432" s="1" t="s">
        <v>481</v>
      </c>
      <c r="P432" s="1">
        <v>0</v>
      </c>
    </row>
    <row r="433" spans="1:16" ht="13.5" customHeight="1">
      <c r="A433" s="159">
        <v>43920</v>
      </c>
      <c r="B433" s="6" t="s">
        <v>463</v>
      </c>
      <c r="C433" s="1" t="s">
        <v>1960</v>
      </c>
      <c r="D433" s="1" t="s">
        <v>1961</v>
      </c>
      <c r="E433" s="36" t="s">
        <v>2772</v>
      </c>
      <c r="F433" s="1" t="s">
        <v>2044</v>
      </c>
      <c r="G433" s="1">
        <v>8020022796</v>
      </c>
      <c r="H433" s="160" t="s">
        <v>2654</v>
      </c>
      <c r="I433" s="4">
        <v>529600</v>
      </c>
      <c r="J433" s="4">
        <v>0</v>
      </c>
      <c r="K433" s="4">
        <v>0</v>
      </c>
      <c r="L433" s="4">
        <v>0</v>
      </c>
      <c r="M433" s="4">
        <v>529600</v>
      </c>
      <c r="N433" s="1" t="s">
        <v>1964</v>
      </c>
      <c r="O433" s="1" t="s">
        <v>481</v>
      </c>
      <c r="P433" s="1">
        <v>0</v>
      </c>
    </row>
    <row r="434" spans="1:16" ht="13.5" customHeight="1">
      <c r="A434" s="159">
        <v>43920</v>
      </c>
      <c r="B434" s="6" t="s">
        <v>463</v>
      </c>
      <c r="C434" s="1" t="s">
        <v>1960</v>
      </c>
      <c r="D434" s="1" t="s">
        <v>1961</v>
      </c>
      <c r="E434" s="36" t="s">
        <v>2773</v>
      </c>
      <c r="F434" s="1" t="s">
        <v>2041</v>
      </c>
      <c r="G434" s="1">
        <v>8001921051</v>
      </c>
      <c r="H434" s="160" t="s">
        <v>2654</v>
      </c>
      <c r="I434" s="4">
        <v>235400</v>
      </c>
      <c r="J434" s="4">
        <v>0</v>
      </c>
      <c r="K434" s="4">
        <v>0</v>
      </c>
      <c r="L434" s="4">
        <v>0</v>
      </c>
      <c r="M434" s="4">
        <v>235400</v>
      </c>
      <c r="N434" s="1" t="s">
        <v>1964</v>
      </c>
      <c r="O434" s="1" t="s">
        <v>481</v>
      </c>
      <c r="P434" s="1">
        <v>0</v>
      </c>
    </row>
    <row r="435" spans="1:16" ht="13.5" customHeight="1">
      <c r="A435" s="159">
        <v>43920</v>
      </c>
      <c r="B435" s="6" t="s">
        <v>463</v>
      </c>
      <c r="C435" s="1" t="s">
        <v>1960</v>
      </c>
      <c r="D435" s="1" t="s">
        <v>1961</v>
      </c>
      <c r="E435" s="36" t="s">
        <v>2774</v>
      </c>
      <c r="F435" s="1" t="s">
        <v>2029</v>
      </c>
      <c r="G435" s="1" t="s">
        <v>2030</v>
      </c>
      <c r="H435" s="160" t="s">
        <v>2654</v>
      </c>
      <c r="I435" s="4">
        <v>1659124</v>
      </c>
      <c r="J435" s="4">
        <v>0</v>
      </c>
      <c r="K435" s="4">
        <v>0</v>
      </c>
      <c r="L435" s="4">
        <v>0</v>
      </c>
      <c r="M435" s="4">
        <v>1659124</v>
      </c>
      <c r="N435" s="1" t="s">
        <v>1964</v>
      </c>
      <c r="O435" s="1" t="s">
        <v>481</v>
      </c>
      <c r="P435" s="1">
        <v>0</v>
      </c>
    </row>
    <row r="436" spans="1:16" ht="13.5" customHeight="1">
      <c r="A436" s="159">
        <v>43920</v>
      </c>
      <c r="B436" s="6" t="s">
        <v>463</v>
      </c>
      <c r="C436" s="1" t="s">
        <v>1960</v>
      </c>
      <c r="D436" s="1" t="s">
        <v>1961</v>
      </c>
      <c r="E436" s="36" t="s">
        <v>2775</v>
      </c>
      <c r="F436" s="1" t="s">
        <v>1730</v>
      </c>
      <c r="G436" s="1" t="s">
        <v>1731</v>
      </c>
      <c r="H436" s="160" t="s">
        <v>2654</v>
      </c>
      <c r="I436" s="4">
        <v>1568773</v>
      </c>
      <c r="J436" s="4">
        <v>0</v>
      </c>
      <c r="K436" s="4">
        <v>0</v>
      </c>
      <c r="L436" s="4">
        <v>0</v>
      </c>
      <c r="M436" s="4">
        <v>1568773</v>
      </c>
      <c r="N436" s="1" t="s">
        <v>1964</v>
      </c>
      <c r="O436" s="1" t="s">
        <v>481</v>
      </c>
      <c r="P436" s="1">
        <v>0</v>
      </c>
    </row>
    <row r="437" spans="1:16" ht="13.5" customHeight="1">
      <c r="A437" s="159">
        <v>43920</v>
      </c>
      <c r="B437" s="6" t="s">
        <v>463</v>
      </c>
      <c r="C437" s="1" t="s">
        <v>1960</v>
      </c>
      <c r="D437" s="1" t="s">
        <v>1961</v>
      </c>
      <c r="E437" s="36" t="s">
        <v>2776</v>
      </c>
      <c r="F437" s="1" t="s">
        <v>2033</v>
      </c>
      <c r="G437" s="1" t="s">
        <v>2034</v>
      </c>
      <c r="H437" s="160" t="s">
        <v>2654</v>
      </c>
      <c r="I437" s="4">
        <v>815115</v>
      </c>
      <c r="J437" s="4">
        <v>0</v>
      </c>
      <c r="K437" s="4">
        <v>0</v>
      </c>
      <c r="L437" s="4">
        <v>0</v>
      </c>
      <c r="M437" s="4">
        <v>815115</v>
      </c>
      <c r="N437" s="1" t="s">
        <v>1964</v>
      </c>
      <c r="O437" s="1" t="s">
        <v>481</v>
      </c>
      <c r="P437" s="1">
        <v>0</v>
      </c>
    </row>
    <row r="438" spans="1:16" ht="13.5" customHeight="1">
      <c r="A438" s="159">
        <v>43920</v>
      </c>
      <c r="B438" s="6" t="s">
        <v>463</v>
      </c>
      <c r="C438" s="1" t="s">
        <v>1960</v>
      </c>
      <c r="D438" s="1" t="s">
        <v>1961</v>
      </c>
      <c r="E438" s="36" t="s">
        <v>2777</v>
      </c>
      <c r="F438" s="1" t="s">
        <v>2037</v>
      </c>
      <c r="G438" s="1" t="s">
        <v>2038</v>
      </c>
      <c r="H438" s="160" t="s">
        <v>2654</v>
      </c>
      <c r="I438" s="4">
        <v>37107</v>
      </c>
      <c r="J438" s="4">
        <v>0</v>
      </c>
      <c r="K438" s="4">
        <v>0</v>
      </c>
      <c r="L438" s="4">
        <v>0</v>
      </c>
      <c r="M438" s="4">
        <v>37107</v>
      </c>
      <c r="N438" s="1" t="s">
        <v>1964</v>
      </c>
      <c r="O438" s="1" t="s">
        <v>481</v>
      </c>
      <c r="P438" s="1">
        <v>0</v>
      </c>
    </row>
    <row r="439" spans="1:16" ht="13.5" customHeight="1">
      <c r="A439" s="159">
        <v>43920</v>
      </c>
      <c r="B439" s="6" t="s">
        <v>463</v>
      </c>
      <c r="C439" s="1" t="s">
        <v>1960</v>
      </c>
      <c r="D439" s="1" t="s">
        <v>1961</v>
      </c>
      <c r="E439" s="36" t="s">
        <v>2778</v>
      </c>
      <c r="F439" s="1" t="s">
        <v>2619</v>
      </c>
      <c r="G439" s="1" t="s">
        <v>2620</v>
      </c>
      <c r="H439" s="160" t="s">
        <v>2779</v>
      </c>
      <c r="I439" s="4">
        <v>899952</v>
      </c>
      <c r="J439" s="4">
        <v>0</v>
      </c>
      <c r="K439" s="4">
        <v>0</v>
      </c>
      <c r="L439" s="4">
        <v>0</v>
      </c>
      <c r="M439" s="4">
        <v>899952</v>
      </c>
      <c r="N439" s="1" t="s">
        <v>1964</v>
      </c>
      <c r="O439" s="1" t="s">
        <v>481</v>
      </c>
      <c r="P439" s="1">
        <v>0</v>
      </c>
    </row>
    <row r="440" spans="1:16" ht="13.5" customHeight="1">
      <c r="A440" s="159">
        <v>43920</v>
      </c>
      <c r="B440" s="6" t="s">
        <v>1414</v>
      </c>
      <c r="C440" s="1" t="s">
        <v>1960</v>
      </c>
      <c r="D440" s="1" t="s">
        <v>1961</v>
      </c>
      <c r="E440" s="36" t="s">
        <v>2780</v>
      </c>
      <c r="F440" s="1" t="s">
        <v>1841</v>
      </c>
      <c r="G440" s="1" t="s">
        <v>1842</v>
      </c>
      <c r="H440" s="160" t="s">
        <v>2781</v>
      </c>
      <c r="I440" s="4">
        <v>3318610</v>
      </c>
      <c r="J440" s="4">
        <v>0</v>
      </c>
      <c r="K440" s="4">
        <v>0</v>
      </c>
      <c r="L440" s="4">
        <v>0</v>
      </c>
      <c r="M440" s="4">
        <v>3318610</v>
      </c>
      <c r="N440" s="1" t="s">
        <v>1976</v>
      </c>
      <c r="O440" s="1" t="s">
        <v>487</v>
      </c>
      <c r="P440" s="1">
        <v>0</v>
      </c>
    </row>
    <row r="441" spans="1:16" ht="13.5" customHeight="1">
      <c r="A441" s="159">
        <v>43951</v>
      </c>
      <c r="B441" s="6" t="s">
        <v>1203</v>
      </c>
      <c r="C441" s="1" t="s">
        <v>1960</v>
      </c>
      <c r="D441" s="1" t="s">
        <v>1961</v>
      </c>
      <c r="E441" s="36" t="s">
        <v>2782</v>
      </c>
      <c r="F441" s="1" t="s">
        <v>1209</v>
      </c>
      <c r="G441" s="1" t="s">
        <v>1521</v>
      </c>
      <c r="H441" s="160" t="s">
        <v>2675</v>
      </c>
      <c r="I441" s="4">
        <v>2700000</v>
      </c>
      <c r="J441" s="4">
        <v>0</v>
      </c>
      <c r="K441" s="4">
        <v>21600</v>
      </c>
      <c r="L441" s="4">
        <v>81000</v>
      </c>
      <c r="M441" s="4">
        <v>2597400</v>
      </c>
      <c r="N441" s="1" t="s">
        <v>1964</v>
      </c>
      <c r="O441" s="1" t="s">
        <v>481</v>
      </c>
      <c r="P441" s="1">
        <v>0</v>
      </c>
    </row>
    <row r="442" spans="1:16" ht="13.5" customHeight="1">
      <c r="A442" s="159">
        <v>43951</v>
      </c>
      <c r="B442" s="6" t="s">
        <v>1207</v>
      </c>
      <c r="C442" s="1" t="s">
        <v>1960</v>
      </c>
      <c r="D442" s="1" t="s">
        <v>1961</v>
      </c>
      <c r="E442" s="36" t="s">
        <v>2783</v>
      </c>
      <c r="F442" s="1" t="s">
        <v>1214</v>
      </c>
      <c r="G442" s="1" t="s">
        <v>1627</v>
      </c>
      <c r="H442" s="160" t="s">
        <v>2212</v>
      </c>
      <c r="I442" s="4">
        <v>3200000</v>
      </c>
      <c r="J442" s="4">
        <v>0</v>
      </c>
      <c r="K442" s="4">
        <v>0</v>
      </c>
      <c r="L442" s="4">
        <v>96000</v>
      </c>
      <c r="M442" s="4">
        <v>3104000</v>
      </c>
      <c r="N442" s="1" t="s">
        <v>1964</v>
      </c>
      <c r="O442" s="1" t="s">
        <v>481</v>
      </c>
      <c r="P442" s="1">
        <v>0</v>
      </c>
    </row>
    <row r="443" spans="1:16" ht="13.5" customHeight="1">
      <c r="A443" s="159">
        <v>43951</v>
      </c>
      <c r="B443" s="6" t="s">
        <v>1878</v>
      </c>
      <c r="C443" s="1" t="s">
        <v>1960</v>
      </c>
      <c r="D443" s="1" t="s">
        <v>1965</v>
      </c>
      <c r="E443" s="36" t="s">
        <v>2784</v>
      </c>
      <c r="F443" s="1" t="s">
        <v>1283</v>
      </c>
      <c r="G443" s="1" t="s">
        <v>1882</v>
      </c>
      <c r="H443" s="160" t="s">
        <v>2589</v>
      </c>
      <c r="I443" s="4">
        <v>3800000</v>
      </c>
      <c r="J443" s="4">
        <v>0</v>
      </c>
      <c r="K443" s="4">
        <v>30400</v>
      </c>
      <c r="L443" s="4">
        <v>114000</v>
      </c>
      <c r="M443" s="4">
        <v>3655600</v>
      </c>
      <c r="N443" s="1" t="s">
        <v>2343</v>
      </c>
      <c r="O443" s="1" t="s">
        <v>483</v>
      </c>
      <c r="P443" s="1" t="s">
        <v>1837</v>
      </c>
    </row>
    <row r="444" spans="1:16" ht="13.5" customHeight="1">
      <c r="A444" s="159">
        <v>43951</v>
      </c>
      <c r="B444" s="6" t="s">
        <v>1901</v>
      </c>
      <c r="C444" s="1" t="s">
        <v>1960</v>
      </c>
      <c r="D444" s="1" t="s">
        <v>1961</v>
      </c>
      <c r="E444" s="36" t="s">
        <v>2785</v>
      </c>
      <c r="F444" s="1" t="s">
        <v>1915</v>
      </c>
      <c r="G444" s="1" t="s">
        <v>1916</v>
      </c>
      <c r="H444" s="160" t="s">
        <v>2786</v>
      </c>
      <c r="I444" s="4">
        <v>3000000</v>
      </c>
      <c r="J444" s="4">
        <v>0</v>
      </c>
      <c r="K444" s="4">
        <v>24000</v>
      </c>
      <c r="L444" s="4">
        <v>90000</v>
      </c>
      <c r="M444" s="4">
        <v>2886000</v>
      </c>
      <c r="N444" s="1" t="s">
        <v>1964</v>
      </c>
      <c r="O444" s="1" t="s">
        <v>481</v>
      </c>
      <c r="P444" s="1">
        <v>0</v>
      </c>
    </row>
    <row r="445" spans="1:16" ht="13.5" customHeight="1">
      <c r="A445" s="159">
        <v>43951</v>
      </c>
      <c r="B445" s="6" t="s">
        <v>1207</v>
      </c>
      <c r="C445" s="1" t="s">
        <v>1960</v>
      </c>
      <c r="D445" s="1" t="s">
        <v>1961</v>
      </c>
      <c r="E445" s="36" t="s">
        <v>2787</v>
      </c>
      <c r="F445" s="1" t="s">
        <v>1210</v>
      </c>
      <c r="G445" s="1" t="s">
        <v>1625</v>
      </c>
      <c r="H445" s="160" t="s">
        <v>1967</v>
      </c>
      <c r="I445" s="4">
        <v>3500000</v>
      </c>
      <c r="J445" s="4">
        <v>0</v>
      </c>
      <c r="K445" s="4">
        <v>28000</v>
      </c>
      <c r="L445" s="4">
        <v>105000</v>
      </c>
      <c r="M445" s="4">
        <v>3367000</v>
      </c>
      <c r="N445" s="1" t="s">
        <v>1964</v>
      </c>
      <c r="O445" s="1" t="s">
        <v>481</v>
      </c>
      <c r="P445" s="1">
        <v>0</v>
      </c>
    </row>
    <row r="446" spans="1:16" ht="13.5" customHeight="1">
      <c r="A446" s="159">
        <v>43951</v>
      </c>
      <c r="B446" s="6" t="s">
        <v>1901</v>
      </c>
      <c r="C446" s="1" t="s">
        <v>1960</v>
      </c>
      <c r="D446" s="1" t="s">
        <v>1961</v>
      </c>
      <c r="E446" s="36" t="s">
        <v>2788</v>
      </c>
      <c r="F446" s="1" t="s">
        <v>1279</v>
      </c>
      <c r="G446" s="1" t="s">
        <v>1907</v>
      </c>
      <c r="H446" s="160" t="s">
        <v>2789</v>
      </c>
      <c r="I446" s="4">
        <v>3000000</v>
      </c>
      <c r="J446" s="4">
        <v>0</v>
      </c>
      <c r="K446" s="4">
        <v>0</v>
      </c>
      <c r="L446" s="4">
        <v>90000</v>
      </c>
      <c r="M446" s="4">
        <v>2910000</v>
      </c>
      <c r="N446" s="1" t="s">
        <v>1964</v>
      </c>
      <c r="O446" s="1" t="s">
        <v>481</v>
      </c>
      <c r="P446" s="1">
        <v>0</v>
      </c>
    </row>
    <row r="447" spans="1:16" ht="13.5" customHeight="1">
      <c r="A447" s="159">
        <v>43951</v>
      </c>
      <c r="B447" s="6" t="s">
        <v>1203</v>
      </c>
      <c r="C447" s="1" t="s">
        <v>1960</v>
      </c>
      <c r="D447" s="1" t="s">
        <v>1961</v>
      </c>
      <c r="E447" s="36" t="s">
        <v>2790</v>
      </c>
      <c r="F447" s="1" t="s">
        <v>1204</v>
      </c>
      <c r="G447" s="1" t="s">
        <v>1523</v>
      </c>
      <c r="H447" s="160" t="s">
        <v>2005</v>
      </c>
      <c r="I447" s="4">
        <v>3200000</v>
      </c>
      <c r="J447" s="4">
        <v>0</v>
      </c>
      <c r="K447" s="4">
        <v>25600</v>
      </c>
      <c r="L447" s="4">
        <v>96000</v>
      </c>
      <c r="M447" s="4">
        <v>3078400</v>
      </c>
      <c r="N447" s="1" t="s">
        <v>1964</v>
      </c>
      <c r="O447" s="1" t="s">
        <v>481</v>
      </c>
      <c r="P447" s="1">
        <v>0</v>
      </c>
    </row>
    <row r="448" spans="1:16" ht="13.5" customHeight="1">
      <c r="A448" s="159">
        <v>43951</v>
      </c>
      <c r="B448" s="6" t="s">
        <v>1207</v>
      </c>
      <c r="C448" s="1" t="s">
        <v>1960</v>
      </c>
      <c r="D448" s="1" t="s">
        <v>1961</v>
      </c>
      <c r="E448" s="36" t="s">
        <v>2791</v>
      </c>
      <c r="F448" s="1" t="s">
        <v>1231</v>
      </c>
      <c r="G448" s="1" t="s">
        <v>1649</v>
      </c>
      <c r="H448" s="160" t="s">
        <v>1986</v>
      </c>
      <c r="I448" s="4">
        <v>7200000</v>
      </c>
      <c r="J448" s="4">
        <v>0</v>
      </c>
      <c r="K448" s="4">
        <v>329842</v>
      </c>
      <c r="L448" s="4">
        <v>216000</v>
      </c>
      <c r="M448" s="4">
        <v>6654158</v>
      </c>
      <c r="N448" s="1" t="s">
        <v>1964</v>
      </c>
      <c r="O448" s="1" t="s">
        <v>481</v>
      </c>
      <c r="P448" s="1">
        <v>0</v>
      </c>
    </row>
    <row r="449" spans="1:16" ht="13.5" customHeight="1">
      <c r="A449" s="159">
        <v>43951</v>
      </c>
      <c r="B449" s="6" t="s">
        <v>1207</v>
      </c>
      <c r="C449" s="1" t="s">
        <v>1960</v>
      </c>
      <c r="D449" s="1" t="s">
        <v>1961</v>
      </c>
      <c r="E449" s="36" t="s">
        <v>2792</v>
      </c>
      <c r="F449" s="1" t="s">
        <v>1206</v>
      </c>
      <c r="G449" s="1" t="s">
        <v>1623</v>
      </c>
      <c r="H449" s="160" t="s">
        <v>1973</v>
      </c>
      <c r="I449" s="4">
        <v>3200000</v>
      </c>
      <c r="J449" s="4">
        <v>0</v>
      </c>
      <c r="K449" s="4">
        <v>25600</v>
      </c>
      <c r="L449" s="4">
        <v>96000</v>
      </c>
      <c r="M449" s="4">
        <v>3078400</v>
      </c>
      <c r="N449" s="1" t="s">
        <v>1964</v>
      </c>
      <c r="O449" s="1" t="s">
        <v>481</v>
      </c>
      <c r="P449" s="1">
        <v>0</v>
      </c>
    </row>
    <row r="450" spans="1:16" ht="13.5" customHeight="1">
      <c r="A450" s="159">
        <v>43951</v>
      </c>
      <c r="B450" s="6" t="s">
        <v>1203</v>
      </c>
      <c r="C450" s="1" t="s">
        <v>1960</v>
      </c>
      <c r="D450" s="1" t="s">
        <v>1961</v>
      </c>
      <c r="E450" s="36" t="s">
        <v>2793</v>
      </c>
      <c r="F450" s="1" t="s">
        <v>1212</v>
      </c>
      <c r="G450" s="1" t="s">
        <v>1508</v>
      </c>
      <c r="H450" s="160" t="s">
        <v>2021</v>
      </c>
      <c r="I450" s="4">
        <v>2500000</v>
      </c>
      <c r="J450" s="4">
        <v>0</v>
      </c>
      <c r="K450" s="4">
        <v>20000</v>
      </c>
      <c r="L450" s="4">
        <v>75000</v>
      </c>
      <c r="M450" s="4">
        <v>2405000</v>
      </c>
      <c r="N450" s="1" t="s">
        <v>1964</v>
      </c>
      <c r="O450" s="1" t="s">
        <v>481</v>
      </c>
      <c r="P450" s="1">
        <v>0</v>
      </c>
    </row>
    <row r="451" spans="1:16" ht="13.5" customHeight="1">
      <c r="A451" s="159">
        <v>43951</v>
      </c>
      <c r="B451" s="6" t="s">
        <v>1203</v>
      </c>
      <c r="C451" s="1" t="s">
        <v>1960</v>
      </c>
      <c r="D451" s="1" t="s">
        <v>1961</v>
      </c>
      <c r="E451" s="36" t="s">
        <v>2794</v>
      </c>
      <c r="F451" s="1" t="s">
        <v>1208</v>
      </c>
      <c r="G451" s="1" t="s">
        <v>1502</v>
      </c>
      <c r="H451" s="160" t="s">
        <v>1992</v>
      </c>
      <c r="I451" s="4">
        <v>3000000</v>
      </c>
      <c r="J451" s="4">
        <v>0</v>
      </c>
      <c r="K451" s="4">
        <v>24000</v>
      </c>
      <c r="L451" s="4">
        <v>90000</v>
      </c>
      <c r="M451" s="4">
        <v>2886000</v>
      </c>
      <c r="N451" s="1" t="s">
        <v>1964</v>
      </c>
      <c r="O451" s="1" t="s">
        <v>481</v>
      </c>
      <c r="P451" s="1">
        <v>0</v>
      </c>
    </row>
    <row r="452" spans="1:16" ht="13.5" customHeight="1">
      <c r="A452" s="159">
        <v>43951</v>
      </c>
      <c r="B452" s="6" t="s">
        <v>463</v>
      </c>
      <c r="C452" s="1" t="s">
        <v>1960</v>
      </c>
      <c r="D452" s="1" t="s">
        <v>1965</v>
      </c>
      <c r="E452" s="36" t="s">
        <v>2795</v>
      </c>
      <c r="F452" s="1" t="s">
        <v>2796</v>
      </c>
      <c r="G452" s="1" t="s">
        <v>2797</v>
      </c>
      <c r="H452" s="160" t="s">
        <v>2798</v>
      </c>
      <c r="I452" s="4">
        <v>1450398</v>
      </c>
      <c r="J452" s="4">
        <v>0</v>
      </c>
      <c r="K452" s="4">
        <v>0</v>
      </c>
      <c r="L452" s="4">
        <v>0</v>
      </c>
      <c r="M452" s="4">
        <v>1450398</v>
      </c>
      <c r="N452" s="1" t="s">
        <v>1964</v>
      </c>
      <c r="O452" s="1" t="s">
        <v>481</v>
      </c>
      <c r="P452" s="1" t="s">
        <v>1620</v>
      </c>
    </row>
    <row r="453" spans="1:16" ht="13.5" customHeight="1">
      <c r="A453" s="159">
        <v>43951</v>
      </c>
      <c r="B453" s="6" t="s">
        <v>463</v>
      </c>
      <c r="C453" s="1" t="s">
        <v>1960</v>
      </c>
      <c r="D453" s="1" t="s">
        <v>1961</v>
      </c>
      <c r="E453" s="36" t="s">
        <v>2799</v>
      </c>
      <c r="F453" s="1" t="s">
        <v>2297</v>
      </c>
      <c r="G453" s="1" t="s">
        <v>2298</v>
      </c>
      <c r="H453" s="160" t="s">
        <v>2800</v>
      </c>
      <c r="I453" s="4">
        <v>869608</v>
      </c>
      <c r="J453" s="4">
        <v>0</v>
      </c>
      <c r="K453" s="4">
        <v>0</v>
      </c>
      <c r="L453" s="4">
        <v>0</v>
      </c>
      <c r="M453" s="4">
        <v>869608</v>
      </c>
      <c r="N453" s="1" t="s">
        <v>1964</v>
      </c>
      <c r="O453" s="1" t="s">
        <v>481</v>
      </c>
      <c r="P453" s="1">
        <v>0</v>
      </c>
    </row>
    <row r="454" spans="1:16" ht="13.5" customHeight="1">
      <c r="A454" s="159">
        <v>43861</v>
      </c>
      <c r="B454" s="6" t="s">
        <v>2592</v>
      </c>
      <c r="C454" s="1" t="s">
        <v>1960</v>
      </c>
      <c r="D454" s="1" t="s">
        <v>1961</v>
      </c>
      <c r="E454" s="36" t="s">
        <v>2801</v>
      </c>
      <c r="F454" s="1" t="s">
        <v>1468</v>
      </c>
      <c r="G454" s="1" t="s">
        <v>1469</v>
      </c>
      <c r="H454" s="160" t="s">
        <v>2802</v>
      </c>
      <c r="I454" s="4">
        <v>3000000</v>
      </c>
      <c r="J454" s="4">
        <v>0</v>
      </c>
      <c r="K454" s="4">
        <v>0</v>
      </c>
      <c r="L454" s="4">
        <v>0</v>
      </c>
      <c r="M454" s="4">
        <v>3000000</v>
      </c>
      <c r="N454" s="1" t="s">
        <v>1976</v>
      </c>
      <c r="O454" s="1" t="s">
        <v>487</v>
      </c>
      <c r="P454" s="1">
        <v>0</v>
      </c>
    </row>
  </sheetData>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B5F33-E355-4C93-A3DB-E3CE98888DD2}">
  <dimension ref="A1:E10"/>
  <sheetViews>
    <sheetView workbookViewId="0" topLeftCell="A1">
      <selection activeCell="A1" sqref="A1:XFD1048576"/>
    </sheetView>
  </sheetViews>
  <sheetFormatPr defaultColWidth="11.421875" defaultRowHeight="15"/>
  <cols>
    <col min="1" max="1" width="44.7109375" style="0" customWidth="1"/>
    <col min="2" max="2" width="37.57421875" style="0" customWidth="1"/>
    <col min="3" max="3" width="20.8515625" style="0" customWidth="1"/>
    <col min="4" max="4" width="22.28125" style="0" customWidth="1"/>
    <col min="5" max="5" width="14.28125" style="0" customWidth="1"/>
    <col min="257" max="257" width="44.7109375" style="0" customWidth="1"/>
    <col min="258" max="258" width="37.57421875" style="0" customWidth="1"/>
    <col min="259" max="259" width="20.8515625" style="0" customWidth="1"/>
    <col min="260" max="260" width="22.28125" style="0" customWidth="1"/>
    <col min="261" max="261" width="14.28125" style="0" customWidth="1"/>
    <col min="513" max="513" width="44.7109375" style="0" customWidth="1"/>
    <col min="514" max="514" width="37.57421875" style="0" customWidth="1"/>
    <col min="515" max="515" width="20.8515625" style="0" customWidth="1"/>
    <col min="516" max="516" width="22.28125" style="0" customWidth="1"/>
    <col min="517" max="517" width="14.28125" style="0" customWidth="1"/>
    <col min="769" max="769" width="44.7109375" style="0" customWidth="1"/>
    <col min="770" max="770" width="37.57421875" style="0" customWidth="1"/>
    <col min="771" max="771" width="20.8515625" style="0" customWidth="1"/>
    <col min="772" max="772" width="22.28125" style="0" customWidth="1"/>
    <col min="773" max="773" width="14.28125" style="0" customWidth="1"/>
    <col min="1025" max="1025" width="44.7109375" style="0" customWidth="1"/>
    <col min="1026" max="1026" width="37.57421875" style="0" customWidth="1"/>
    <col min="1027" max="1027" width="20.8515625" style="0" customWidth="1"/>
    <col min="1028" max="1028" width="22.28125" style="0" customWidth="1"/>
    <col min="1029" max="1029" width="14.28125" style="0" customWidth="1"/>
    <col min="1281" max="1281" width="44.7109375" style="0" customWidth="1"/>
    <col min="1282" max="1282" width="37.57421875" style="0" customWidth="1"/>
    <col min="1283" max="1283" width="20.8515625" style="0" customWidth="1"/>
    <col min="1284" max="1284" width="22.28125" style="0" customWidth="1"/>
    <col min="1285" max="1285" width="14.28125" style="0" customWidth="1"/>
    <col min="1537" max="1537" width="44.7109375" style="0" customWidth="1"/>
    <col min="1538" max="1538" width="37.57421875" style="0" customWidth="1"/>
    <col min="1539" max="1539" width="20.8515625" style="0" customWidth="1"/>
    <col min="1540" max="1540" width="22.28125" style="0" customWidth="1"/>
    <col min="1541" max="1541" width="14.28125" style="0" customWidth="1"/>
    <col min="1793" max="1793" width="44.7109375" style="0" customWidth="1"/>
    <col min="1794" max="1794" width="37.57421875" style="0" customWidth="1"/>
    <col min="1795" max="1795" width="20.8515625" style="0" customWidth="1"/>
    <col min="1796" max="1796" width="22.28125" style="0" customWidth="1"/>
    <col min="1797" max="1797" width="14.28125" style="0" customWidth="1"/>
    <col min="2049" max="2049" width="44.7109375" style="0" customWidth="1"/>
    <col min="2050" max="2050" width="37.57421875" style="0" customWidth="1"/>
    <col min="2051" max="2051" width="20.8515625" style="0" customWidth="1"/>
    <col min="2052" max="2052" width="22.28125" style="0" customWidth="1"/>
    <col min="2053" max="2053" width="14.28125" style="0" customWidth="1"/>
    <col min="2305" max="2305" width="44.7109375" style="0" customWidth="1"/>
    <col min="2306" max="2306" width="37.57421875" style="0" customWidth="1"/>
    <col min="2307" max="2307" width="20.8515625" style="0" customWidth="1"/>
    <col min="2308" max="2308" width="22.28125" style="0" customWidth="1"/>
    <col min="2309" max="2309" width="14.28125" style="0" customWidth="1"/>
    <col min="2561" max="2561" width="44.7109375" style="0" customWidth="1"/>
    <col min="2562" max="2562" width="37.57421875" style="0" customWidth="1"/>
    <col min="2563" max="2563" width="20.8515625" style="0" customWidth="1"/>
    <col min="2564" max="2564" width="22.28125" style="0" customWidth="1"/>
    <col min="2565" max="2565" width="14.28125" style="0" customWidth="1"/>
    <col min="2817" max="2817" width="44.7109375" style="0" customWidth="1"/>
    <col min="2818" max="2818" width="37.57421875" style="0" customWidth="1"/>
    <col min="2819" max="2819" width="20.8515625" style="0" customWidth="1"/>
    <col min="2820" max="2820" width="22.28125" style="0" customWidth="1"/>
    <col min="2821" max="2821" width="14.28125" style="0" customWidth="1"/>
    <col min="3073" max="3073" width="44.7109375" style="0" customWidth="1"/>
    <col min="3074" max="3074" width="37.57421875" style="0" customWidth="1"/>
    <col min="3075" max="3075" width="20.8515625" style="0" customWidth="1"/>
    <col min="3076" max="3076" width="22.28125" style="0" customWidth="1"/>
    <col min="3077" max="3077" width="14.28125" style="0" customWidth="1"/>
    <col min="3329" max="3329" width="44.7109375" style="0" customWidth="1"/>
    <col min="3330" max="3330" width="37.57421875" style="0" customWidth="1"/>
    <col min="3331" max="3331" width="20.8515625" style="0" customWidth="1"/>
    <col min="3332" max="3332" width="22.28125" style="0" customWidth="1"/>
    <col min="3333" max="3333" width="14.28125" style="0" customWidth="1"/>
    <col min="3585" max="3585" width="44.7109375" style="0" customWidth="1"/>
    <col min="3586" max="3586" width="37.57421875" style="0" customWidth="1"/>
    <col min="3587" max="3587" width="20.8515625" style="0" customWidth="1"/>
    <col min="3588" max="3588" width="22.28125" style="0" customWidth="1"/>
    <col min="3589" max="3589" width="14.28125" style="0" customWidth="1"/>
    <col min="3841" max="3841" width="44.7109375" style="0" customWidth="1"/>
    <col min="3842" max="3842" width="37.57421875" style="0" customWidth="1"/>
    <col min="3843" max="3843" width="20.8515625" style="0" customWidth="1"/>
    <col min="3844" max="3844" width="22.28125" style="0" customWidth="1"/>
    <col min="3845" max="3845" width="14.28125" style="0" customWidth="1"/>
    <col min="4097" max="4097" width="44.7109375" style="0" customWidth="1"/>
    <col min="4098" max="4098" width="37.57421875" style="0" customWidth="1"/>
    <col min="4099" max="4099" width="20.8515625" style="0" customWidth="1"/>
    <col min="4100" max="4100" width="22.28125" style="0" customWidth="1"/>
    <col min="4101" max="4101" width="14.28125" style="0" customWidth="1"/>
    <col min="4353" max="4353" width="44.7109375" style="0" customWidth="1"/>
    <col min="4354" max="4354" width="37.57421875" style="0" customWidth="1"/>
    <col min="4355" max="4355" width="20.8515625" style="0" customWidth="1"/>
    <col min="4356" max="4356" width="22.28125" style="0" customWidth="1"/>
    <col min="4357" max="4357" width="14.28125" style="0" customWidth="1"/>
    <col min="4609" max="4609" width="44.7109375" style="0" customWidth="1"/>
    <col min="4610" max="4610" width="37.57421875" style="0" customWidth="1"/>
    <col min="4611" max="4611" width="20.8515625" style="0" customWidth="1"/>
    <col min="4612" max="4612" width="22.28125" style="0" customWidth="1"/>
    <col min="4613" max="4613" width="14.28125" style="0" customWidth="1"/>
    <col min="4865" max="4865" width="44.7109375" style="0" customWidth="1"/>
    <col min="4866" max="4866" width="37.57421875" style="0" customWidth="1"/>
    <col min="4867" max="4867" width="20.8515625" style="0" customWidth="1"/>
    <col min="4868" max="4868" width="22.28125" style="0" customWidth="1"/>
    <col min="4869" max="4869" width="14.28125" style="0" customWidth="1"/>
    <col min="5121" max="5121" width="44.7109375" style="0" customWidth="1"/>
    <col min="5122" max="5122" width="37.57421875" style="0" customWidth="1"/>
    <col min="5123" max="5123" width="20.8515625" style="0" customWidth="1"/>
    <col min="5124" max="5124" width="22.28125" style="0" customWidth="1"/>
    <col min="5125" max="5125" width="14.28125" style="0" customWidth="1"/>
    <col min="5377" max="5377" width="44.7109375" style="0" customWidth="1"/>
    <col min="5378" max="5378" width="37.57421875" style="0" customWidth="1"/>
    <col min="5379" max="5379" width="20.8515625" style="0" customWidth="1"/>
    <col min="5380" max="5380" width="22.28125" style="0" customWidth="1"/>
    <col min="5381" max="5381" width="14.28125" style="0" customWidth="1"/>
    <col min="5633" max="5633" width="44.7109375" style="0" customWidth="1"/>
    <col min="5634" max="5634" width="37.57421875" style="0" customWidth="1"/>
    <col min="5635" max="5635" width="20.8515625" style="0" customWidth="1"/>
    <col min="5636" max="5636" width="22.28125" style="0" customWidth="1"/>
    <col min="5637" max="5637" width="14.28125" style="0" customWidth="1"/>
    <col min="5889" max="5889" width="44.7109375" style="0" customWidth="1"/>
    <col min="5890" max="5890" width="37.57421875" style="0" customWidth="1"/>
    <col min="5891" max="5891" width="20.8515625" style="0" customWidth="1"/>
    <col min="5892" max="5892" width="22.28125" style="0" customWidth="1"/>
    <col min="5893" max="5893" width="14.28125" style="0" customWidth="1"/>
    <col min="6145" max="6145" width="44.7109375" style="0" customWidth="1"/>
    <col min="6146" max="6146" width="37.57421875" style="0" customWidth="1"/>
    <col min="6147" max="6147" width="20.8515625" style="0" customWidth="1"/>
    <col min="6148" max="6148" width="22.28125" style="0" customWidth="1"/>
    <col min="6149" max="6149" width="14.28125" style="0" customWidth="1"/>
    <col min="6401" max="6401" width="44.7109375" style="0" customWidth="1"/>
    <col min="6402" max="6402" width="37.57421875" style="0" customWidth="1"/>
    <col min="6403" max="6403" width="20.8515625" style="0" customWidth="1"/>
    <col min="6404" max="6404" width="22.28125" style="0" customWidth="1"/>
    <col min="6405" max="6405" width="14.28125" style="0" customWidth="1"/>
    <col min="6657" max="6657" width="44.7109375" style="0" customWidth="1"/>
    <col min="6658" max="6658" width="37.57421875" style="0" customWidth="1"/>
    <col min="6659" max="6659" width="20.8515625" style="0" customWidth="1"/>
    <col min="6660" max="6660" width="22.28125" style="0" customWidth="1"/>
    <col min="6661" max="6661" width="14.28125" style="0" customWidth="1"/>
    <col min="6913" max="6913" width="44.7109375" style="0" customWidth="1"/>
    <col min="6914" max="6914" width="37.57421875" style="0" customWidth="1"/>
    <col min="6915" max="6915" width="20.8515625" style="0" customWidth="1"/>
    <col min="6916" max="6916" width="22.28125" style="0" customWidth="1"/>
    <col min="6917" max="6917" width="14.28125" style="0" customWidth="1"/>
    <col min="7169" max="7169" width="44.7109375" style="0" customWidth="1"/>
    <col min="7170" max="7170" width="37.57421875" style="0" customWidth="1"/>
    <col min="7171" max="7171" width="20.8515625" style="0" customWidth="1"/>
    <col min="7172" max="7172" width="22.28125" style="0" customWidth="1"/>
    <col min="7173" max="7173" width="14.28125" style="0" customWidth="1"/>
    <col min="7425" max="7425" width="44.7109375" style="0" customWidth="1"/>
    <col min="7426" max="7426" width="37.57421875" style="0" customWidth="1"/>
    <col min="7427" max="7427" width="20.8515625" style="0" customWidth="1"/>
    <col min="7428" max="7428" width="22.28125" style="0" customWidth="1"/>
    <col min="7429" max="7429" width="14.28125" style="0" customWidth="1"/>
    <col min="7681" max="7681" width="44.7109375" style="0" customWidth="1"/>
    <col min="7682" max="7682" width="37.57421875" style="0" customWidth="1"/>
    <col min="7683" max="7683" width="20.8515625" style="0" customWidth="1"/>
    <col min="7684" max="7684" width="22.28125" style="0" customWidth="1"/>
    <col min="7685" max="7685" width="14.28125" style="0" customWidth="1"/>
    <col min="7937" max="7937" width="44.7109375" style="0" customWidth="1"/>
    <col min="7938" max="7938" width="37.57421875" style="0" customWidth="1"/>
    <col min="7939" max="7939" width="20.8515625" style="0" customWidth="1"/>
    <col min="7940" max="7940" width="22.28125" style="0" customWidth="1"/>
    <col min="7941" max="7941" width="14.28125" style="0" customWidth="1"/>
    <col min="8193" max="8193" width="44.7109375" style="0" customWidth="1"/>
    <col min="8194" max="8194" width="37.57421875" style="0" customWidth="1"/>
    <col min="8195" max="8195" width="20.8515625" style="0" customWidth="1"/>
    <col min="8196" max="8196" width="22.28125" style="0" customWidth="1"/>
    <col min="8197" max="8197" width="14.28125" style="0" customWidth="1"/>
    <col min="8449" max="8449" width="44.7109375" style="0" customWidth="1"/>
    <col min="8450" max="8450" width="37.57421875" style="0" customWidth="1"/>
    <col min="8451" max="8451" width="20.8515625" style="0" customWidth="1"/>
    <col min="8452" max="8452" width="22.28125" style="0" customWidth="1"/>
    <col min="8453" max="8453" width="14.28125" style="0" customWidth="1"/>
    <col min="8705" max="8705" width="44.7109375" style="0" customWidth="1"/>
    <col min="8706" max="8706" width="37.57421875" style="0" customWidth="1"/>
    <col min="8707" max="8707" width="20.8515625" style="0" customWidth="1"/>
    <col min="8708" max="8708" width="22.28125" style="0" customWidth="1"/>
    <col min="8709" max="8709" width="14.28125" style="0" customWidth="1"/>
    <col min="8961" max="8961" width="44.7109375" style="0" customWidth="1"/>
    <col min="8962" max="8962" width="37.57421875" style="0" customWidth="1"/>
    <col min="8963" max="8963" width="20.8515625" style="0" customWidth="1"/>
    <col min="8964" max="8964" width="22.28125" style="0" customWidth="1"/>
    <col min="8965" max="8965" width="14.28125" style="0" customWidth="1"/>
    <col min="9217" max="9217" width="44.7109375" style="0" customWidth="1"/>
    <col min="9218" max="9218" width="37.57421875" style="0" customWidth="1"/>
    <col min="9219" max="9219" width="20.8515625" style="0" customWidth="1"/>
    <col min="9220" max="9220" width="22.28125" style="0" customWidth="1"/>
    <col min="9221" max="9221" width="14.28125" style="0" customWidth="1"/>
    <col min="9473" max="9473" width="44.7109375" style="0" customWidth="1"/>
    <col min="9474" max="9474" width="37.57421875" style="0" customWidth="1"/>
    <col min="9475" max="9475" width="20.8515625" style="0" customWidth="1"/>
    <col min="9476" max="9476" width="22.28125" style="0" customWidth="1"/>
    <col min="9477" max="9477" width="14.28125" style="0" customWidth="1"/>
    <col min="9729" max="9729" width="44.7109375" style="0" customWidth="1"/>
    <col min="9730" max="9730" width="37.57421875" style="0" customWidth="1"/>
    <col min="9731" max="9731" width="20.8515625" style="0" customWidth="1"/>
    <col min="9732" max="9732" width="22.28125" style="0" customWidth="1"/>
    <col min="9733" max="9733" width="14.28125" style="0" customWidth="1"/>
    <col min="9985" max="9985" width="44.7109375" style="0" customWidth="1"/>
    <col min="9986" max="9986" width="37.57421875" style="0" customWidth="1"/>
    <col min="9987" max="9987" width="20.8515625" style="0" customWidth="1"/>
    <col min="9988" max="9988" width="22.28125" style="0" customWidth="1"/>
    <col min="9989" max="9989" width="14.28125" style="0" customWidth="1"/>
    <col min="10241" max="10241" width="44.7109375" style="0" customWidth="1"/>
    <col min="10242" max="10242" width="37.57421875" style="0" customWidth="1"/>
    <col min="10243" max="10243" width="20.8515625" style="0" customWidth="1"/>
    <col min="10244" max="10244" width="22.28125" style="0" customWidth="1"/>
    <col min="10245" max="10245" width="14.28125" style="0" customWidth="1"/>
    <col min="10497" max="10497" width="44.7109375" style="0" customWidth="1"/>
    <col min="10498" max="10498" width="37.57421875" style="0" customWidth="1"/>
    <col min="10499" max="10499" width="20.8515625" style="0" customWidth="1"/>
    <col min="10500" max="10500" width="22.28125" style="0" customWidth="1"/>
    <col min="10501" max="10501" width="14.28125" style="0" customWidth="1"/>
    <col min="10753" max="10753" width="44.7109375" style="0" customWidth="1"/>
    <col min="10754" max="10754" width="37.57421875" style="0" customWidth="1"/>
    <col min="10755" max="10755" width="20.8515625" style="0" customWidth="1"/>
    <col min="10756" max="10756" width="22.28125" style="0" customWidth="1"/>
    <col min="10757" max="10757" width="14.28125" style="0" customWidth="1"/>
    <col min="11009" max="11009" width="44.7109375" style="0" customWidth="1"/>
    <col min="11010" max="11010" width="37.57421875" style="0" customWidth="1"/>
    <col min="11011" max="11011" width="20.8515625" style="0" customWidth="1"/>
    <col min="11012" max="11012" width="22.28125" style="0" customWidth="1"/>
    <col min="11013" max="11013" width="14.28125" style="0" customWidth="1"/>
    <col min="11265" max="11265" width="44.7109375" style="0" customWidth="1"/>
    <col min="11266" max="11266" width="37.57421875" style="0" customWidth="1"/>
    <col min="11267" max="11267" width="20.8515625" style="0" customWidth="1"/>
    <col min="11268" max="11268" width="22.28125" style="0" customWidth="1"/>
    <col min="11269" max="11269" width="14.28125" style="0" customWidth="1"/>
    <col min="11521" max="11521" width="44.7109375" style="0" customWidth="1"/>
    <col min="11522" max="11522" width="37.57421875" style="0" customWidth="1"/>
    <col min="11523" max="11523" width="20.8515625" style="0" customWidth="1"/>
    <col min="11524" max="11524" width="22.28125" style="0" customWidth="1"/>
    <col min="11525" max="11525" width="14.28125" style="0" customWidth="1"/>
    <col min="11777" max="11777" width="44.7109375" style="0" customWidth="1"/>
    <col min="11778" max="11778" width="37.57421875" style="0" customWidth="1"/>
    <col min="11779" max="11779" width="20.8515625" style="0" customWidth="1"/>
    <col min="11780" max="11780" width="22.28125" style="0" customWidth="1"/>
    <col min="11781" max="11781" width="14.28125" style="0" customWidth="1"/>
    <col min="12033" max="12033" width="44.7109375" style="0" customWidth="1"/>
    <col min="12034" max="12034" width="37.57421875" style="0" customWidth="1"/>
    <col min="12035" max="12035" width="20.8515625" style="0" customWidth="1"/>
    <col min="12036" max="12036" width="22.28125" style="0" customWidth="1"/>
    <col min="12037" max="12037" width="14.28125" style="0" customWidth="1"/>
    <col min="12289" max="12289" width="44.7109375" style="0" customWidth="1"/>
    <col min="12290" max="12290" width="37.57421875" style="0" customWidth="1"/>
    <col min="12291" max="12291" width="20.8515625" style="0" customWidth="1"/>
    <col min="12292" max="12292" width="22.28125" style="0" customWidth="1"/>
    <col min="12293" max="12293" width="14.28125" style="0" customWidth="1"/>
    <col min="12545" max="12545" width="44.7109375" style="0" customWidth="1"/>
    <col min="12546" max="12546" width="37.57421875" style="0" customWidth="1"/>
    <col min="12547" max="12547" width="20.8515625" style="0" customWidth="1"/>
    <col min="12548" max="12548" width="22.28125" style="0" customWidth="1"/>
    <col min="12549" max="12549" width="14.28125" style="0" customWidth="1"/>
    <col min="12801" max="12801" width="44.7109375" style="0" customWidth="1"/>
    <col min="12802" max="12802" width="37.57421875" style="0" customWidth="1"/>
    <col min="12803" max="12803" width="20.8515625" style="0" customWidth="1"/>
    <col min="12804" max="12804" width="22.28125" style="0" customWidth="1"/>
    <col min="12805" max="12805" width="14.28125" style="0" customWidth="1"/>
    <col min="13057" max="13057" width="44.7109375" style="0" customWidth="1"/>
    <col min="13058" max="13058" width="37.57421875" style="0" customWidth="1"/>
    <col min="13059" max="13059" width="20.8515625" style="0" customWidth="1"/>
    <col min="13060" max="13060" width="22.28125" style="0" customWidth="1"/>
    <col min="13061" max="13061" width="14.28125" style="0" customWidth="1"/>
    <col min="13313" max="13313" width="44.7109375" style="0" customWidth="1"/>
    <col min="13314" max="13314" width="37.57421875" style="0" customWidth="1"/>
    <col min="13315" max="13315" width="20.8515625" style="0" customWidth="1"/>
    <col min="13316" max="13316" width="22.28125" style="0" customWidth="1"/>
    <col min="13317" max="13317" width="14.28125" style="0" customWidth="1"/>
    <col min="13569" max="13569" width="44.7109375" style="0" customWidth="1"/>
    <col min="13570" max="13570" width="37.57421875" style="0" customWidth="1"/>
    <col min="13571" max="13571" width="20.8515625" style="0" customWidth="1"/>
    <col min="13572" max="13572" width="22.28125" style="0" customWidth="1"/>
    <col min="13573" max="13573" width="14.28125" style="0" customWidth="1"/>
    <col min="13825" max="13825" width="44.7109375" style="0" customWidth="1"/>
    <col min="13826" max="13826" width="37.57421875" style="0" customWidth="1"/>
    <col min="13827" max="13827" width="20.8515625" style="0" customWidth="1"/>
    <col min="13828" max="13828" width="22.28125" style="0" customWidth="1"/>
    <col min="13829" max="13829" width="14.28125" style="0" customWidth="1"/>
    <col min="14081" max="14081" width="44.7109375" style="0" customWidth="1"/>
    <col min="14082" max="14082" width="37.57421875" style="0" customWidth="1"/>
    <col min="14083" max="14083" width="20.8515625" style="0" customWidth="1"/>
    <col min="14084" max="14084" width="22.28125" style="0" customWidth="1"/>
    <col min="14085" max="14085" width="14.28125" style="0" customWidth="1"/>
    <col min="14337" max="14337" width="44.7109375" style="0" customWidth="1"/>
    <col min="14338" max="14338" width="37.57421875" style="0" customWidth="1"/>
    <col min="14339" max="14339" width="20.8515625" style="0" customWidth="1"/>
    <col min="14340" max="14340" width="22.28125" style="0" customWidth="1"/>
    <col min="14341" max="14341" width="14.28125" style="0" customWidth="1"/>
    <col min="14593" max="14593" width="44.7109375" style="0" customWidth="1"/>
    <col min="14594" max="14594" width="37.57421875" style="0" customWidth="1"/>
    <col min="14595" max="14595" width="20.8515625" style="0" customWidth="1"/>
    <col min="14596" max="14596" width="22.28125" style="0" customWidth="1"/>
    <col min="14597" max="14597" width="14.28125" style="0" customWidth="1"/>
    <col min="14849" max="14849" width="44.7109375" style="0" customWidth="1"/>
    <col min="14850" max="14850" width="37.57421875" style="0" customWidth="1"/>
    <col min="14851" max="14851" width="20.8515625" style="0" customWidth="1"/>
    <col min="14852" max="14852" width="22.28125" style="0" customWidth="1"/>
    <col min="14853" max="14853" width="14.28125" style="0" customWidth="1"/>
    <col min="15105" max="15105" width="44.7109375" style="0" customWidth="1"/>
    <col min="15106" max="15106" width="37.57421875" style="0" customWidth="1"/>
    <col min="15107" max="15107" width="20.8515625" style="0" customWidth="1"/>
    <col min="15108" max="15108" width="22.28125" style="0" customWidth="1"/>
    <col min="15109" max="15109" width="14.28125" style="0" customWidth="1"/>
    <col min="15361" max="15361" width="44.7109375" style="0" customWidth="1"/>
    <col min="15362" max="15362" width="37.57421875" style="0" customWidth="1"/>
    <col min="15363" max="15363" width="20.8515625" style="0" customWidth="1"/>
    <col min="15364" max="15364" width="22.28125" style="0" customWidth="1"/>
    <col min="15365" max="15365" width="14.28125" style="0" customWidth="1"/>
    <col min="15617" max="15617" width="44.7109375" style="0" customWidth="1"/>
    <col min="15618" max="15618" width="37.57421875" style="0" customWidth="1"/>
    <col min="15619" max="15619" width="20.8515625" style="0" customWidth="1"/>
    <col min="15620" max="15620" width="22.28125" style="0" customWidth="1"/>
    <col min="15621" max="15621" width="14.28125" style="0" customWidth="1"/>
    <col min="15873" max="15873" width="44.7109375" style="0" customWidth="1"/>
    <col min="15874" max="15874" width="37.57421875" style="0" customWidth="1"/>
    <col min="15875" max="15875" width="20.8515625" style="0" customWidth="1"/>
    <col min="15876" max="15876" width="22.28125" style="0" customWidth="1"/>
    <col min="15877" max="15877" width="14.28125" style="0" customWidth="1"/>
    <col min="16129" max="16129" width="44.7109375" style="0" customWidth="1"/>
    <col min="16130" max="16130" width="37.57421875" style="0" customWidth="1"/>
    <col min="16131" max="16131" width="20.8515625" style="0" customWidth="1"/>
    <col min="16132" max="16132" width="22.28125" style="0" customWidth="1"/>
    <col min="16133" max="16133" width="14.28125" style="0" customWidth="1"/>
  </cols>
  <sheetData>
    <row r="1" spans="1:5" ht="15">
      <c r="A1" t="s">
        <v>1325</v>
      </c>
      <c r="B1" t="s">
        <v>1029</v>
      </c>
      <c r="C1" t="s">
        <v>2803</v>
      </c>
      <c r="D1" t="s">
        <v>2804</v>
      </c>
      <c r="E1" t="s">
        <v>2805</v>
      </c>
    </row>
    <row r="2" spans="1:5" ht="15">
      <c r="A2" s="157">
        <v>1.3100401604001E+17</v>
      </c>
      <c r="B2" s="162" t="s">
        <v>2806</v>
      </c>
      <c r="C2" s="163">
        <v>43888</v>
      </c>
      <c r="D2" s="155">
        <v>1312000.38</v>
      </c>
      <c r="E2" s="9">
        <v>0</v>
      </c>
    </row>
    <row r="3" spans="1:5" ht="15">
      <c r="A3" s="157">
        <v>1.3100401604001E+17</v>
      </c>
      <c r="B3" s="162" t="s">
        <v>2806</v>
      </c>
      <c r="C3" s="163">
        <v>43888</v>
      </c>
      <c r="D3" s="155">
        <v>2993686.07</v>
      </c>
      <c r="E3" s="9">
        <v>0</v>
      </c>
    </row>
    <row r="4" spans="1:5" ht="15">
      <c r="A4" s="157">
        <v>1.3100401604001E+17</v>
      </c>
      <c r="B4" s="162" t="s">
        <v>2806</v>
      </c>
      <c r="C4" s="163">
        <v>43888</v>
      </c>
      <c r="D4" s="155">
        <v>454577.68</v>
      </c>
      <c r="E4" s="9">
        <v>0</v>
      </c>
    </row>
    <row r="5" spans="1:5" ht="15">
      <c r="A5" s="157">
        <v>1.3100401604001E+17</v>
      </c>
      <c r="B5" s="162" t="s">
        <v>2806</v>
      </c>
      <c r="C5" s="163">
        <v>43888</v>
      </c>
      <c r="D5" s="155">
        <v>391141754.05</v>
      </c>
      <c r="E5" s="9">
        <v>0</v>
      </c>
    </row>
    <row r="6" spans="1:5" ht="15">
      <c r="A6" s="157">
        <v>1.3100401604001E+17</v>
      </c>
      <c r="B6" s="162" t="s">
        <v>2806</v>
      </c>
      <c r="C6" s="163">
        <v>43888</v>
      </c>
      <c r="D6" s="155">
        <v>30766817.33</v>
      </c>
      <c r="E6" s="9">
        <v>0</v>
      </c>
    </row>
    <row r="7" spans="1:5" ht="15">
      <c r="A7" s="157">
        <v>1.3100401604001E+17</v>
      </c>
      <c r="B7" s="162" t="s">
        <v>2806</v>
      </c>
      <c r="C7" s="163">
        <v>43888</v>
      </c>
      <c r="D7" s="155">
        <v>1572721569.12</v>
      </c>
      <c r="E7" s="9">
        <v>0</v>
      </c>
    </row>
    <row r="8" spans="1:5" ht="15">
      <c r="A8" s="157">
        <v>1.3100401604001E+17</v>
      </c>
      <c r="B8" s="162" t="s">
        <v>2806</v>
      </c>
      <c r="C8" s="163">
        <v>43888</v>
      </c>
      <c r="D8" s="155">
        <v>16691338.63</v>
      </c>
      <c r="E8" s="9">
        <v>0</v>
      </c>
    </row>
    <row r="9" spans="1:5" ht="15">
      <c r="A9" s="157">
        <v>1.3100401604001E+17</v>
      </c>
      <c r="B9" s="162" t="s">
        <v>2806</v>
      </c>
      <c r="C9" s="163">
        <v>43888</v>
      </c>
      <c r="D9" s="155">
        <v>32917861.47</v>
      </c>
      <c r="E9" s="9">
        <v>0</v>
      </c>
    </row>
    <row r="10" spans="1:5" ht="15">
      <c r="A10" s="157">
        <v>121204016000011</v>
      </c>
      <c r="B10" s="162" t="s">
        <v>2807</v>
      </c>
      <c r="C10" s="163">
        <v>43986</v>
      </c>
      <c r="D10" s="155">
        <v>0</v>
      </c>
      <c r="E10" s="9">
        <v>2000000000</v>
      </c>
    </row>
  </sheetData>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39C78-AE59-43BA-B6D8-E903476A71A6}">
  <dimension ref="A1:G30"/>
  <sheetViews>
    <sheetView workbookViewId="0" topLeftCell="A1">
      <selection activeCell="A1" sqref="A1:XFD1048576"/>
    </sheetView>
  </sheetViews>
  <sheetFormatPr defaultColWidth="11.421875" defaultRowHeight="15"/>
  <cols>
    <col min="1" max="1" width="46.00390625" style="164" customWidth="1"/>
    <col min="2" max="2" width="45.57421875" style="164" customWidth="1"/>
    <col min="3" max="7" width="20.8515625" style="164" customWidth="1"/>
    <col min="8" max="256" width="11.421875" style="164" customWidth="1"/>
    <col min="257" max="257" width="46.00390625" style="164" customWidth="1"/>
    <col min="258" max="258" width="45.57421875" style="164" customWidth="1"/>
    <col min="259" max="263" width="20.8515625" style="164" customWidth="1"/>
    <col min="264" max="512" width="11.421875" style="164" customWidth="1"/>
    <col min="513" max="513" width="46.00390625" style="164" customWidth="1"/>
    <col min="514" max="514" width="45.57421875" style="164" customWidth="1"/>
    <col min="515" max="519" width="20.8515625" style="164" customWidth="1"/>
    <col min="520" max="768" width="11.421875" style="164" customWidth="1"/>
    <col min="769" max="769" width="46.00390625" style="164" customWidth="1"/>
    <col min="770" max="770" width="45.57421875" style="164" customWidth="1"/>
    <col min="771" max="775" width="20.8515625" style="164" customWidth="1"/>
    <col min="776" max="1024" width="11.421875" style="164" customWidth="1"/>
    <col min="1025" max="1025" width="46.00390625" style="164" customWidth="1"/>
    <col min="1026" max="1026" width="45.57421875" style="164" customWidth="1"/>
    <col min="1027" max="1031" width="20.8515625" style="164" customWidth="1"/>
    <col min="1032" max="1280" width="11.421875" style="164" customWidth="1"/>
    <col min="1281" max="1281" width="46.00390625" style="164" customWidth="1"/>
    <col min="1282" max="1282" width="45.57421875" style="164" customWidth="1"/>
    <col min="1283" max="1287" width="20.8515625" style="164" customWidth="1"/>
    <col min="1288" max="1536" width="11.421875" style="164" customWidth="1"/>
    <col min="1537" max="1537" width="46.00390625" style="164" customWidth="1"/>
    <col min="1538" max="1538" width="45.57421875" style="164" customWidth="1"/>
    <col min="1539" max="1543" width="20.8515625" style="164" customWidth="1"/>
    <col min="1544" max="1792" width="11.421875" style="164" customWidth="1"/>
    <col min="1793" max="1793" width="46.00390625" style="164" customWidth="1"/>
    <col min="1794" max="1794" width="45.57421875" style="164" customWidth="1"/>
    <col min="1795" max="1799" width="20.8515625" style="164" customWidth="1"/>
    <col min="1800" max="2048" width="11.421875" style="164" customWidth="1"/>
    <col min="2049" max="2049" width="46.00390625" style="164" customWidth="1"/>
    <col min="2050" max="2050" width="45.57421875" style="164" customWidth="1"/>
    <col min="2051" max="2055" width="20.8515625" style="164" customWidth="1"/>
    <col min="2056" max="2304" width="11.421875" style="164" customWidth="1"/>
    <col min="2305" max="2305" width="46.00390625" style="164" customWidth="1"/>
    <col min="2306" max="2306" width="45.57421875" style="164" customWidth="1"/>
    <col min="2307" max="2311" width="20.8515625" style="164" customWidth="1"/>
    <col min="2312" max="2560" width="11.421875" style="164" customWidth="1"/>
    <col min="2561" max="2561" width="46.00390625" style="164" customWidth="1"/>
    <col min="2562" max="2562" width="45.57421875" style="164" customWidth="1"/>
    <col min="2563" max="2567" width="20.8515625" style="164" customWidth="1"/>
    <col min="2568" max="2816" width="11.421875" style="164" customWidth="1"/>
    <col min="2817" max="2817" width="46.00390625" style="164" customWidth="1"/>
    <col min="2818" max="2818" width="45.57421875" style="164" customWidth="1"/>
    <col min="2819" max="2823" width="20.8515625" style="164" customWidth="1"/>
    <col min="2824" max="3072" width="11.421875" style="164" customWidth="1"/>
    <col min="3073" max="3073" width="46.00390625" style="164" customWidth="1"/>
    <col min="3074" max="3074" width="45.57421875" style="164" customWidth="1"/>
    <col min="3075" max="3079" width="20.8515625" style="164" customWidth="1"/>
    <col min="3080" max="3328" width="11.421875" style="164" customWidth="1"/>
    <col min="3329" max="3329" width="46.00390625" style="164" customWidth="1"/>
    <col min="3330" max="3330" width="45.57421875" style="164" customWidth="1"/>
    <col min="3331" max="3335" width="20.8515625" style="164" customWidth="1"/>
    <col min="3336" max="3584" width="11.421875" style="164" customWidth="1"/>
    <col min="3585" max="3585" width="46.00390625" style="164" customWidth="1"/>
    <col min="3586" max="3586" width="45.57421875" style="164" customWidth="1"/>
    <col min="3587" max="3591" width="20.8515625" style="164" customWidth="1"/>
    <col min="3592" max="3840" width="11.421875" style="164" customWidth="1"/>
    <col min="3841" max="3841" width="46.00390625" style="164" customWidth="1"/>
    <col min="3842" max="3842" width="45.57421875" style="164" customWidth="1"/>
    <col min="3843" max="3847" width="20.8515625" style="164" customWidth="1"/>
    <col min="3848" max="4096" width="11.421875" style="164" customWidth="1"/>
    <col min="4097" max="4097" width="46.00390625" style="164" customWidth="1"/>
    <col min="4098" max="4098" width="45.57421875" style="164" customWidth="1"/>
    <col min="4099" max="4103" width="20.8515625" style="164" customWidth="1"/>
    <col min="4104" max="4352" width="11.421875" style="164" customWidth="1"/>
    <col min="4353" max="4353" width="46.00390625" style="164" customWidth="1"/>
    <col min="4354" max="4354" width="45.57421875" style="164" customWidth="1"/>
    <col min="4355" max="4359" width="20.8515625" style="164" customWidth="1"/>
    <col min="4360" max="4608" width="11.421875" style="164" customWidth="1"/>
    <col min="4609" max="4609" width="46.00390625" style="164" customWidth="1"/>
    <col min="4610" max="4610" width="45.57421875" style="164" customWidth="1"/>
    <col min="4611" max="4615" width="20.8515625" style="164" customWidth="1"/>
    <col min="4616" max="4864" width="11.421875" style="164" customWidth="1"/>
    <col min="4865" max="4865" width="46.00390625" style="164" customWidth="1"/>
    <col min="4866" max="4866" width="45.57421875" style="164" customWidth="1"/>
    <col min="4867" max="4871" width="20.8515625" style="164" customWidth="1"/>
    <col min="4872" max="5120" width="11.421875" style="164" customWidth="1"/>
    <col min="5121" max="5121" width="46.00390625" style="164" customWidth="1"/>
    <col min="5122" max="5122" width="45.57421875" style="164" customWidth="1"/>
    <col min="5123" max="5127" width="20.8515625" style="164" customWidth="1"/>
    <col min="5128" max="5376" width="11.421875" style="164" customWidth="1"/>
    <col min="5377" max="5377" width="46.00390625" style="164" customWidth="1"/>
    <col min="5378" max="5378" width="45.57421875" style="164" customWidth="1"/>
    <col min="5379" max="5383" width="20.8515625" style="164" customWidth="1"/>
    <col min="5384" max="5632" width="11.421875" style="164" customWidth="1"/>
    <col min="5633" max="5633" width="46.00390625" style="164" customWidth="1"/>
    <col min="5634" max="5634" width="45.57421875" style="164" customWidth="1"/>
    <col min="5635" max="5639" width="20.8515625" style="164" customWidth="1"/>
    <col min="5640" max="5888" width="11.421875" style="164" customWidth="1"/>
    <col min="5889" max="5889" width="46.00390625" style="164" customWidth="1"/>
    <col min="5890" max="5890" width="45.57421875" style="164" customWidth="1"/>
    <col min="5891" max="5895" width="20.8515625" style="164" customWidth="1"/>
    <col min="5896" max="6144" width="11.421875" style="164" customWidth="1"/>
    <col min="6145" max="6145" width="46.00390625" style="164" customWidth="1"/>
    <col min="6146" max="6146" width="45.57421875" style="164" customWidth="1"/>
    <col min="6147" max="6151" width="20.8515625" style="164" customWidth="1"/>
    <col min="6152" max="6400" width="11.421875" style="164" customWidth="1"/>
    <col min="6401" max="6401" width="46.00390625" style="164" customWidth="1"/>
    <col min="6402" max="6402" width="45.57421875" style="164" customWidth="1"/>
    <col min="6403" max="6407" width="20.8515625" style="164" customWidth="1"/>
    <col min="6408" max="6656" width="11.421875" style="164" customWidth="1"/>
    <col min="6657" max="6657" width="46.00390625" style="164" customWidth="1"/>
    <col min="6658" max="6658" width="45.57421875" style="164" customWidth="1"/>
    <col min="6659" max="6663" width="20.8515625" style="164" customWidth="1"/>
    <col min="6664" max="6912" width="11.421875" style="164" customWidth="1"/>
    <col min="6913" max="6913" width="46.00390625" style="164" customWidth="1"/>
    <col min="6914" max="6914" width="45.57421875" style="164" customWidth="1"/>
    <col min="6915" max="6919" width="20.8515625" style="164" customWidth="1"/>
    <col min="6920" max="7168" width="11.421875" style="164" customWidth="1"/>
    <col min="7169" max="7169" width="46.00390625" style="164" customWidth="1"/>
    <col min="7170" max="7170" width="45.57421875" style="164" customWidth="1"/>
    <col min="7171" max="7175" width="20.8515625" style="164" customWidth="1"/>
    <col min="7176" max="7424" width="11.421875" style="164" customWidth="1"/>
    <col min="7425" max="7425" width="46.00390625" style="164" customWidth="1"/>
    <col min="7426" max="7426" width="45.57421875" style="164" customWidth="1"/>
    <col min="7427" max="7431" width="20.8515625" style="164" customWidth="1"/>
    <col min="7432" max="7680" width="11.421875" style="164" customWidth="1"/>
    <col min="7681" max="7681" width="46.00390625" style="164" customWidth="1"/>
    <col min="7682" max="7682" width="45.57421875" style="164" customWidth="1"/>
    <col min="7683" max="7687" width="20.8515625" style="164" customWidth="1"/>
    <col min="7688" max="7936" width="11.421875" style="164" customWidth="1"/>
    <col min="7937" max="7937" width="46.00390625" style="164" customWidth="1"/>
    <col min="7938" max="7938" width="45.57421875" style="164" customWidth="1"/>
    <col min="7939" max="7943" width="20.8515625" style="164" customWidth="1"/>
    <col min="7944" max="8192" width="11.421875" style="164" customWidth="1"/>
    <col min="8193" max="8193" width="46.00390625" style="164" customWidth="1"/>
    <col min="8194" max="8194" width="45.57421875" style="164" customWidth="1"/>
    <col min="8195" max="8199" width="20.8515625" style="164" customWidth="1"/>
    <col min="8200" max="8448" width="11.421875" style="164" customWidth="1"/>
    <col min="8449" max="8449" width="46.00390625" style="164" customWidth="1"/>
    <col min="8450" max="8450" width="45.57421875" style="164" customWidth="1"/>
    <col min="8451" max="8455" width="20.8515625" style="164" customWidth="1"/>
    <col min="8456" max="8704" width="11.421875" style="164" customWidth="1"/>
    <col min="8705" max="8705" width="46.00390625" style="164" customWidth="1"/>
    <col min="8706" max="8706" width="45.57421875" style="164" customWidth="1"/>
    <col min="8707" max="8711" width="20.8515625" style="164" customWidth="1"/>
    <col min="8712" max="8960" width="11.421875" style="164" customWidth="1"/>
    <col min="8961" max="8961" width="46.00390625" style="164" customWidth="1"/>
    <col min="8962" max="8962" width="45.57421875" style="164" customWidth="1"/>
    <col min="8963" max="8967" width="20.8515625" style="164" customWidth="1"/>
    <col min="8968" max="9216" width="11.421875" style="164" customWidth="1"/>
    <col min="9217" max="9217" width="46.00390625" style="164" customWidth="1"/>
    <col min="9218" max="9218" width="45.57421875" style="164" customWidth="1"/>
    <col min="9219" max="9223" width="20.8515625" style="164" customWidth="1"/>
    <col min="9224" max="9472" width="11.421875" style="164" customWidth="1"/>
    <col min="9473" max="9473" width="46.00390625" style="164" customWidth="1"/>
    <col min="9474" max="9474" width="45.57421875" style="164" customWidth="1"/>
    <col min="9475" max="9479" width="20.8515625" style="164" customWidth="1"/>
    <col min="9480" max="9728" width="11.421875" style="164" customWidth="1"/>
    <col min="9729" max="9729" width="46.00390625" style="164" customWidth="1"/>
    <col min="9730" max="9730" width="45.57421875" style="164" customWidth="1"/>
    <col min="9731" max="9735" width="20.8515625" style="164" customWidth="1"/>
    <col min="9736" max="9984" width="11.421875" style="164" customWidth="1"/>
    <col min="9985" max="9985" width="46.00390625" style="164" customWidth="1"/>
    <col min="9986" max="9986" width="45.57421875" style="164" customWidth="1"/>
    <col min="9987" max="9991" width="20.8515625" style="164" customWidth="1"/>
    <col min="9992" max="10240" width="11.421875" style="164" customWidth="1"/>
    <col min="10241" max="10241" width="46.00390625" style="164" customWidth="1"/>
    <col min="10242" max="10242" width="45.57421875" style="164" customWidth="1"/>
    <col min="10243" max="10247" width="20.8515625" style="164" customWidth="1"/>
    <col min="10248" max="10496" width="11.421875" style="164" customWidth="1"/>
    <col min="10497" max="10497" width="46.00390625" style="164" customWidth="1"/>
    <col min="10498" max="10498" width="45.57421875" style="164" customWidth="1"/>
    <col min="10499" max="10503" width="20.8515625" style="164" customWidth="1"/>
    <col min="10504" max="10752" width="11.421875" style="164" customWidth="1"/>
    <col min="10753" max="10753" width="46.00390625" style="164" customWidth="1"/>
    <col min="10754" max="10754" width="45.57421875" style="164" customWidth="1"/>
    <col min="10755" max="10759" width="20.8515625" style="164" customWidth="1"/>
    <col min="10760" max="11008" width="11.421875" style="164" customWidth="1"/>
    <col min="11009" max="11009" width="46.00390625" style="164" customWidth="1"/>
    <col min="11010" max="11010" width="45.57421875" style="164" customWidth="1"/>
    <col min="11011" max="11015" width="20.8515625" style="164" customWidth="1"/>
    <col min="11016" max="11264" width="11.421875" style="164" customWidth="1"/>
    <col min="11265" max="11265" width="46.00390625" style="164" customWidth="1"/>
    <col min="11266" max="11266" width="45.57421875" style="164" customWidth="1"/>
    <col min="11267" max="11271" width="20.8515625" style="164" customWidth="1"/>
    <col min="11272" max="11520" width="11.421875" style="164" customWidth="1"/>
    <col min="11521" max="11521" width="46.00390625" style="164" customWidth="1"/>
    <col min="11522" max="11522" width="45.57421875" style="164" customWidth="1"/>
    <col min="11523" max="11527" width="20.8515625" style="164" customWidth="1"/>
    <col min="11528" max="11776" width="11.421875" style="164" customWidth="1"/>
    <col min="11777" max="11777" width="46.00390625" style="164" customWidth="1"/>
    <col min="11778" max="11778" width="45.57421875" style="164" customWidth="1"/>
    <col min="11779" max="11783" width="20.8515625" style="164" customWidth="1"/>
    <col min="11784" max="12032" width="11.421875" style="164" customWidth="1"/>
    <col min="12033" max="12033" width="46.00390625" style="164" customWidth="1"/>
    <col min="12034" max="12034" width="45.57421875" style="164" customWidth="1"/>
    <col min="12035" max="12039" width="20.8515625" style="164" customWidth="1"/>
    <col min="12040" max="12288" width="11.421875" style="164" customWidth="1"/>
    <col min="12289" max="12289" width="46.00390625" style="164" customWidth="1"/>
    <col min="12290" max="12290" width="45.57421875" style="164" customWidth="1"/>
    <col min="12291" max="12295" width="20.8515625" style="164" customWidth="1"/>
    <col min="12296" max="12544" width="11.421875" style="164" customWidth="1"/>
    <col min="12545" max="12545" width="46.00390625" style="164" customWidth="1"/>
    <col min="12546" max="12546" width="45.57421875" style="164" customWidth="1"/>
    <col min="12547" max="12551" width="20.8515625" style="164" customWidth="1"/>
    <col min="12552" max="12800" width="11.421875" style="164" customWidth="1"/>
    <col min="12801" max="12801" width="46.00390625" style="164" customWidth="1"/>
    <col min="12802" max="12802" width="45.57421875" style="164" customWidth="1"/>
    <col min="12803" max="12807" width="20.8515625" style="164" customWidth="1"/>
    <col min="12808" max="13056" width="11.421875" style="164" customWidth="1"/>
    <col min="13057" max="13057" width="46.00390625" style="164" customWidth="1"/>
    <col min="13058" max="13058" width="45.57421875" style="164" customWidth="1"/>
    <col min="13059" max="13063" width="20.8515625" style="164" customWidth="1"/>
    <col min="13064" max="13312" width="11.421875" style="164" customWidth="1"/>
    <col min="13313" max="13313" width="46.00390625" style="164" customWidth="1"/>
    <col min="13314" max="13314" width="45.57421875" style="164" customWidth="1"/>
    <col min="13315" max="13319" width="20.8515625" style="164" customWidth="1"/>
    <col min="13320" max="13568" width="11.421875" style="164" customWidth="1"/>
    <col min="13569" max="13569" width="46.00390625" style="164" customWidth="1"/>
    <col min="13570" max="13570" width="45.57421875" style="164" customWidth="1"/>
    <col min="13571" max="13575" width="20.8515625" style="164" customWidth="1"/>
    <col min="13576" max="13824" width="11.421875" style="164" customWidth="1"/>
    <col min="13825" max="13825" width="46.00390625" style="164" customWidth="1"/>
    <col min="13826" max="13826" width="45.57421875" style="164" customWidth="1"/>
    <col min="13827" max="13831" width="20.8515625" style="164" customWidth="1"/>
    <col min="13832" max="14080" width="11.421875" style="164" customWidth="1"/>
    <col min="14081" max="14081" width="46.00390625" style="164" customWidth="1"/>
    <col min="14082" max="14082" width="45.57421875" style="164" customWidth="1"/>
    <col min="14083" max="14087" width="20.8515625" style="164" customWidth="1"/>
    <col min="14088" max="14336" width="11.421875" style="164" customWidth="1"/>
    <col min="14337" max="14337" width="46.00390625" style="164" customWidth="1"/>
    <col min="14338" max="14338" width="45.57421875" style="164" customWidth="1"/>
    <col min="14339" max="14343" width="20.8515625" style="164" customWidth="1"/>
    <col min="14344" max="14592" width="11.421875" style="164" customWidth="1"/>
    <col min="14593" max="14593" width="46.00390625" style="164" customWidth="1"/>
    <col min="14594" max="14594" width="45.57421875" style="164" customWidth="1"/>
    <col min="14595" max="14599" width="20.8515625" style="164" customWidth="1"/>
    <col min="14600" max="14848" width="11.421875" style="164" customWidth="1"/>
    <col min="14849" max="14849" width="46.00390625" style="164" customWidth="1"/>
    <col min="14850" max="14850" width="45.57421875" style="164" customWidth="1"/>
    <col min="14851" max="14855" width="20.8515625" style="164" customWidth="1"/>
    <col min="14856" max="15104" width="11.421875" style="164" customWidth="1"/>
    <col min="15105" max="15105" width="46.00390625" style="164" customWidth="1"/>
    <col min="15106" max="15106" width="45.57421875" style="164" customWidth="1"/>
    <col min="15107" max="15111" width="20.8515625" style="164" customWidth="1"/>
    <col min="15112" max="15360" width="11.421875" style="164" customWidth="1"/>
    <col min="15361" max="15361" width="46.00390625" style="164" customWidth="1"/>
    <col min="15362" max="15362" width="45.57421875" style="164" customWidth="1"/>
    <col min="15363" max="15367" width="20.8515625" style="164" customWidth="1"/>
    <col min="15368" max="15616" width="11.421875" style="164" customWidth="1"/>
    <col min="15617" max="15617" width="46.00390625" style="164" customWidth="1"/>
    <col min="15618" max="15618" width="45.57421875" style="164" customWidth="1"/>
    <col min="15619" max="15623" width="20.8515625" style="164" customWidth="1"/>
    <col min="15624" max="15872" width="11.421875" style="164" customWidth="1"/>
    <col min="15873" max="15873" width="46.00390625" style="164" customWidth="1"/>
    <col min="15874" max="15874" width="45.57421875" style="164" customWidth="1"/>
    <col min="15875" max="15879" width="20.8515625" style="164" customWidth="1"/>
    <col min="15880" max="16128" width="11.421875" style="164" customWidth="1"/>
    <col min="16129" max="16129" width="46.00390625" style="164" customWidth="1"/>
    <col min="16130" max="16130" width="45.57421875" style="164" customWidth="1"/>
    <col min="16131" max="16135" width="20.8515625" style="164" customWidth="1"/>
    <col min="16136" max="16384" width="11.421875" style="164" customWidth="1"/>
  </cols>
  <sheetData>
    <row r="1" spans="1:7" ht="15">
      <c r="A1" s="164" t="s">
        <v>1345</v>
      </c>
      <c r="B1" s="164" t="s">
        <v>2808</v>
      </c>
      <c r="C1" s="164" t="s">
        <v>2809</v>
      </c>
      <c r="D1" s="164" t="s">
        <v>2804</v>
      </c>
      <c r="E1" s="164" t="s">
        <v>2805</v>
      </c>
      <c r="F1" s="164" t="s">
        <v>2810</v>
      </c>
      <c r="G1" s="164" t="s">
        <v>2811</v>
      </c>
    </row>
    <row r="2" spans="1:7" ht="15">
      <c r="A2" s="165" t="s">
        <v>1324</v>
      </c>
      <c r="B2" s="164" t="s">
        <v>2812</v>
      </c>
      <c r="C2" s="166">
        <v>43873</v>
      </c>
      <c r="D2" s="167">
        <v>0</v>
      </c>
      <c r="E2" s="167">
        <v>0</v>
      </c>
      <c r="F2" s="167">
        <v>15736561</v>
      </c>
      <c r="G2" s="164">
        <v>0</v>
      </c>
    </row>
    <row r="3" spans="1:7" ht="15">
      <c r="A3" s="165" t="s">
        <v>1399</v>
      </c>
      <c r="B3" s="164" t="s">
        <v>2812</v>
      </c>
      <c r="C3" s="166">
        <v>43873</v>
      </c>
      <c r="D3" s="167">
        <v>0</v>
      </c>
      <c r="E3" s="167">
        <v>0</v>
      </c>
      <c r="F3" s="167">
        <v>0</v>
      </c>
      <c r="G3" s="164">
        <v>12600000</v>
      </c>
    </row>
    <row r="4" spans="1:7" ht="15">
      <c r="A4" s="165" t="s">
        <v>1308</v>
      </c>
      <c r="B4" s="164" t="s">
        <v>2812</v>
      </c>
      <c r="C4" s="166">
        <v>43873</v>
      </c>
      <c r="D4" s="167">
        <v>0</v>
      </c>
      <c r="E4" s="167">
        <v>0</v>
      </c>
      <c r="F4" s="167">
        <v>0</v>
      </c>
      <c r="G4" s="164">
        <v>3136561</v>
      </c>
    </row>
    <row r="5" spans="1:7" ht="15">
      <c r="A5" s="165" t="s">
        <v>1398</v>
      </c>
      <c r="B5" s="162" t="s">
        <v>2806</v>
      </c>
      <c r="C5" s="166">
        <v>43888</v>
      </c>
      <c r="D5" s="168">
        <v>34911030.05</v>
      </c>
      <c r="E5" s="167">
        <v>0</v>
      </c>
      <c r="F5" s="167">
        <v>0</v>
      </c>
      <c r="G5" s="164">
        <v>0</v>
      </c>
    </row>
    <row r="6" spans="1:7" ht="15">
      <c r="A6" s="165" t="s">
        <v>1322</v>
      </c>
      <c r="B6" s="162" t="s">
        <v>2806</v>
      </c>
      <c r="C6" s="166">
        <v>43888</v>
      </c>
      <c r="D6" s="168">
        <v>632917861.47</v>
      </c>
      <c r="E6" s="167">
        <v>0</v>
      </c>
      <c r="F6" s="167">
        <v>0</v>
      </c>
      <c r="G6" s="164">
        <v>0</v>
      </c>
    </row>
    <row r="7" spans="1:7" ht="15">
      <c r="A7" s="165" t="s">
        <v>1427</v>
      </c>
      <c r="B7" s="162" t="s">
        <v>2806</v>
      </c>
      <c r="C7" s="166">
        <v>43888</v>
      </c>
      <c r="D7" s="168">
        <v>423942162.65</v>
      </c>
      <c r="E7" s="167">
        <v>0</v>
      </c>
      <c r="F7" s="167">
        <v>0</v>
      </c>
      <c r="G7" s="164">
        <v>0</v>
      </c>
    </row>
    <row r="8" spans="1:7" ht="15">
      <c r="A8" s="165" t="s">
        <v>1281</v>
      </c>
      <c r="B8" s="162" t="s">
        <v>2806</v>
      </c>
      <c r="C8" s="166">
        <v>43888</v>
      </c>
      <c r="D8" s="168">
        <v>262938174.32</v>
      </c>
      <c r="E8" s="167">
        <v>0</v>
      </c>
      <c r="F8" s="167">
        <v>0</v>
      </c>
      <c r="G8" s="164">
        <v>0</v>
      </c>
    </row>
    <row r="9" spans="1:7" ht="15">
      <c r="A9" s="165" t="s">
        <v>1277</v>
      </c>
      <c r="B9" s="162" t="s">
        <v>2806</v>
      </c>
      <c r="C9" s="166">
        <v>43888</v>
      </c>
      <c r="D9" s="168">
        <v>47934087</v>
      </c>
      <c r="E9" s="167">
        <v>0</v>
      </c>
      <c r="F9" s="167">
        <v>0</v>
      </c>
      <c r="G9" s="164">
        <v>0</v>
      </c>
    </row>
    <row r="10" spans="1:7" ht="15">
      <c r="A10" s="165" t="s">
        <v>1275</v>
      </c>
      <c r="B10" s="162" t="s">
        <v>2806</v>
      </c>
      <c r="C10" s="166">
        <v>43888</v>
      </c>
      <c r="D10" s="168">
        <v>262938174.32</v>
      </c>
      <c r="E10" s="167">
        <v>0</v>
      </c>
      <c r="F10" s="167">
        <v>0</v>
      </c>
      <c r="G10" s="164">
        <v>0</v>
      </c>
    </row>
    <row r="11" spans="1:7" ht="15">
      <c r="A11" s="165" t="s">
        <v>1429</v>
      </c>
      <c r="B11" s="162" t="s">
        <v>2806</v>
      </c>
      <c r="C11" s="166">
        <v>43888</v>
      </c>
      <c r="D11" s="168">
        <v>165429992</v>
      </c>
      <c r="E11" s="167">
        <v>0</v>
      </c>
      <c r="F11" s="167">
        <v>0</v>
      </c>
      <c r="G11" s="164">
        <v>0</v>
      </c>
    </row>
    <row r="12" spans="1:7" ht="15">
      <c r="A12" s="165" t="s">
        <v>1295</v>
      </c>
      <c r="B12" s="162" t="s">
        <v>2806</v>
      </c>
      <c r="C12" s="166">
        <v>43888</v>
      </c>
      <c r="D12" s="168">
        <v>217988122.92</v>
      </c>
      <c r="E12" s="167">
        <v>0</v>
      </c>
      <c r="F12" s="167">
        <v>0</v>
      </c>
      <c r="G12" s="164">
        <v>0</v>
      </c>
    </row>
    <row r="13" spans="1:7" ht="15">
      <c r="A13" s="165" t="s">
        <v>1281</v>
      </c>
      <c r="B13" s="164" t="s">
        <v>2813</v>
      </c>
      <c r="C13" s="166">
        <v>43896</v>
      </c>
      <c r="D13" s="168">
        <v>0</v>
      </c>
      <c r="E13" s="167">
        <v>0</v>
      </c>
      <c r="F13" s="167">
        <v>0</v>
      </c>
      <c r="G13" s="167">
        <v>212938174.32</v>
      </c>
    </row>
    <row r="14" spans="1:7" ht="15">
      <c r="A14" s="165" t="s">
        <v>1277</v>
      </c>
      <c r="B14" s="164" t="s">
        <v>2813</v>
      </c>
      <c r="C14" s="166">
        <v>43896</v>
      </c>
      <c r="D14" s="168">
        <v>0</v>
      </c>
      <c r="E14" s="167">
        <v>0</v>
      </c>
      <c r="F14" s="167">
        <v>80000000</v>
      </c>
      <c r="G14" s="164">
        <v>0</v>
      </c>
    </row>
    <row r="15" spans="1:7" ht="15">
      <c r="A15" s="165" t="s">
        <v>1275</v>
      </c>
      <c r="B15" s="164" t="s">
        <v>2813</v>
      </c>
      <c r="C15" s="166">
        <v>43896</v>
      </c>
      <c r="D15" s="168">
        <v>0</v>
      </c>
      <c r="E15" s="167">
        <v>0</v>
      </c>
      <c r="F15" s="167">
        <v>132938174.32</v>
      </c>
      <c r="G15" s="164">
        <v>0</v>
      </c>
    </row>
    <row r="16" spans="1:7" ht="15">
      <c r="A16" s="165" t="s">
        <v>1203</v>
      </c>
      <c r="B16" s="164" t="s">
        <v>2814</v>
      </c>
      <c r="C16" s="166">
        <v>43902</v>
      </c>
      <c r="D16" s="168">
        <v>0</v>
      </c>
      <c r="E16" s="167">
        <v>0</v>
      </c>
      <c r="F16" s="167">
        <v>0</v>
      </c>
      <c r="G16" s="164">
        <v>782722710</v>
      </c>
    </row>
    <row r="17" spans="1:7" ht="15">
      <c r="A17" s="165" t="s">
        <v>1207</v>
      </c>
      <c r="B17" s="164" t="s">
        <v>2814</v>
      </c>
      <c r="C17" s="166">
        <v>43902</v>
      </c>
      <c r="D17" s="168">
        <v>0</v>
      </c>
      <c r="E17" s="167">
        <v>0</v>
      </c>
      <c r="F17" s="167">
        <v>600170718</v>
      </c>
      <c r="G17" s="164">
        <v>0</v>
      </c>
    </row>
    <row r="18" spans="1:7" ht="15">
      <c r="A18" s="165" t="s">
        <v>1201</v>
      </c>
      <c r="B18" s="164" t="s">
        <v>2814</v>
      </c>
      <c r="C18" s="166">
        <v>43902</v>
      </c>
      <c r="D18" s="168">
        <v>0</v>
      </c>
      <c r="E18" s="167">
        <v>0</v>
      </c>
      <c r="F18" s="167">
        <v>182551992</v>
      </c>
      <c r="G18" s="164">
        <v>0</v>
      </c>
    </row>
    <row r="19" spans="1:7" ht="15">
      <c r="A19" s="165" t="s">
        <v>1357</v>
      </c>
      <c r="B19" s="164" t="s">
        <v>2815</v>
      </c>
      <c r="C19" s="166">
        <v>43962</v>
      </c>
      <c r="D19" s="168">
        <v>0</v>
      </c>
      <c r="E19" s="167">
        <v>0</v>
      </c>
      <c r="F19" s="167">
        <v>0</v>
      </c>
      <c r="G19" s="164">
        <v>34132508</v>
      </c>
    </row>
    <row r="20" spans="1:7" ht="15">
      <c r="A20" s="165" t="s">
        <v>1387</v>
      </c>
      <c r="B20" s="164" t="s">
        <v>2815</v>
      </c>
      <c r="C20" s="166">
        <v>43962</v>
      </c>
      <c r="D20" s="168">
        <v>0</v>
      </c>
      <c r="E20" s="167">
        <v>0</v>
      </c>
      <c r="F20" s="167">
        <v>0</v>
      </c>
      <c r="G20" s="164">
        <v>10195315</v>
      </c>
    </row>
    <row r="21" spans="1:7" ht="15">
      <c r="A21" s="165" t="s">
        <v>1389</v>
      </c>
      <c r="B21" s="164" t="s">
        <v>2815</v>
      </c>
      <c r="C21" s="166">
        <v>43962</v>
      </c>
      <c r="D21" s="168">
        <v>0</v>
      </c>
      <c r="E21" s="167">
        <v>0</v>
      </c>
      <c r="F21" s="167">
        <v>0</v>
      </c>
      <c r="G21" s="164">
        <v>20390630</v>
      </c>
    </row>
    <row r="22" spans="1:7" ht="15">
      <c r="A22" s="165" t="s">
        <v>1385</v>
      </c>
      <c r="B22" s="164" t="s">
        <v>2815</v>
      </c>
      <c r="C22" s="166">
        <v>43962</v>
      </c>
      <c r="D22" s="168">
        <v>0</v>
      </c>
      <c r="E22" s="167">
        <v>0</v>
      </c>
      <c r="F22" s="167">
        <v>30585945</v>
      </c>
      <c r="G22" s="164">
        <v>0</v>
      </c>
    </row>
    <row r="23" spans="1:7" ht="15">
      <c r="A23" s="165" t="s">
        <v>1414</v>
      </c>
      <c r="B23" s="164" t="s">
        <v>2815</v>
      </c>
      <c r="C23" s="166">
        <v>43962</v>
      </c>
      <c r="D23" s="168">
        <v>0</v>
      </c>
      <c r="E23" s="167">
        <v>0</v>
      </c>
      <c r="F23" s="167">
        <v>34132508</v>
      </c>
      <c r="G23" s="164">
        <v>0</v>
      </c>
    </row>
    <row r="24" spans="1:7" ht="15">
      <c r="A24" s="165" t="s">
        <v>1413</v>
      </c>
      <c r="B24" s="164" t="s">
        <v>2816</v>
      </c>
      <c r="C24" s="166">
        <v>43985</v>
      </c>
      <c r="D24" s="168">
        <v>0</v>
      </c>
      <c r="E24" s="167">
        <v>0</v>
      </c>
      <c r="F24" s="167">
        <v>0</v>
      </c>
      <c r="G24" s="164">
        <v>53000000</v>
      </c>
    </row>
    <row r="25" spans="1:7" ht="15">
      <c r="A25" s="165" t="s">
        <v>1395</v>
      </c>
      <c r="B25" s="164" t="s">
        <v>2816</v>
      </c>
      <c r="C25" s="166">
        <v>43985</v>
      </c>
      <c r="D25" s="168">
        <v>0</v>
      </c>
      <c r="E25" s="167">
        <v>0</v>
      </c>
      <c r="F25" s="167">
        <v>41000000</v>
      </c>
      <c r="G25" s="164">
        <v>0</v>
      </c>
    </row>
    <row r="26" spans="1:7" ht="15">
      <c r="A26" s="165" t="s">
        <v>1418</v>
      </c>
      <c r="B26" s="164" t="s">
        <v>2816</v>
      </c>
      <c r="C26" s="166">
        <v>43985</v>
      </c>
      <c r="D26" s="168">
        <v>0</v>
      </c>
      <c r="E26" s="167">
        <v>0</v>
      </c>
      <c r="F26" s="167">
        <v>12000000</v>
      </c>
      <c r="G26" s="164">
        <v>0</v>
      </c>
    </row>
    <row r="27" spans="1:7" ht="15">
      <c r="A27" s="165" t="s">
        <v>1281</v>
      </c>
      <c r="B27" s="162" t="s">
        <v>2807</v>
      </c>
      <c r="C27" s="166">
        <v>43986</v>
      </c>
      <c r="D27" s="167">
        <v>0</v>
      </c>
      <c r="E27" s="167">
        <v>0</v>
      </c>
      <c r="F27" s="167">
        <v>0</v>
      </c>
      <c r="G27" s="164">
        <v>0</v>
      </c>
    </row>
    <row r="28" spans="1:7" ht="15">
      <c r="A28" s="165" t="s">
        <v>1277</v>
      </c>
      <c r="B28" s="162" t="s">
        <v>2807</v>
      </c>
      <c r="C28" s="166">
        <v>43986</v>
      </c>
      <c r="D28" s="167">
        <v>0</v>
      </c>
      <c r="E28" s="167">
        <v>1000000000</v>
      </c>
      <c r="F28" s="167">
        <v>0</v>
      </c>
      <c r="G28" s="164">
        <v>0</v>
      </c>
    </row>
    <row r="29" spans="1:7" ht="15">
      <c r="A29" s="165" t="s">
        <v>1207</v>
      </c>
      <c r="B29" s="164" t="s">
        <v>2817</v>
      </c>
      <c r="C29" s="166">
        <v>44008</v>
      </c>
      <c r="D29" s="167">
        <v>0</v>
      </c>
      <c r="E29" s="167">
        <v>0</v>
      </c>
      <c r="F29" s="167">
        <v>0</v>
      </c>
      <c r="G29" s="164">
        <v>60000000</v>
      </c>
    </row>
    <row r="30" spans="1:7" ht="15">
      <c r="A30" s="165" t="s">
        <v>1203</v>
      </c>
      <c r="B30" s="164" t="s">
        <v>2817</v>
      </c>
      <c r="C30" s="166">
        <v>44008</v>
      </c>
      <c r="D30" s="167">
        <v>0</v>
      </c>
      <c r="E30" s="167">
        <v>0</v>
      </c>
      <c r="F30" s="167">
        <v>60000000</v>
      </c>
      <c r="G30" s="164">
        <v>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AC51E-D803-4D6D-93E1-16629798A3BA}">
  <dimension ref="A1:E3"/>
  <sheetViews>
    <sheetView workbookViewId="0" topLeftCell="A1">
      <selection activeCell="A1" sqref="A1:XFD1048576"/>
    </sheetView>
  </sheetViews>
  <sheetFormatPr defaultColWidth="11.421875" defaultRowHeight="15"/>
  <sheetData>
    <row r="1" spans="1:5" ht="15">
      <c r="A1" t="s">
        <v>457</v>
      </c>
      <c r="B1" t="s">
        <v>458</v>
      </c>
      <c r="C1" t="s">
        <v>459</v>
      </c>
      <c r="D1" t="s">
        <v>460</v>
      </c>
      <c r="E1" t="s">
        <v>461</v>
      </c>
    </row>
    <row r="2" spans="1:5" ht="15">
      <c r="A2" s="7" t="s">
        <v>456</v>
      </c>
      <c r="B2">
        <v>1</v>
      </c>
      <c r="C2">
        <v>2</v>
      </c>
      <c r="D2" t="s">
        <v>462</v>
      </c>
      <c r="E2" t="s">
        <v>463</v>
      </c>
    </row>
    <row r="3" spans="1:5" ht="15">
      <c r="A3" s="7" t="s">
        <v>456</v>
      </c>
      <c r="B3">
        <v>1</v>
      </c>
      <c r="C3">
        <v>55</v>
      </c>
      <c r="D3" t="s">
        <v>464</v>
      </c>
      <c r="E3" t="s">
        <v>463</v>
      </c>
    </row>
  </sheetData>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0E5B9-3893-4018-A385-979B64635D2C}">
  <dimension ref="A1:I58"/>
  <sheetViews>
    <sheetView workbookViewId="0" topLeftCell="A1">
      <selection activeCell="A1" sqref="A1:XFD1048576"/>
    </sheetView>
  </sheetViews>
  <sheetFormatPr defaultColWidth="11.421875" defaultRowHeight="15"/>
  <cols>
    <col min="1" max="1" width="17.8515625" style="79" customWidth="1"/>
    <col min="2" max="2" width="39.00390625" style="79" customWidth="1"/>
    <col min="3" max="3" width="17.00390625" style="79" customWidth="1"/>
    <col min="4" max="4" width="16.8515625" style="79" customWidth="1"/>
    <col min="5" max="5" width="14.140625" style="79" customWidth="1"/>
    <col min="6" max="6" width="15.57421875" style="79" customWidth="1"/>
    <col min="7" max="9" width="14.140625" style="79" customWidth="1"/>
    <col min="10" max="256" width="11.421875" style="79" customWidth="1"/>
    <col min="257" max="257" width="17.8515625" style="79" customWidth="1"/>
    <col min="258" max="258" width="39.00390625" style="79" customWidth="1"/>
    <col min="259" max="259" width="17.00390625" style="79" customWidth="1"/>
    <col min="260" max="260" width="16.8515625" style="79" customWidth="1"/>
    <col min="261" max="261" width="14.140625" style="79" customWidth="1"/>
    <col min="262" max="262" width="15.57421875" style="79" customWidth="1"/>
    <col min="263" max="265" width="14.140625" style="79" customWidth="1"/>
    <col min="266" max="512" width="11.421875" style="79" customWidth="1"/>
    <col min="513" max="513" width="17.8515625" style="79" customWidth="1"/>
    <col min="514" max="514" width="39.00390625" style="79" customWidth="1"/>
    <col min="515" max="515" width="17.00390625" style="79" customWidth="1"/>
    <col min="516" max="516" width="16.8515625" style="79" customWidth="1"/>
    <col min="517" max="517" width="14.140625" style="79" customWidth="1"/>
    <col min="518" max="518" width="15.57421875" style="79" customWidth="1"/>
    <col min="519" max="521" width="14.140625" style="79" customWidth="1"/>
    <col min="522" max="768" width="11.421875" style="79" customWidth="1"/>
    <col min="769" max="769" width="17.8515625" style="79" customWidth="1"/>
    <col min="770" max="770" width="39.00390625" style="79" customWidth="1"/>
    <col min="771" max="771" width="17.00390625" style="79" customWidth="1"/>
    <col min="772" max="772" width="16.8515625" style="79" customWidth="1"/>
    <col min="773" max="773" width="14.140625" style="79" customWidth="1"/>
    <col min="774" max="774" width="15.57421875" style="79" customWidth="1"/>
    <col min="775" max="777" width="14.140625" style="79" customWidth="1"/>
    <col min="778" max="1024" width="11.421875" style="79" customWidth="1"/>
    <col min="1025" max="1025" width="17.8515625" style="79" customWidth="1"/>
    <col min="1026" max="1026" width="39.00390625" style="79" customWidth="1"/>
    <col min="1027" max="1027" width="17.00390625" style="79" customWidth="1"/>
    <col min="1028" max="1028" width="16.8515625" style="79" customWidth="1"/>
    <col min="1029" max="1029" width="14.140625" style="79" customWidth="1"/>
    <col min="1030" max="1030" width="15.57421875" style="79" customWidth="1"/>
    <col min="1031" max="1033" width="14.140625" style="79" customWidth="1"/>
    <col min="1034" max="1280" width="11.421875" style="79" customWidth="1"/>
    <col min="1281" max="1281" width="17.8515625" style="79" customWidth="1"/>
    <col min="1282" max="1282" width="39.00390625" style="79" customWidth="1"/>
    <col min="1283" max="1283" width="17.00390625" style="79" customWidth="1"/>
    <col min="1284" max="1284" width="16.8515625" style="79" customWidth="1"/>
    <col min="1285" max="1285" width="14.140625" style="79" customWidth="1"/>
    <col min="1286" max="1286" width="15.57421875" style="79" customWidth="1"/>
    <col min="1287" max="1289" width="14.140625" style="79" customWidth="1"/>
    <col min="1290" max="1536" width="11.421875" style="79" customWidth="1"/>
    <col min="1537" max="1537" width="17.8515625" style="79" customWidth="1"/>
    <col min="1538" max="1538" width="39.00390625" style="79" customWidth="1"/>
    <col min="1539" max="1539" width="17.00390625" style="79" customWidth="1"/>
    <col min="1540" max="1540" width="16.8515625" style="79" customWidth="1"/>
    <col min="1541" max="1541" width="14.140625" style="79" customWidth="1"/>
    <col min="1542" max="1542" width="15.57421875" style="79" customWidth="1"/>
    <col min="1543" max="1545" width="14.140625" style="79" customWidth="1"/>
    <col min="1546" max="1792" width="11.421875" style="79" customWidth="1"/>
    <col min="1793" max="1793" width="17.8515625" style="79" customWidth="1"/>
    <col min="1794" max="1794" width="39.00390625" style="79" customWidth="1"/>
    <col min="1795" max="1795" width="17.00390625" style="79" customWidth="1"/>
    <col min="1796" max="1796" width="16.8515625" style="79" customWidth="1"/>
    <col min="1797" max="1797" width="14.140625" style="79" customWidth="1"/>
    <col min="1798" max="1798" width="15.57421875" style="79" customWidth="1"/>
    <col min="1799" max="1801" width="14.140625" style="79" customWidth="1"/>
    <col min="1802" max="2048" width="11.421875" style="79" customWidth="1"/>
    <col min="2049" max="2049" width="17.8515625" style="79" customWidth="1"/>
    <col min="2050" max="2050" width="39.00390625" style="79" customWidth="1"/>
    <col min="2051" max="2051" width="17.00390625" style="79" customWidth="1"/>
    <col min="2052" max="2052" width="16.8515625" style="79" customWidth="1"/>
    <col min="2053" max="2053" width="14.140625" style="79" customWidth="1"/>
    <col min="2054" max="2054" width="15.57421875" style="79" customWidth="1"/>
    <col min="2055" max="2057" width="14.140625" style="79" customWidth="1"/>
    <col min="2058" max="2304" width="11.421875" style="79" customWidth="1"/>
    <col min="2305" max="2305" width="17.8515625" style="79" customWidth="1"/>
    <col min="2306" max="2306" width="39.00390625" style="79" customWidth="1"/>
    <col min="2307" max="2307" width="17.00390625" style="79" customWidth="1"/>
    <col min="2308" max="2308" width="16.8515625" style="79" customWidth="1"/>
    <col min="2309" max="2309" width="14.140625" style="79" customWidth="1"/>
    <col min="2310" max="2310" width="15.57421875" style="79" customWidth="1"/>
    <col min="2311" max="2313" width="14.140625" style="79" customWidth="1"/>
    <col min="2314" max="2560" width="11.421875" style="79" customWidth="1"/>
    <col min="2561" max="2561" width="17.8515625" style="79" customWidth="1"/>
    <col min="2562" max="2562" width="39.00390625" style="79" customWidth="1"/>
    <col min="2563" max="2563" width="17.00390625" style="79" customWidth="1"/>
    <col min="2564" max="2564" width="16.8515625" style="79" customWidth="1"/>
    <col min="2565" max="2565" width="14.140625" style="79" customWidth="1"/>
    <col min="2566" max="2566" width="15.57421875" style="79" customWidth="1"/>
    <col min="2567" max="2569" width="14.140625" style="79" customWidth="1"/>
    <col min="2570" max="2816" width="11.421875" style="79" customWidth="1"/>
    <col min="2817" max="2817" width="17.8515625" style="79" customWidth="1"/>
    <col min="2818" max="2818" width="39.00390625" style="79" customWidth="1"/>
    <col min="2819" max="2819" width="17.00390625" style="79" customWidth="1"/>
    <col min="2820" max="2820" width="16.8515625" style="79" customWidth="1"/>
    <col min="2821" max="2821" width="14.140625" style="79" customWidth="1"/>
    <col min="2822" max="2822" width="15.57421875" style="79" customWidth="1"/>
    <col min="2823" max="2825" width="14.140625" style="79" customWidth="1"/>
    <col min="2826" max="3072" width="11.421875" style="79" customWidth="1"/>
    <col min="3073" max="3073" width="17.8515625" style="79" customWidth="1"/>
    <col min="3074" max="3074" width="39.00390625" style="79" customWidth="1"/>
    <col min="3075" max="3075" width="17.00390625" style="79" customWidth="1"/>
    <col min="3076" max="3076" width="16.8515625" style="79" customWidth="1"/>
    <col min="3077" max="3077" width="14.140625" style="79" customWidth="1"/>
    <col min="3078" max="3078" width="15.57421875" style="79" customWidth="1"/>
    <col min="3079" max="3081" width="14.140625" style="79" customWidth="1"/>
    <col min="3082" max="3328" width="11.421875" style="79" customWidth="1"/>
    <col min="3329" max="3329" width="17.8515625" style="79" customWidth="1"/>
    <col min="3330" max="3330" width="39.00390625" style="79" customWidth="1"/>
    <col min="3331" max="3331" width="17.00390625" style="79" customWidth="1"/>
    <col min="3332" max="3332" width="16.8515625" style="79" customWidth="1"/>
    <col min="3333" max="3333" width="14.140625" style="79" customWidth="1"/>
    <col min="3334" max="3334" width="15.57421875" style="79" customWidth="1"/>
    <col min="3335" max="3337" width="14.140625" style="79" customWidth="1"/>
    <col min="3338" max="3584" width="11.421875" style="79" customWidth="1"/>
    <col min="3585" max="3585" width="17.8515625" style="79" customWidth="1"/>
    <col min="3586" max="3586" width="39.00390625" style="79" customWidth="1"/>
    <col min="3587" max="3587" width="17.00390625" style="79" customWidth="1"/>
    <col min="3588" max="3588" width="16.8515625" style="79" customWidth="1"/>
    <col min="3589" max="3589" width="14.140625" style="79" customWidth="1"/>
    <col min="3590" max="3590" width="15.57421875" style="79" customWidth="1"/>
    <col min="3591" max="3593" width="14.140625" style="79" customWidth="1"/>
    <col min="3594" max="3840" width="11.421875" style="79" customWidth="1"/>
    <col min="3841" max="3841" width="17.8515625" style="79" customWidth="1"/>
    <col min="3842" max="3842" width="39.00390625" style="79" customWidth="1"/>
    <col min="3843" max="3843" width="17.00390625" style="79" customWidth="1"/>
    <col min="3844" max="3844" width="16.8515625" style="79" customWidth="1"/>
    <col min="3845" max="3845" width="14.140625" style="79" customWidth="1"/>
    <col min="3846" max="3846" width="15.57421875" style="79" customWidth="1"/>
    <col min="3847" max="3849" width="14.140625" style="79" customWidth="1"/>
    <col min="3850" max="4096" width="11.421875" style="79" customWidth="1"/>
    <col min="4097" max="4097" width="17.8515625" style="79" customWidth="1"/>
    <col min="4098" max="4098" width="39.00390625" style="79" customWidth="1"/>
    <col min="4099" max="4099" width="17.00390625" style="79" customWidth="1"/>
    <col min="4100" max="4100" width="16.8515625" style="79" customWidth="1"/>
    <col min="4101" max="4101" width="14.140625" style="79" customWidth="1"/>
    <col min="4102" max="4102" width="15.57421875" style="79" customWidth="1"/>
    <col min="4103" max="4105" width="14.140625" style="79" customWidth="1"/>
    <col min="4106" max="4352" width="11.421875" style="79" customWidth="1"/>
    <col min="4353" max="4353" width="17.8515625" style="79" customWidth="1"/>
    <col min="4354" max="4354" width="39.00390625" style="79" customWidth="1"/>
    <col min="4355" max="4355" width="17.00390625" style="79" customWidth="1"/>
    <col min="4356" max="4356" width="16.8515625" style="79" customWidth="1"/>
    <col min="4357" max="4357" width="14.140625" style="79" customWidth="1"/>
    <col min="4358" max="4358" width="15.57421875" style="79" customWidth="1"/>
    <col min="4359" max="4361" width="14.140625" style="79" customWidth="1"/>
    <col min="4362" max="4608" width="11.421875" style="79" customWidth="1"/>
    <col min="4609" max="4609" width="17.8515625" style="79" customWidth="1"/>
    <col min="4610" max="4610" width="39.00390625" style="79" customWidth="1"/>
    <col min="4611" max="4611" width="17.00390625" style="79" customWidth="1"/>
    <col min="4612" max="4612" width="16.8515625" style="79" customWidth="1"/>
    <col min="4613" max="4613" width="14.140625" style="79" customWidth="1"/>
    <col min="4614" max="4614" width="15.57421875" style="79" customWidth="1"/>
    <col min="4615" max="4617" width="14.140625" style="79" customWidth="1"/>
    <col min="4618" max="4864" width="11.421875" style="79" customWidth="1"/>
    <col min="4865" max="4865" width="17.8515625" style="79" customWidth="1"/>
    <col min="4866" max="4866" width="39.00390625" style="79" customWidth="1"/>
    <col min="4867" max="4867" width="17.00390625" style="79" customWidth="1"/>
    <col min="4868" max="4868" width="16.8515625" style="79" customWidth="1"/>
    <col min="4869" max="4869" width="14.140625" style="79" customWidth="1"/>
    <col min="4870" max="4870" width="15.57421875" style="79" customWidth="1"/>
    <col min="4871" max="4873" width="14.140625" style="79" customWidth="1"/>
    <col min="4874" max="5120" width="11.421875" style="79" customWidth="1"/>
    <col min="5121" max="5121" width="17.8515625" style="79" customWidth="1"/>
    <col min="5122" max="5122" width="39.00390625" style="79" customWidth="1"/>
    <col min="5123" max="5123" width="17.00390625" style="79" customWidth="1"/>
    <col min="5124" max="5124" width="16.8515625" style="79" customWidth="1"/>
    <col min="5125" max="5125" width="14.140625" style="79" customWidth="1"/>
    <col min="5126" max="5126" width="15.57421875" style="79" customWidth="1"/>
    <col min="5127" max="5129" width="14.140625" style="79" customWidth="1"/>
    <col min="5130" max="5376" width="11.421875" style="79" customWidth="1"/>
    <col min="5377" max="5377" width="17.8515625" style="79" customWidth="1"/>
    <col min="5378" max="5378" width="39.00390625" style="79" customWidth="1"/>
    <col min="5379" max="5379" width="17.00390625" style="79" customWidth="1"/>
    <col min="5380" max="5380" width="16.8515625" style="79" customWidth="1"/>
    <col min="5381" max="5381" width="14.140625" style="79" customWidth="1"/>
    <col min="5382" max="5382" width="15.57421875" style="79" customWidth="1"/>
    <col min="5383" max="5385" width="14.140625" style="79" customWidth="1"/>
    <col min="5386" max="5632" width="11.421875" style="79" customWidth="1"/>
    <col min="5633" max="5633" width="17.8515625" style="79" customWidth="1"/>
    <col min="5634" max="5634" width="39.00390625" style="79" customWidth="1"/>
    <col min="5635" max="5635" width="17.00390625" style="79" customWidth="1"/>
    <col min="5636" max="5636" width="16.8515625" style="79" customWidth="1"/>
    <col min="5637" max="5637" width="14.140625" style="79" customWidth="1"/>
    <col min="5638" max="5638" width="15.57421875" style="79" customWidth="1"/>
    <col min="5639" max="5641" width="14.140625" style="79" customWidth="1"/>
    <col min="5642" max="5888" width="11.421875" style="79" customWidth="1"/>
    <col min="5889" max="5889" width="17.8515625" style="79" customWidth="1"/>
    <col min="5890" max="5890" width="39.00390625" style="79" customWidth="1"/>
    <col min="5891" max="5891" width="17.00390625" style="79" customWidth="1"/>
    <col min="5892" max="5892" width="16.8515625" style="79" customWidth="1"/>
    <col min="5893" max="5893" width="14.140625" style="79" customWidth="1"/>
    <col min="5894" max="5894" width="15.57421875" style="79" customWidth="1"/>
    <col min="5895" max="5897" width="14.140625" style="79" customWidth="1"/>
    <col min="5898" max="6144" width="11.421875" style="79" customWidth="1"/>
    <col min="6145" max="6145" width="17.8515625" style="79" customWidth="1"/>
    <col min="6146" max="6146" width="39.00390625" style="79" customWidth="1"/>
    <col min="6147" max="6147" width="17.00390625" style="79" customWidth="1"/>
    <col min="6148" max="6148" width="16.8515625" style="79" customWidth="1"/>
    <col min="6149" max="6149" width="14.140625" style="79" customWidth="1"/>
    <col min="6150" max="6150" width="15.57421875" style="79" customWidth="1"/>
    <col min="6151" max="6153" width="14.140625" style="79" customWidth="1"/>
    <col min="6154" max="6400" width="11.421875" style="79" customWidth="1"/>
    <col min="6401" max="6401" width="17.8515625" style="79" customWidth="1"/>
    <col min="6402" max="6402" width="39.00390625" style="79" customWidth="1"/>
    <col min="6403" max="6403" width="17.00390625" style="79" customWidth="1"/>
    <col min="6404" max="6404" width="16.8515625" style="79" customWidth="1"/>
    <col min="6405" max="6405" width="14.140625" style="79" customWidth="1"/>
    <col min="6406" max="6406" width="15.57421875" style="79" customWidth="1"/>
    <col min="6407" max="6409" width="14.140625" style="79" customWidth="1"/>
    <col min="6410" max="6656" width="11.421875" style="79" customWidth="1"/>
    <col min="6657" max="6657" width="17.8515625" style="79" customWidth="1"/>
    <col min="6658" max="6658" width="39.00390625" style="79" customWidth="1"/>
    <col min="6659" max="6659" width="17.00390625" style="79" customWidth="1"/>
    <col min="6660" max="6660" width="16.8515625" style="79" customWidth="1"/>
    <col min="6661" max="6661" width="14.140625" style="79" customWidth="1"/>
    <col min="6662" max="6662" width="15.57421875" style="79" customWidth="1"/>
    <col min="6663" max="6665" width="14.140625" style="79" customWidth="1"/>
    <col min="6666" max="6912" width="11.421875" style="79" customWidth="1"/>
    <col min="6913" max="6913" width="17.8515625" style="79" customWidth="1"/>
    <col min="6914" max="6914" width="39.00390625" style="79" customWidth="1"/>
    <col min="6915" max="6915" width="17.00390625" style="79" customWidth="1"/>
    <col min="6916" max="6916" width="16.8515625" style="79" customWidth="1"/>
    <col min="6917" max="6917" width="14.140625" style="79" customWidth="1"/>
    <col min="6918" max="6918" width="15.57421875" style="79" customWidth="1"/>
    <col min="6919" max="6921" width="14.140625" style="79" customWidth="1"/>
    <col min="6922" max="7168" width="11.421875" style="79" customWidth="1"/>
    <col min="7169" max="7169" width="17.8515625" style="79" customWidth="1"/>
    <col min="7170" max="7170" width="39.00390625" style="79" customWidth="1"/>
    <col min="7171" max="7171" width="17.00390625" style="79" customWidth="1"/>
    <col min="7172" max="7172" width="16.8515625" style="79" customWidth="1"/>
    <col min="7173" max="7173" width="14.140625" style="79" customWidth="1"/>
    <col min="7174" max="7174" width="15.57421875" style="79" customWidth="1"/>
    <col min="7175" max="7177" width="14.140625" style="79" customWidth="1"/>
    <col min="7178" max="7424" width="11.421875" style="79" customWidth="1"/>
    <col min="7425" max="7425" width="17.8515625" style="79" customWidth="1"/>
    <col min="7426" max="7426" width="39.00390625" style="79" customWidth="1"/>
    <col min="7427" max="7427" width="17.00390625" style="79" customWidth="1"/>
    <col min="7428" max="7428" width="16.8515625" style="79" customWidth="1"/>
    <col min="7429" max="7429" width="14.140625" style="79" customWidth="1"/>
    <col min="7430" max="7430" width="15.57421875" style="79" customWidth="1"/>
    <col min="7431" max="7433" width="14.140625" style="79" customWidth="1"/>
    <col min="7434" max="7680" width="11.421875" style="79" customWidth="1"/>
    <col min="7681" max="7681" width="17.8515625" style="79" customWidth="1"/>
    <col min="7682" max="7682" width="39.00390625" style="79" customWidth="1"/>
    <col min="7683" max="7683" width="17.00390625" style="79" customWidth="1"/>
    <col min="7684" max="7684" width="16.8515625" style="79" customWidth="1"/>
    <col min="7685" max="7685" width="14.140625" style="79" customWidth="1"/>
    <col min="7686" max="7686" width="15.57421875" style="79" customWidth="1"/>
    <col min="7687" max="7689" width="14.140625" style="79" customWidth="1"/>
    <col min="7690" max="7936" width="11.421875" style="79" customWidth="1"/>
    <col min="7937" max="7937" width="17.8515625" style="79" customWidth="1"/>
    <col min="7938" max="7938" width="39.00390625" style="79" customWidth="1"/>
    <col min="7939" max="7939" width="17.00390625" style="79" customWidth="1"/>
    <col min="7940" max="7940" width="16.8515625" style="79" customWidth="1"/>
    <col min="7941" max="7941" width="14.140625" style="79" customWidth="1"/>
    <col min="7942" max="7942" width="15.57421875" style="79" customWidth="1"/>
    <col min="7943" max="7945" width="14.140625" style="79" customWidth="1"/>
    <col min="7946" max="8192" width="11.421875" style="79" customWidth="1"/>
    <col min="8193" max="8193" width="17.8515625" style="79" customWidth="1"/>
    <col min="8194" max="8194" width="39.00390625" style="79" customWidth="1"/>
    <col min="8195" max="8195" width="17.00390625" style="79" customWidth="1"/>
    <col min="8196" max="8196" width="16.8515625" style="79" customWidth="1"/>
    <col min="8197" max="8197" width="14.140625" style="79" customWidth="1"/>
    <col min="8198" max="8198" width="15.57421875" style="79" customWidth="1"/>
    <col min="8199" max="8201" width="14.140625" style="79" customWidth="1"/>
    <col min="8202" max="8448" width="11.421875" style="79" customWidth="1"/>
    <col min="8449" max="8449" width="17.8515625" style="79" customWidth="1"/>
    <col min="8450" max="8450" width="39.00390625" style="79" customWidth="1"/>
    <col min="8451" max="8451" width="17.00390625" style="79" customWidth="1"/>
    <col min="8452" max="8452" width="16.8515625" style="79" customWidth="1"/>
    <col min="8453" max="8453" width="14.140625" style="79" customWidth="1"/>
    <col min="8454" max="8454" width="15.57421875" style="79" customWidth="1"/>
    <col min="8455" max="8457" width="14.140625" style="79" customWidth="1"/>
    <col min="8458" max="8704" width="11.421875" style="79" customWidth="1"/>
    <col min="8705" max="8705" width="17.8515625" style="79" customWidth="1"/>
    <col min="8706" max="8706" width="39.00390625" style="79" customWidth="1"/>
    <col min="8707" max="8707" width="17.00390625" style="79" customWidth="1"/>
    <col min="8708" max="8708" width="16.8515625" style="79" customWidth="1"/>
    <col min="8709" max="8709" width="14.140625" style="79" customWidth="1"/>
    <col min="8710" max="8710" width="15.57421875" style="79" customWidth="1"/>
    <col min="8711" max="8713" width="14.140625" style="79" customWidth="1"/>
    <col min="8714" max="8960" width="11.421875" style="79" customWidth="1"/>
    <col min="8961" max="8961" width="17.8515625" style="79" customWidth="1"/>
    <col min="8962" max="8962" width="39.00390625" style="79" customWidth="1"/>
    <col min="8963" max="8963" width="17.00390625" style="79" customWidth="1"/>
    <col min="8964" max="8964" width="16.8515625" style="79" customWidth="1"/>
    <col min="8965" max="8965" width="14.140625" style="79" customWidth="1"/>
    <col min="8966" max="8966" width="15.57421875" style="79" customWidth="1"/>
    <col min="8967" max="8969" width="14.140625" style="79" customWidth="1"/>
    <col min="8970" max="9216" width="11.421875" style="79" customWidth="1"/>
    <col min="9217" max="9217" width="17.8515625" style="79" customWidth="1"/>
    <col min="9218" max="9218" width="39.00390625" style="79" customWidth="1"/>
    <col min="9219" max="9219" width="17.00390625" style="79" customWidth="1"/>
    <col min="9220" max="9220" width="16.8515625" style="79" customWidth="1"/>
    <col min="9221" max="9221" width="14.140625" style="79" customWidth="1"/>
    <col min="9222" max="9222" width="15.57421875" style="79" customWidth="1"/>
    <col min="9223" max="9225" width="14.140625" style="79" customWidth="1"/>
    <col min="9226" max="9472" width="11.421875" style="79" customWidth="1"/>
    <col min="9473" max="9473" width="17.8515625" style="79" customWidth="1"/>
    <col min="9474" max="9474" width="39.00390625" style="79" customWidth="1"/>
    <col min="9475" max="9475" width="17.00390625" style="79" customWidth="1"/>
    <col min="9476" max="9476" width="16.8515625" style="79" customWidth="1"/>
    <col min="9477" max="9477" width="14.140625" style="79" customWidth="1"/>
    <col min="9478" max="9478" width="15.57421875" style="79" customWidth="1"/>
    <col min="9479" max="9481" width="14.140625" style="79" customWidth="1"/>
    <col min="9482" max="9728" width="11.421875" style="79" customWidth="1"/>
    <col min="9729" max="9729" width="17.8515625" style="79" customWidth="1"/>
    <col min="9730" max="9730" width="39.00390625" style="79" customWidth="1"/>
    <col min="9731" max="9731" width="17.00390625" style="79" customWidth="1"/>
    <col min="9732" max="9732" width="16.8515625" style="79" customWidth="1"/>
    <col min="9733" max="9733" width="14.140625" style="79" customWidth="1"/>
    <col min="9734" max="9734" width="15.57421875" style="79" customWidth="1"/>
    <col min="9735" max="9737" width="14.140625" style="79" customWidth="1"/>
    <col min="9738" max="9984" width="11.421875" style="79" customWidth="1"/>
    <col min="9985" max="9985" width="17.8515625" style="79" customWidth="1"/>
    <col min="9986" max="9986" width="39.00390625" style="79" customWidth="1"/>
    <col min="9987" max="9987" width="17.00390625" style="79" customWidth="1"/>
    <col min="9988" max="9988" width="16.8515625" style="79" customWidth="1"/>
    <col min="9989" max="9989" width="14.140625" style="79" customWidth="1"/>
    <col min="9990" max="9990" width="15.57421875" style="79" customWidth="1"/>
    <col min="9991" max="9993" width="14.140625" style="79" customWidth="1"/>
    <col min="9994" max="10240" width="11.421875" style="79" customWidth="1"/>
    <col min="10241" max="10241" width="17.8515625" style="79" customWidth="1"/>
    <col min="10242" max="10242" width="39.00390625" style="79" customWidth="1"/>
    <col min="10243" max="10243" width="17.00390625" style="79" customWidth="1"/>
    <col min="10244" max="10244" width="16.8515625" style="79" customWidth="1"/>
    <col min="10245" max="10245" width="14.140625" style="79" customWidth="1"/>
    <col min="10246" max="10246" width="15.57421875" style="79" customWidth="1"/>
    <col min="10247" max="10249" width="14.140625" style="79" customWidth="1"/>
    <col min="10250" max="10496" width="11.421875" style="79" customWidth="1"/>
    <col min="10497" max="10497" width="17.8515625" style="79" customWidth="1"/>
    <col min="10498" max="10498" width="39.00390625" style="79" customWidth="1"/>
    <col min="10499" max="10499" width="17.00390625" style="79" customWidth="1"/>
    <col min="10500" max="10500" width="16.8515625" style="79" customWidth="1"/>
    <col min="10501" max="10501" width="14.140625" style="79" customWidth="1"/>
    <col min="10502" max="10502" width="15.57421875" style="79" customWidth="1"/>
    <col min="10503" max="10505" width="14.140625" style="79" customWidth="1"/>
    <col min="10506" max="10752" width="11.421875" style="79" customWidth="1"/>
    <col min="10753" max="10753" width="17.8515625" style="79" customWidth="1"/>
    <col min="10754" max="10754" width="39.00390625" style="79" customWidth="1"/>
    <col min="10755" max="10755" width="17.00390625" style="79" customWidth="1"/>
    <col min="10756" max="10756" width="16.8515625" style="79" customWidth="1"/>
    <col min="10757" max="10757" width="14.140625" style="79" customWidth="1"/>
    <col min="10758" max="10758" width="15.57421875" style="79" customWidth="1"/>
    <col min="10759" max="10761" width="14.140625" style="79" customWidth="1"/>
    <col min="10762" max="11008" width="11.421875" style="79" customWidth="1"/>
    <col min="11009" max="11009" width="17.8515625" style="79" customWidth="1"/>
    <col min="11010" max="11010" width="39.00390625" style="79" customWidth="1"/>
    <col min="11011" max="11011" width="17.00390625" style="79" customWidth="1"/>
    <col min="11012" max="11012" width="16.8515625" style="79" customWidth="1"/>
    <col min="11013" max="11013" width="14.140625" style="79" customWidth="1"/>
    <col min="11014" max="11014" width="15.57421875" style="79" customWidth="1"/>
    <col min="11015" max="11017" width="14.140625" style="79" customWidth="1"/>
    <col min="11018" max="11264" width="11.421875" style="79" customWidth="1"/>
    <col min="11265" max="11265" width="17.8515625" style="79" customWidth="1"/>
    <col min="11266" max="11266" width="39.00390625" style="79" customWidth="1"/>
    <col min="11267" max="11267" width="17.00390625" style="79" customWidth="1"/>
    <col min="11268" max="11268" width="16.8515625" style="79" customWidth="1"/>
    <col min="11269" max="11269" width="14.140625" style="79" customWidth="1"/>
    <col min="11270" max="11270" width="15.57421875" style="79" customWidth="1"/>
    <col min="11271" max="11273" width="14.140625" style="79" customWidth="1"/>
    <col min="11274" max="11520" width="11.421875" style="79" customWidth="1"/>
    <col min="11521" max="11521" width="17.8515625" style="79" customWidth="1"/>
    <col min="11522" max="11522" width="39.00390625" style="79" customWidth="1"/>
    <col min="11523" max="11523" width="17.00390625" style="79" customWidth="1"/>
    <col min="11524" max="11524" width="16.8515625" style="79" customWidth="1"/>
    <col min="11525" max="11525" width="14.140625" style="79" customWidth="1"/>
    <col min="11526" max="11526" width="15.57421875" style="79" customWidth="1"/>
    <col min="11527" max="11529" width="14.140625" style="79" customWidth="1"/>
    <col min="11530" max="11776" width="11.421875" style="79" customWidth="1"/>
    <col min="11777" max="11777" width="17.8515625" style="79" customWidth="1"/>
    <col min="11778" max="11778" width="39.00390625" style="79" customWidth="1"/>
    <col min="11779" max="11779" width="17.00390625" style="79" customWidth="1"/>
    <col min="11780" max="11780" width="16.8515625" style="79" customWidth="1"/>
    <col min="11781" max="11781" width="14.140625" style="79" customWidth="1"/>
    <col min="11782" max="11782" width="15.57421875" style="79" customWidth="1"/>
    <col min="11783" max="11785" width="14.140625" style="79" customWidth="1"/>
    <col min="11786" max="12032" width="11.421875" style="79" customWidth="1"/>
    <col min="12033" max="12033" width="17.8515625" style="79" customWidth="1"/>
    <col min="12034" max="12034" width="39.00390625" style="79" customWidth="1"/>
    <col min="12035" max="12035" width="17.00390625" style="79" customWidth="1"/>
    <col min="12036" max="12036" width="16.8515625" style="79" customWidth="1"/>
    <col min="12037" max="12037" width="14.140625" style="79" customWidth="1"/>
    <col min="12038" max="12038" width="15.57421875" style="79" customWidth="1"/>
    <col min="12039" max="12041" width="14.140625" style="79" customWidth="1"/>
    <col min="12042" max="12288" width="11.421875" style="79" customWidth="1"/>
    <col min="12289" max="12289" width="17.8515625" style="79" customWidth="1"/>
    <col min="12290" max="12290" width="39.00390625" style="79" customWidth="1"/>
    <col min="12291" max="12291" width="17.00390625" style="79" customWidth="1"/>
    <col min="12292" max="12292" width="16.8515625" style="79" customWidth="1"/>
    <col min="12293" max="12293" width="14.140625" style="79" customWidth="1"/>
    <col min="12294" max="12294" width="15.57421875" style="79" customWidth="1"/>
    <col min="12295" max="12297" width="14.140625" style="79" customWidth="1"/>
    <col min="12298" max="12544" width="11.421875" style="79" customWidth="1"/>
    <col min="12545" max="12545" width="17.8515625" style="79" customWidth="1"/>
    <col min="12546" max="12546" width="39.00390625" style="79" customWidth="1"/>
    <col min="12547" max="12547" width="17.00390625" style="79" customWidth="1"/>
    <col min="12548" max="12548" width="16.8515625" style="79" customWidth="1"/>
    <col min="12549" max="12549" width="14.140625" style="79" customWidth="1"/>
    <col min="12550" max="12550" width="15.57421875" style="79" customWidth="1"/>
    <col min="12551" max="12553" width="14.140625" style="79" customWidth="1"/>
    <col min="12554" max="12800" width="11.421875" style="79" customWidth="1"/>
    <col min="12801" max="12801" width="17.8515625" style="79" customWidth="1"/>
    <col min="12802" max="12802" width="39.00390625" style="79" customWidth="1"/>
    <col min="12803" max="12803" width="17.00390625" style="79" customWidth="1"/>
    <col min="12804" max="12804" width="16.8515625" style="79" customWidth="1"/>
    <col min="12805" max="12805" width="14.140625" style="79" customWidth="1"/>
    <col min="12806" max="12806" width="15.57421875" style="79" customWidth="1"/>
    <col min="12807" max="12809" width="14.140625" style="79" customWidth="1"/>
    <col min="12810" max="13056" width="11.421875" style="79" customWidth="1"/>
    <col min="13057" max="13057" width="17.8515625" style="79" customWidth="1"/>
    <col min="13058" max="13058" width="39.00390625" style="79" customWidth="1"/>
    <col min="13059" max="13059" width="17.00390625" style="79" customWidth="1"/>
    <col min="13060" max="13060" width="16.8515625" style="79" customWidth="1"/>
    <col min="13061" max="13061" width="14.140625" style="79" customWidth="1"/>
    <col min="13062" max="13062" width="15.57421875" style="79" customWidth="1"/>
    <col min="13063" max="13065" width="14.140625" style="79" customWidth="1"/>
    <col min="13066" max="13312" width="11.421875" style="79" customWidth="1"/>
    <col min="13313" max="13313" width="17.8515625" style="79" customWidth="1"/>
    <col min="13314" max="13314" width="39.00390625" style="79" customWidth="1"/>
    <col min="13315" max="13315" width="17.00390625" style="79" customWidth="1"/>
    <col min="13316" max="13316" width="16.8515625" style="79" customWidth="1"/>
    <col min="13317" max="13317" width="14.140625" style="79" customWidth="1"/>
    <col min="13318" max="13318" width="15.57421875" style="79" customWidth="1"/>
    <col min="13319" max="13321" width="14.140625" style="79" customWidth="1"/>
    <col min="13322" max="13568" width="11.421875" style="79" customWidth="1"/>
    <col min="13569" max="13569" width="17.8515625" style="79" customWidth="1"/>
    <col min="13570" max="13570" width="39.00390625" style="79" customWidth="1"/>
    <col min="13571" max="13571" width="17.00390625" style="79" customWidth="1"/>
    <col min="13572" max="13572" width="16.8515625" style="79" customWidth="1"/>
    <col min="13573" max="13573" width="14.140625" style="79" customWidth="1"/>
    <col min="13574" max="13574" width="15.57421875" style="79" customWidth="1"/>
    <col min="13575" max="13577" width="14.140625" style="79" customWidth="1"/>
    <col min="13578" max="13824" width="11.421875" style="79" customWidth="1"/>
    <col min="13825" max="13825" width="17.8515625" style="79" customWidth="1"/>
    <col min="13826" max="13826" width="39.00390625" style="79" customWidth="1"/>
    <col min="13827" max="13827" width="17.00390625" style="79" customWidth="1"/>
    <col min="13828" max="13828" width="16.8515625" style="79" customWidth="1"/>
    <col min="13829" max="13829" width="14.140625" style="79" customWidth="1"/>
    <col min="13830" max="13830" width="15.57421875" style="79" customWidth="1"/>
    <col min="13831" max="13833" width="14.140625" style="79" customWidth="1"/>
    <col min="13834" max="14080" width="11.421875" style="79" customWidth="1"/>
    <col min="14081" max="14081" width="17.8515625" style="79" customWidth="1"/>
    <col min="14082" max="14082" width="39.00390625" style="79" customWidth="1"/>
    <col min="14083" max="14083" width="17.00390625" style="79" customWidth="1"/>
    <col min="14084" max="14084" width="16.8515625" style="79" customWidth="1"/>
    <col min="14085" max="14085" width="14.140625" style="79" customWidth="1"/>
    <col min="14086" max="14086" width="15.57421875" style="79" customWidth="1"/>
    <col min="14087" max="14089" width="14.140625" style="79" customWidth="1"/>
    <col min="14090" max="14336" width="11.421875" style="79" customWidth="1"/>
    <col min="14337" max="14337" width="17.8515625" style="79" customWidth="1"/>
    <col min="14338" max="14338" width="39.00390625" style="79" customWidth="1"/>
    <col min="14339" max="14339" width="17.00390625" style="79" customWidth="1"/>
    <col min="14340" max="14340" width="16.8515625" style="79" customWidth="1"/>
    <col min="14341" max="14341" width="14.140625" style="79" customWidth="1"/>
    <col min="14342" max="14342" width="15.57421875" style="79" customWidth="1"/>
    <col min="14343" max="14345" width="14.140625" style="79" customWidth="1"/>
    <col min="14346" max="14592" width="11.421875" style="79" customWidth="1"/>
    <col min="14593" max="14593" width="17.8515625" style="79" customWidth="1"/>
    <col min="14594" max="14594" width="39.00390625" style="79" customWidth="1"/>
    <col min="14595" max="14595" width="17.00390625" style="79" customWidth="1"/>
    <col min="14596" max="14596" width="16.8515625" style="79" customWidth="1"/>
    <col min="14597" max="14597" width="14.140625" style="79" customWidth="1"/>
    <col min="14598" max="14598" width="15.57421875" style="79" customWidth="1"/>
    <col min="14599" max="14601" width="14.140625" style="79" customWidth="1"/>
    <col min="14602" max="14848" width="11.421875" style="79" customWidth="1"/>
    <col min="14849" max="14849" width="17.8515625" style="79" customWidth="1"/>
    <col min="14850" max="14850" width="39.00390625" style="79" customWidth="1"/>
    <col min="14851" max="14851" width="17.00390625" style="79" customWidth="1"/>
    <col min="14852" max="14852" width="16.8515625" style="79" customWidth="1"/>
    <col min="14853" max="14853" width="14.140625" style="79" customWidth="1"/>
    <col min="14854" max="14854" width="15.57421875" style="79" customWidth="1"/>
    <col min="14855" max="14857" width="14.140625" style="79" customWidth="1"/>
    <col min="14858" max="15104" width="11.421875" style="79" customWidth="1"/>
    <col min="15105" max="15105" width="17.8515625" style="79" customWidth="1"/>
    <col min="15106" max="15106" width="39.00390625" style="79" customWidth="1"/>
    <col min="15107" max="15107" width="17.00390625" style="79" customWidth="1"/>
    <col min="15108" max="15108" width="16.8515625" style="79" customWidth="1"/>
    <col min="15109" max="15109" width="14.140625" style="79" customWidth="1"/>
    <col min="15110" max="15110" width="15.57421875" style="79" customWidth="1"/>
    <col min="15111" max="15113" width="14.140625" style="79" customWidth="1"/>
    <col min="15114" max="15360" width="11.421875" style="79" customWidth="1"/>
    <col min="15361" max="15361" width="17.8515625" style="79" customWidth="1"/>
    <col min="15362" max="15362" width="39.00390625" style="79" customWidth="1"/>
    <col min="15363" max="15363" width="17.00390625" style="79" customWidth="1"/>
    <col min="15364" max="15364" width="16.8515625" style="79" customWidth="1"/>
    <col min="15365" max="15365" width="14.140625" style="79" customWidth="1"/>
    <col min="15366" max="15366" width="15.57421875" style="79" customWidth="1"/>
    <col min="15367" max="15369" width="14.140625" style="79" customWidth="1"/>
    <col min="15370" max="15616" width="11.421875" style="79" customWidth="1"/>
    <col min="15617" max="15617" width="17.8515625" style="79" customWidth="1"/>
    <col min="15618" max="15618" width="39.00390625" style="79" customWidth="1"/>
    <col min="15619" max="15619" width="17.00390625" style="79" customWidth="1"/>
    <col min="15620" max="15620" width="16.8515625" style="79" customWidth="1"/>
    <col min="15621" max="15621" width="14.140625" style="79" customWidth="1"/>
    <col min="15622" max="15622" width="15.57421875" style="79" customWidth="1"/>
    <col min="15623" max="15625" width="14.140625" style="79" customWidth="1"/>
    <col min="15626" max="15872" width="11.421875" style="79" customWidth="1"/>
    <col min="15873" max="15873" width="17.8515625" style="79" customWidth="1"/>
    <col min="15874" max="15874" width="39.00390625" style="79" customWidth="1"/>
    <col min="15875" max="15875" width="17.00390625" style="79" customWidth="1"/>
    <col min="15876" max="15876" width="16.8515625" style="79" customWidth="1"/>
    <col min="15877" max="15877" width="14.140625" style="79" customWidth="1"/>
    <col min="15878" max="15878" width="15.57421875" style="79" customWidth="1"/>
    <col min="15879" max="15881" width="14.140625" style="79" customWidth="1"/>
    <col min="15882" max="16128" width="11.421875" style="79" customWidth="1"/>
    <col min="16129" max="16129" width="17.8515625" style="79" customWidth="1"/>
    <col min="16130" max="16130" width="39.00390625" style="79" customWidth="1"/>
    <col min="16131" max="16131" width="17.00390625" style="79" customWidth="1"/>
    <col min="16132" max="16132" width="16.8515625" style="79" customWidth="1"/>
    <col min="16133" max="16133" width="14.140625" style="79" customWidth="1"/>
    <col min="16134" max="16134" width="15.57421875" style="79" customWidth="1"/>
    <col min="16135" max="16137" width="14.140625" style="79" customWidth="1"/>
    <col min="16138" max="16384" width="11.421875" style="79" customWidth="1"/>
  </cols>
  <sheetData>
    <row r="1" spans="1:9" ht="15">
      <c r="A1" s="79" t="s">
        <v>1345</v>
      </c>
      <c r="B1" s="79" t="s">
        <v>2818</v>
      </c>
      <c r="C1" s="79" t="s">
        <v>2819</v>
      </c>
      <c r="D1" s="79" t="s">
        <v>2820</v>
      </c>
      <c r="E1" s="79" t="s">
        <v>1327</v>
      </c>
      <c r="F1" s="79" t="s">
        <v>1328</v>
      </c>
      <c r="G1" s="79" t="s">
        <v>2821</v>
      </c>
      <c r="H1" s="79" t="s">
        <v>2822</v>
      </c>
      <c r="I1" s="79" t="s">
        <v>2823</v>
      </c>
    </row>
    <row r="2" spans="1:9" ht="20.25" customHeight="1">
      <c r="A2" s="150" t="s">
        <v>1354</v>
      </c>
      <c r="B2" s="138" t="s">
        <v>1355</v>
      </c>
      <c r="C2" s="139">
        <v>2907882145</v>
      </c>
      <c r="D2" s="103">
        <v>0</v>
      </c>
      <c r="E2" s="139">
        <v>0</v>
      </c>
      <c r="F2" s="139">
        <v>0</v>
      </c>
      <c r="G2" s="169">
        <v>0</v>
      </c>
      <c r="H2" s="103">
        <f>C2-D2+E2-F2+G2</f>
        <v>2907882145</v>
      </c>
      <c r="I2" s="139">
        <v>923217813</v>
      </c>
    </row>
    <row r="3" spans="1:9" ht="20.25" customHeight="1">
      <c r="A3" s="150" t="s">
        <v>1357</v>
      </c>
      <c r="B3" s="138" t="s">
        <v>1358</v>
      </c>
      <c r="C3" s="139">
        <v>39383523</v>
      </c>
      <c r="D3" s="103">
        <v>0</v>
      </c>
      <c r="E3" s="139">
        <v>0</v>
      </c>
      <c r="F3" s="139">
        <v>0</v>
      </c>
      <c r="G3" s="169">
        <v>0</v>
      </c>
      <c r="H3" s="103">
        <f aca="true" t="shared" si="0" ref="H3:H58">C3-D3+E3-F3+G3</f>
        <v>39383523</v>
      </c>
      <c r="I3" s="139">
        <v>5251015</v>
      </c>
    </row>
    <row r="4" spans="1:9" ht="20.25" customHeight="1">
      <c r="A4" s="150" t="s">
        <v>1359</v>
      </c>
      <c r="B4" s="138" t="s">
        <v>1360</v>
      </c>
      <c r="C4" s="139">
        <v>81360000</v>
      </c>
      <c r="D4" s="103">
        <v>0</v>
      </c>
      <c r="E4" s="139">
        <v>0</v>
      </c>
      <c r="F4" s="139">
        <v>0</v>
      </c>
      <c r="G4" s="169">
        <v>0</v>
      </c>
      <c r="H4" s="103">
        <f t="shared" si="0"/>
        <v>81360000</v>
      </c>
      <c r="I4" s="139">
        <v>13738269</v>
      </c>
    </row>
    <row r="5" spans="1:9" ht="20.25" customHeight="1">
      <c r="A5" s="150" t="s">
        <v>1361</v>
      </c>
      <c r="B5" s="138" t="s">
        <v>1362</v>
      </c>
      <c r="C5" s="139">
        <v>56740000</v>
      </c>
      <c r="D5" s="103">
        <v>0</v>
      </c>
      <c r="E5" s="139">
        <v>0</v>
      </c>
      <c r="F5" s="139">
        <v>0</v>
      </c>
      <c r="G5" s="169">
        <v>0</v>
      </c>
      <c r="H5" s="103">
        <f t="shared" si="0"/>
        <v>56740000</v>
      </c>
      <c r="I5" s="139">
        <v>28490088</v>
      </c>
    </row>
    <row r="6" spans="1:9" ht="20.25" customHeight="1">
      <c r="A6" s="150" t="s">
        <v>1363</v>
      </c>
      <c r="B6" s="138" t="s">
        <v>1364</v>
      </c>
      <c r="C6" s="139">
        <v>1</v>
      </c>
      <c r="D6" s="103">
        <v>0</v>
      </c>
      <c r="E6" s="139">
        <v>0</v>
      </c>
      <c r="F6" s="139">
        <v>0</v>
      </c>
      <c r="G6" s="169">
        <v>0</v>
      </c>
      <c r="H6" s="103">
        <f t="shared" si="0"/>
        <v>1</v>
      </c>
      <c r="I6" s="139">
        <v>0</v>
      </c>
    </row>
    <row r="7" spans="1:9" ht="20.25" customHeight="1">
      <c r="A7" s="150" t="s">
        <v>1365</v>
      </c>
      <c r="B7" s="138" t="s">
        <v>1366</v>
      </c>
      <c r="C7" s="139">
        <v>108073313</v>
      </c>
      <c r="D7" s="103">
        <v>0</v>
      </c>
      <c r="E7" s="139">
        <v>0</v>
      </c>
      <c r="F7" s="139">
        <v>0</v>
      </c>
      <c r="G7" s="169">
        <v>0</v>
      </c>
      <c r="H7" s="103">
        <f t="shared" si="0"/>
        <v>108073313</v>
      </c>
      <c r="I7" s="139">
        <v>52479852</v>
      </c>
    </row>
    <row r="8" spans="1:9" ht="20.25" customHeight="1">
      <c r="A8" s="150" t="s">
        <v>1367</v>
      </c>
      <c r="B8" s="138" t="s">
        <v>1368</v>
      </c>
      <c r="C8" s="139">
        <v>109897090</v>
      </c>
      <c r="D8" s="103">
        <v>0</v>
      </c>
      <c r="E8" s="139">
        <v>0</v>
      </c>
      <c r="F8" s="139">
        <v>0</v>
      </c>
      <c r="G8" s="169">
        <v>0</v>
      </c>
      <c r="H8" s="103">
        <f t="shared" si="0"/>
        <v>109897090</v>
      </c>
      <c r="I8" s="139">
        <v>55315080</v>
      </c>
    </row>
    <row r="9" spans="1:9" ht="20.25" customHeight="1">
      <c r="A9" s="150" t="s">
        <v>1369</v>
      </c>
      <c r="B9" s="138" t="s">
        <v>1370</v>
      </c>
      <c r="C9" s="139">
        <v>11601050</v>
      </c>
      <c r="D9" s="103">
        <v>0</v>
      </c>
      <c r="E9" s="139">
        <v>0</v>
      </c>
      <c r="F9" s="139">
        <v>0</v>
      </c>
      <c r="G9" s="169">
        <v>0</v>
      </c>
      <c r="H9" s="103">
        <f t="shared" si="0"/>
        <v>11601050</v>
      </c>
      <c r="I9" s="139">
        <v>5059118</v>
      </c>
    </row>
    <row r="10" spans="1:9" ht="20.25" customHeight="1">
      <c r="A10" s="150" t="s">
        <v>1371</v>
      </c>
      <c r="B10" s="138" t="s">
        <v>1372</v>
      </c>
      <c r="C10" s="139">
        <v>182600508</v>
      </c>
      <c r="D10" s="103">
        <v>0</v>
      </c>
      <c r="E10" s="139">
        <v>0</v>
      </c>
      <c r="F10" s="139">
        <v>0</v>
      </c>
      <c r="G10" s="169">
        <v>0</v>
      </c>
      <c r="H10" s="103">
        <f t="shared" si="0"/>
        <v>182600508</v>
      </c>
      <c r="I10" s="139">
        <v>823833</v>
      </c>
    </row>
    <row r="11" spans="1:9" ht="20.25" customHeight="1">
      <c r="A11" s="150" t="s">
        <v>1373</v>
      </c>
      <c r="B11" s="138" t="s">
        <v>1374</v>
      </c>
      <c r="C11" s="139">
        <v>1</v>
      </c>
      <c r="D11" s="103">
        <v>0</v>
      </c>
      <c r="E11" s="139">
        <v>0</v>
      </c>
      <c r="F11" s="139">
        <v>0</v>
      </c>
      <c r="G11" s="169">
        <v>0</v>
      </c>
      <c r="H11" s="103">
        <f t="shared" si="0"/>
        <v>1</v>
      </c>
      <c r="I11" s="139">
        <v>0</v>
      </c>
    </row>
    <row r="12" spans="1:9" ht="20.25" customHeight="1">
      <c r="A12" s="150" t="s">
        <v>1375</v>
      </c>
      <c r="B12" s="138" t="s">
        <v>1376</v>
      </c>
      <c r="C12" s="139">
        <v>23738137</v>
      </c>
      <c r="D12" s="103">
        <v>0</v>
      </c>
      <c r="E12" s="139">
        <v>0</v>
      </c>
      <c r="F12" s="139">
        <v>0</v>
      </c>
      <c r="G12" s="169">
        <v>0</v>
      </c>
      <c r="H12" s="103">
        <f t="shared" si="0"/>
        <v>23738137</v>
      </c>
      <c r="I12" s="139">
        <v>26273</v>
      </c>
    </row>
    <row r="13" spans="1:9" ht="20.25" customHeight="1">
      <c r="A13" s="150" t="s">
        <v>1377</v>
      </c>
      <c r="B13" s="138" t="s">
        <v>1378</v>
      </c>
      <c r="C13" s="139">
        <v>1</v>
      </c>
      <c r="D13" s="103">
        <v>0</v>
      </c>
      <c r="E13" s="139">
        <v>0</v>
      </c>
      <c r="F13" s="139">
        <v>0</v>
      </c>
      <c r="G13" s="169">
        <v>0</v>
      </c>
      <c r="H13" s="103">
        <f t="shared" si="0"/>
        <v>1</v>
      </c>
      <c r="I13" s="139">
        <v>0</v>
      </c>
    </row>
    <row r="14" spans="1:9" ht="20.25" customHeight="1">
      <c r="A14" s="150" t="s">
        <v>1379</v>
      </c>
      <c r="B14" s="138" t="s">
        <v>1380</v>
      </c>
      <c r="C14" s="139">
        <v>1</v>
      </c>
      <c r="D14" s="103">
        <v>0</v>
      </c>
      <c r="E14" s="139">
        <v>0</v>
      </c>
      <c r="F14" s="139">
        <v>0</v>
      </c>
      <c r="G14" s="169">
        <v>0</v>
      </c>
      <c r="H14" s="103">
        <f t="shared" si="0"/>
        <v>1</v>
      </c>
      <c r="I14" s="139">
        <v>0</v>
      </c>
    </row>
    <row r="15" spans="1:9" ht="20.25" customHeight="1">
      <c r="A15" s="150" t="s">
        <v>1203</v>
      </c>
      <c r="B15" s="138" t="s">
        <v>572</v>
      </c>
      <c r="C15" s="139">
        <v>1382722710</v>
      </c>
      <c r="D15" s="103">
        <v>0</v>
      </c>
      <c r="E15" s="139">
        <v>0</v>
      </c>
      <c r="F15" s="139">
        <v>0</v>
      </c>
      <c r="G15" s="169">
        <v>0</v>
      </c>
      <c r="H15" s="103">
        <f t="shared" si="0"/>
        <v>1382722710</v>
      </c>
      <c r="I15" s="139">
        <v>252350000</v>
      </c>
    </row>
    <row r="16" spans="1:9" ht="20.25" customHeight="1">
      <c r="A16" s="150" t="s">
        <v>1207</v>
      </c>
      <c r="B16" s="138" t="s">
        <v>575</v>
      </c>
      <c r="C16" s="139">
        <v>869312136</v>
      </c>
      <c r="D16" s="103">
        <v>0</v>
      </c>
      <c r="E16" s="139">
        <v>0</v>
      </c>
      <c r="F16" s="139">
        <v>0</v>
      </c>
      <c r="G16" s="169">
        <v>0</v>
      </c>
      <c r="H16" s="103">
        <f t="shared" si="0"/>
        <v>869312136</v>
      </c>
      <c r="I16" s="139">
        <v>415750000</v>
      </c>
    </row>
    <row r="17" spans="1:9" ht="20.25" customHeight="1">
      <c r="A17" s="150" t="s">
        <v>1247</v>
      </c>
      <c r="B17" s="138" t="s">
        <v>577</v>
      </c>
      <c r="C17" s="139">
        <v>51583379</v>
      </c>
      <c r="D17" s="103">
        <v>0</v>
      </c>
      <c r="E17" s="139">
        <v>0</v>
      </c>
      <c r="F17" s="139">
        <v>0</v>
      </c>
      <c r="G17" s="169">
        <v>0</v>
      </c>
      <c r="H17" s="103">
        <f t="shared" si="0"/>
        <v>51583379</v>
      </c>
      <c r="I17" s="139">
        <v>11833200</v>
      </c>
    </row>
    <row r="18" spans="1:9" ht="20.25" customHeight="1">
      <c r="A18" s="150" t="s">
        <v>1381</v>
      </c>
      <c r="B18" s="138" t="s">
        <v>1382</v>
      </c>
      <c r="C18" s="139">
        <v>81562517</v>
      </c>
      <c r="D18" s="103">
        <v>0</v>
      </c>
      <c r="E18" s="139">
        <v>0</v>
      </c>
      <c r="F18" s="139">
        <v>0</v>
      </c>
      <c r="G18" s="169">
        <v>0</v>
      </c>
      <c r="H18" s="103">
        <f t="shared" si="0"/>
        <v>81562517</v>
      </c>
      <c r="I18" s="139">
        <v>24596900</v>
      </c>
    </row>
    <row r="19" spans="1:9" ht="20.25" customHeight="1">
      <c r="A19" s="150" t="s">
        <v>1383</v>
      </c>
      <c r="B19" s="138" t="s">
        <v>1384</v>
      </c>
      <c r="C19" s="139">
        <v>61171888</v>
      </c>
      <c r="D19" s="103">
        <v>0</v>
      </c>
      <c r="E19" s="139">
        <v>0</v>
      </c>
      <c r="F19" s="139">
        <v>0</v>
      </c>
      <c r="G19" s="169">
        <v>0</v>
      </c>
      <c r="H19" s="103">
        <f t="shared" si="0"/>
        <v>61171888</v>
      </c>
      <c r="I19" s="139">
        <v>18448900</v>
      </c>
    </row>
    <row r="20" spans="1:9" ht="20.25" customHeight="1">
      <c r="A20" s="150" t="s">
        <v>1385</v>
      </c>
      <c r="B20" s="138" t="s">
        <v>1386</v>
      </c>
      <c r="C20" s="139">
        <v>10195315</v>
      </c>
      <c r="D20" s="103">
        <v>0</v>
      </c>
      <c r="E20" s="139">
        <v>0</v>
      </c>
      <c r="F20" s="139">
        <v>0</v>
      </c>
      <c r="G20" s="169">
        <v>0</v>
      </c>
      <c r="H20" s="103">
        <f t="shared" si="0"/>
        <v>10195315</v>
      </c>
      <c r="I20" s="139">
        <v>12302100</v>
      </c>
    </row>
    <row r="21" spans="1:9" ht="20.25" customHeight="1">
      <c r="A21" s="150" t="s">
        <v>1387</v>
      </c>
      <c r="B21" s="138" t="s">
        <v>1388</v>
      </c>
      <c r="C21" s="139">
        <v>10195315</v>
      </c>
      <c r="D21" s="103">
        <v>0</v>
      </c>
      <c r="E21" s="139">
        <v>0</v>
      </c>
      <c r="F21" s="139">
        <v>0</v>
      </c>
      <c r="G21" s="169">
        <v>0</v>
      </c>
      <c r="H21" s="103">
        <f t="shared" si="0"/>
        <v>10195315</v>
      </c>
      <c r="I21" s="139">
        <v>0</v>
      </c>
    </row>
    <row r="22" spans="1:9" ht="20.25" customHeight="1">
      <c r="A22" s="150" t="s">
        <v>1389</v>
      </c>
      <c r="B22" s="138" t="s">
        <v>1390</v>
      </c>
      <c r="C22" s="139">
        <v>20390630</v>
      </c>
      <c r="D22" s="103">
        <v>0</v>
      </c>
      <c r="E22" s="139">
        <v>0</v>
      </c>
      <c r="F22" s="139">
        <v>0</v>
      </c>
      <c r="G22" s="169">
        <v>0</v>
      </c>
      <c r="H22" s="103">
        <f t="shared" si="0"/>
        <v>20390630</v>
      </c>
      <c r="I22" s="139">
        <v>0</v>
      </c>
    </row>
    <row r="23" spans="1:9" ht="20.25" customHeight="1">
      <c r="A23" s="150" t="s">
        <v>1391</v>
      </c>
      <c r="B23" s="138" t="s">
        <v>1392</v>
      </c>
      <c r="C23" s="139">
        <v>172707495</v>
      </c>
      <c r="D23" s="103">
        <v>0</v>
      </c>
      <c r="E23" s="139">
        <v>0</v>
      </c>
      <c r="F23" s="139">
        <v>0</v>
      </c>
      <c r="G23" s="169">
        <v>0</v>
      </c>
      <c r="H23" s="103">
        <f t="shared" si="0"/>
        <v>172707495</v>
      </c>
      <c r="I23" s="139">
        <v>52521696</v>
      </c>
    </row>
    <row r="24" spans="1:9" ht="20.25" customHeight="1">
      <c r="A24" s="150" t="s">
        <v>1393</v>
      </c>
      <c r="B24" s="138" t="s">
        <v>1394</v>
      </c>
      <c r="C24" s="139">
        <v>244687554</v>
      </c>
      <c r="D24" s="103">
        <v>0</v>
      </c>
      <c r="E24" s="139">
        <v>0</v>
      </c>
      <c r="F24" s="139">
        <v>0</v>
      </c>
      <c r="G24" s="169">
        <v>0</v>
      </c>
      <c r="H24" s="103">
        <f t="shared" si="0"/>
        <v>244687554</v>
      </c>
      <c r="I24" s="139">
        <v>74123164</v>
      </c>
    </row>
    <row r="25" spans="1:9" ht="20.25" customHeight="1">
      <c r="A25" s="150" t="s">
        <v>1395</v>
      </c>
      <c r="B25" s="138" t="s">
        <v>1396</v>
      </c>
      <c r="C25" s="139">
        <v>21287817</v>
      </c>
      <c r="D25" s="103">
        <v>0</v>
      </c>
      <c r="E25" s="139">
        <v>0</v>
      </c>
      <c r="F25" s="139">
        <v>0</v>
      </c>
      <c r="G25" s="169">
        <v>0</v>
      </c>
      <c r="H25" s="103">
        <f t="shared" si="0"/>
        <v>21287817</v>
      </c>
      <c r="I25" s="139">
        <v>19819600</v>
      </c>
    </row>
    <row r="26" spans="1:9" ht="20.25" customHeight="1">
      <c r="A26" s="150" t="s">
        <v>1324</v>
      </c>
      <c r="B26" s="138" t="s">
        <v>579</v>
      </c>
      <c r="C26" s="139">
        <v>14263439</v>
      </c>
      <c r="D26" s="103">
        <v>0</v>
      </c>
      <c r="E26" s="139">
        <v>0</v>
      </c>
      <c r="F26" s="139">
        <v>0</v>
      </c>
      <c r="G26" s="169">
        <v>0</v>
      </c>
      <c r="H26" s="103">
        <f t="shared" si="0"/>
        <v>14263439</v>
      </c>
      <c r="I26" s="139">
        <v>3240140</v>
      </c>
    </row>
    <row r="27" spans="1:9" ht="20.25" customHeight="1">
      <c r="A27" s="150" t="s">
        <v>1398</v>
      </c>
      <c r="B27" s="138" t="s">
        <v>582</v>
      </c>
      <c r="C27" s="139">
        <v>57750000</v>
      </c>
      <c r="D27" s="103">
        <v>0</v>
      </c>
      <c r="E27" s="139">
        <v>34911030.05</v>
      </c>
      <c r="F27" s="139">
        <v>0</v>
      </c>
      <c r="G27" s="169">
        <v>0</v>
      </c>
      <c r="H27" s="103">
        <f t="shared" si="0"/>
        <v>92661030.05</v>
      </c>
      <c r="I27" s="139">
        <v>0</v>
      </c>
    </row>
    <row r="28" spans="1:9" ht="20.25" customHeight="1">
      <c r="A28" s="150" t="s">
        <v>1399</v>
      </c>
      <c r="B28" s="138" t="s">
        <v>591</v>
      </c>
      <c r="C28" s="139">
        <v>12600000</v>
      </c>
      <c r="D28" s="103">
        <v>0</v>
      </c>
      <c r="E28" s="139">
        <v>0</v>
      </c>
      <c r="F28" s="139">
        <v>0</v>
      </c>
      <c r="G28" s="169">
        <v>0</v>
      </c>
      <c r="H28" s="103">
        <f t="shared" si="0"/>
        <v>12600000</v>
      </c>
      <c r="I28" s="139">
        <v>0</v>
      </c>
    </row>
    <row r="29" spans="1:9" ht="20.25" customHeight="1">
      <c r="A29" s="150" t="s">
        <v>1308</v>
      </c>
      <c r="B29" s="138" t="s">
        <v>367</v>
      </c>
      <c r="C29" s="139">
        <v>73500000</v>
      </c>
      <c r="D29" s="103">
        <v>0</v>
      </c>
      <c r="E29" s="139">
        <v>0</v>
      </c>
      <c r="F29" s="139">
        <v>0</v>
      </c>
      <c r="G29" s="169">
        <v>0</v>
      </c>
      <c r="H29" s="103">
        <f t="shared" si="0"/>
        <v>73500000</v>
      </c>
      <c r="I29" s="139">
        <v>2892370</v>
      </c>
    </row>
    <row r="30" spans="1:9" ht="20.25" customHeight="1">
      <c r="A30" s="150" t="s">
        <v>1201</v>
      </c>
      <c r="B30" s="138" t="s">
        <v>664</v>
      </c>
      <c r="C30" s="139">
        <v>247304568</v>
      </c>
      <c r="D30" s="103">
        <v>0</v>
      </c>
      <c r="E30" s="139">
        <v>0</v>
      </c>
      <c r="F30" s="139">
        <v>0</v>
      </c>
      <c r="G30" s="169">
        <v>0</v>
      </c>
      <c r="H30" s="103">
        <f t="shared" si="0"/>
        <v>247304568</v>
      </c>
      <c r="I30" s="139">
        <v>214928280</v>
      </c>
    </row>
    <row r="31" spans="1:9" ht="20.25" customHeight="1">
      <c r="A31" s="150" t="s">
        <v>1400</v>
      </c>
      <c r="B31" s="138" t="s">
        <v>666</v>
      </c>
      <c r="C31" s="139">
        <v>110199008</v>
      </c>
      <c r="D31" s="103">
        <v>0</v>
      </c>
      <c r="E31" s="139">
        <v>0</v>
      </c>
      <c r="F31" s="139">
        <v>0</v>
      </c>
      <c r="G31" s="169">
        <v>0</v>
      </c>
      <c r="H31" s="103">
        <f t="shared" si="0"/>
        <v>110199008</v>
      </c>
      <c r="I31" s="139">
        <v>42134544</v>
      </c>
    </row>
    <row r="32" spans="1:9" ht="20.25" customHeight="1">
      <c r="A32" s="150" t="s">
        <v>1401</v>
      </c>
      <c r="B32" s="138" t="s">
        <v>668</v>
      </c>
      <c r="C32" s="139">
        <v>38220000</v>
      </c>
      <c r="D32" s="103">
        <v>0</v>
      </c>
      <c r="E32" s="139">
        <v>0</v>
      </c>
      <c r="F32" s="139">
        <v>0</v>
      </c>
      <c r="G32" s="169">
        <v>0</v>
      </c>
      <c r="H32" s="103">
        <f t="shared" si="0"/>
        <v>38220000</v>
      </c>
      <c r="I32" s="139">
        <v>0</v>
      </c>
    </row>
    <row r="33" spans="1:9" ht="20.25" customHeight="1">
      <c r="A33" s="150" t="s">
        <v>1402</v>
      </c>
      <c r="B33" s="138" t="s">
        <v>471</v>
      </c>
      <c r="C33" s="139">
        <v>32760000</v>
      </c>
      <c r="D33" s="103">
        <v>0</v>
      </c>
      <c r="E33" s="139">
        <v>0</v>
      </c>
      <c r="F33" s="139">
        <v>0</v>
      </c>
      <c r="G33" s="169">
        <v>0</v>
      </c>
      <c r="H33" s="103">
        <f t="shared" si="0"/>
        <v>32760000</v>
      </c>
      <c r="I33" s="139">
        <v>17528618</v>
      </c>
    </row>
    <row r="34" spans="1:9" ht="20.25" customHeight="1">
      <c r="A34" s="150" t="s">
        <v>1403</v>
      </c>
      <c r="B34" s="138" t="s">
        <v>1404</v>
      </c>
      <c r="C34" s="139">
        <v>12735128</v>
      </c>
      <c r="D34" s="103">
        <v>0</v>
      </c>
      <c r="E34" s="139">
        <v>0</v>
      </c>
      <c r="F34" s="139">
        <v>0</v>
      </c>
      <c r="G34" s="169">
        <v>0</v>
      </c>
      <c r="H34" s="103">
        <f t="shared" si="0"/>
        <v>12735128</v>
      </c>
      <c r="I34" s="139">
        <v>9488</v>
      </c>
    </row>
    <row r="35" spans="1:9" ht="20.25" customHeight="1">
      <c r="A35" s="150" t="s">
        <v>1405</v>
      </c>
      <c r="B35" s="138" t="s">
        <v>1406</v>
      </c>
      <c r="C35" s="139">
        <v>9676765</v>
      </c>
      <c r="D35" s="103">
        <v>0</v>
      </c>
      <c r="E35" s="139">
        <v>0</v>
      </c>
      <c r="F35" s="139">
        <v>0</v>
      </c>
      <c r="G35" s="169">
        <v>0</v>
      </c>
      <c r="H35" s="103">
        <f t="shared" si="0"/>
        <v>9676765</v>
      </c>
      <c r="I35" s="139">
        <v>0</v>
      </c>
    </row>
    <row r="36" spans="1:9" ht="20.25" customHeight="1">
      <c r="A36" s="150" t="s">
        <v>1407</v>
      </c>
      <c r="B36" s="138" t="s">
        <v>1408</v>
      </c>
      <c r="C36" s="139">
        <v>6552000</v>
      </c>
      <c r="D36" s="103">
        <v>0</v>
      </c>
      <c r="E36" s="139">
        <v>0</v>
      </c>
      <c r="F36" s="139">
        <v>0</v>
      </c>
      <c r="G36" s="169">
        <v>0</v>
      </c>
      <c r="H36" s="103">
        <f t="shared" si="0"/>
        <v>6552000</v>
      </c>
      <c r="I36" s="139">
        <v>0</v>
      </c>
    </row>
    <row r="37" spans="1:9" ht="20.25" customHeight="1">
      <c r="A37" s="150" t="s">
        <v>1409</v>
      </c>
      <c r="B37" s="138" t="s">
        <v>676</v>
      </c>
      <c r="C37" s="139">
        <v>10500000</v>
      </c>
      <c r="D37" s="103">
        <v>0</v>
      </c>
      <c r="E37" s="139">
        <v>0</v>
      </c>
      <c r="F37" s="139">
        <v>0</v>
      </c>
      <c r="G37" s="169">
        <v>0</v>
      </c>
      <c r="H37" s="103">
        <f t="shared" si="0"/>
        <v>10500000</v>
      </c>
      <c r="I37" s="139">
        <v>0</v>
      </c>
    </row>
    <row r="38" spans="1:9" ht="20.25" customHeight="1">
      <c r="A38" s="150" t="s">
        <v>1410</v>
      </c>
      <c r="B38" s="138" t="s">
        <v>1411</v>
      </c>
      <c r="C38" s="139">
        <v>3276000</v>
      </c>
      <c r="D38" s="103">
        <v>0</v>
      </c>
      <c r="E38" s="139">
        <v>0</v>
      </c>
      <c r="F38" s="139">
        <v>0</v>
      </c>
      <c r="G38" s="169">
        <v>0</v>
      </c>
      <c r="H38" s="103">
        <f t="shared" si="0"/>
        <v>3276000</v>
      </c>
      <c r="I38" s="139">
        <v>988025</v>
      </c>
    </row>
    <row r="39" spans="1:9" ht="20.25" customHeight="1">
      <c r="A39" s="150" t="s">
        <v>1412</v>
      </c>
      <c r="B39" s="138" t="s">
        <v>678</v>
      </c>
      <c r="C39" s="139">
        <v>41225876</v>
      </c>
      <c r="D39" s="103">
        <v>0</v>
      </c>
      <c r="E39" s="139">
        <v>0</v>
      </c>
      <c r="F39" s="139">
        <v>0</v>
      </c>
      <c r="G39" s="169">
        <v>0</v>
      </c>
      <c r="H39" s="103">
        <f t="shared" si="0"/>
        <v>41225876</v>
      </c>
      <c r="I39" s="139">
        <v>675000</v>
      </c>
    </row>
    <row r="40" spans="1:9" ht="20.25" customHeight="1">
      <c r="A40" s="150" t="s">
        <v>1285</v>
      </c>
      <c r="B40" s="138" t="s">
        <v>685</v>
      </c>
      <c r="C40" s="139">
        <v>54600000</v>
      </c>
      <c r="D40" s="103">
        <v>0</v>
      </c>
      <c r="E40" s="139">
        <v>0</v>
      </c>
      <c r="F40" s="139">
        <v>0</v>
      </c>
      <c r="G40" s="169">
        <v>0</v>
      </c>
      <c r="H40" s="103">
        <f t="shared" si="0"/>
        <v>54600000</v>
      </c>
      <c r="I40" s="139">
        <v>0</v>
      </c>
    </row>
    <row r="41" spans="1:9" ht="20.25" customHeight="1">
      <c r="A41" s="150" t="s">
        <v>1413</v>
      </c>
      <c r="B41" s="138" t="s">
        <v>687</v>
      </c>
      <c r="C41" s="139">
        <v>84084000</v>
      </c>
      <c r="D41" s="103">
        <v>0</v>
      </c>
      <c r="E41" s="139">
        <v>0</v>
      </c>
      <c r="F41" s="139">
        <v>0</v>
      </c>
      <c r="G41" s="169">
        <v>0</v>
      </c>
      <c r="H41" s="103">
        <f t="shared" si="0"/>
        <v>84084000</v>
      </c>
      <c r="I41" s="139">
        <v>0</v>
      </c>
    </row>
    <row r="42" spans="1:9" ht="20.25" customHeight="1">
      <c r="A42" s="150" t="s">
        <v>1414</v>
      </c>
      <c r="B42" s="138" t="s">
        <v>375</v>
      </c>
      <c r="C42" s="139">
        <v>73738125</v>
      </c>
      <c r="D42" s="103">
        <v>0</v>
      </c>
      <c r="E42" s="139">
        <v>0</v>
      </c>
      <c r="F42" s="139">
        <v>0</v>
      </c>
      <c r="G42" s="169">
        <v>0</v>
      </c>
      <c r="H42" s="103">
        <f t="shared" si="0"/>
        <v>73738125</v>
      </c>
      <c r="I42" s="139">
        <v>16575209</v>
      </c>
    </row>
    <row r="43" spans="1:9" ht="20.25" customHeight="1">
      <c r="A43" s="150" t="s">
        <v>1415</v>
      </c>
      <c r="B43" s="138" t="s">
        <v>690</v>
      </c>
      <c r="C43" s="139">
        <v>38220000</v>
      </c>
      <c r="D43" s="103">
        <v>0</v>
      </c>
      <c r="E43" s="139">
        <v>0</v>
      </c>
      <c r="F43" s="139">
        <v>0</v>
      </c>
      <c r="G43" s="169">
        <v>0</v>
      </c>
      <c r="H43" s="103">
        <f t="shared" si="0"/>
        <v>38220000</v>
      </c>
      <c r="I43" s="139">
        <v>11594849</v>
      </c>
    </row>
    <row r="44" spans="1:9" ht="20.25" customHeight="1">
      <c r="A44" s="150" t="s">
        <v>1416</v>
      </c>
      <c r="B44" s="138" t="s">
        <v>1417</v>
      </c>
      <c r="C44" s="139">
        <v>109200000</v>
      </c>
      <c r="D44" s="103">
        <v>0</v>
      </c>
      <c r="E44" s="139">
        <v>0</v>
      </c>
      <c r="F44" s="139">
        <v>0</v>
      </c>
      <c r="G44" s="169">
        <v>0</v>
      </c>
      <c r="H44" s="103">
        <f t="shared" si="0"/>
        <v>109200000</v>
      </c>
      <c r="I44" s="139">
        <v>0</v>
      </c>
    </row>
    <row r="45" spans="1:9" ht="20.25" customHeight="1">
      <c r="A45" s="150" t="s">
        <v>1418</v>
      </c>
      <c r="B45" s="138" t="s">
        <v>692</v>
      </c>
      <c r="C45" s="139">
        <v>33600000</v>
      </c>
      <c r="D45" s="103">
        <v>0</v>
      </c>
      <c r="E45" s="139">
        <v>0</v>
      </c>
      <c r="F45" s="139">
        <v>0</v>
      </c>
      <c r="G45" s="169">
        <v>0</v>
      </c>
      <c r="H45" s="103">
        <f t="shared" si="0"/>
        <v>33600000</v>
      </c>
      <c r="I45" s="139">
        <v>0</v>
      </c>
    </row>
    <row r="46" spans="1:9" ht="20.25" customHeight="1">
      <c r="A46" s="150" t="s">
        <v>1419</v>
      </c>
      <c r="B46" s="138" t="s">
        <v>1420</v>
      </c>
      <c r="C46" s="139">
        <v>0</v>
      </c>
      <c r="D46" s="103">
        <v>0</v>
      </c>
      <c r="E46" s="139">
        <v>0</v>
      </c>
      <c r="F46" s="139">
        <v>0</v>
      </c>
      <c r="G46" s="169">
        <v>0</v>
      </c>
      <c r="H46" s="103">
        <f t="shared" si="0"/>
        <v>0</v>
      </c>
      <c r="I46" s="139">
        <v>0</v>
      </c>
    </row>
    <row r="47" spans="1:9" ht="20.25" customHeight="1">
      <c r="A47" s="150" t="s">
        <v>1421</v>
      </c>
      <c r="B47" s="138" t="s">
        <v>390</v>
      </c>
      <c r="C47" s="139">
        <v>25001262</v>
      </c>
      <c r="D47" s="103">
        <v>0</v>
      </c>
      <c r="E47" s="139">
        <v>0</v>
      </c>
      <c r="F47" s="139">
        <v>0</v>
      </c>
      <c r="G47" s="169">
        <v>0</v>
      </c>
      <c r="H47" s="103">
        <f t="shared" si="0"/>
        <v>25001262</v>
      </c>
      <c r="I47" s="139">
        <v>977350</v>
      </c>
    </row>
    <row r="48" spans="1:9" ht="20.25" customHeight="1">
      <c r="A48" s="150" t="s">
        <v>1422</v>
      </c>
      <c r="B48" s="138" t="s">
        <v>694</v>
      </c>
      <c r="C48" s="139">
        <v>31500000</v>
      </c>
      <c r="D48" s="103">
        <v>0</v>
      </c>
      <c r="E48" s="139">
        <v>0</v>
      </c>
      <c r="F48" s="139">
        <v>0</v>
      </c>
      <c r="G48" s="169">
        <v>0</v>
      </c>
      <c r="H48" s="103">
        <f t="shared" si="0"/>
        <v>31500000</v>
      </c>
      <c r="I48" s="139">
        <v>0</v>
      </c>
    </row>
    <row r="49" spans="1:9" ht="20.25" customHeight="1">
      <c r="A49" s="150" t="s">
        <v>1423</v>
      </c>
      <c r="B49" s="138" t="s">
        <v>1424</v>
      </c>
      <c r="C49" s="139">
        <v>249101723</v>
      </c>
      <c r="D49" s="103">
        <v>0</v>
      </c>
      <c r="E49" s="139">
        <v>0</v>
      </c>
      <c r="F49" s="139">
        <v>0</v>
      </c>
      <c r="G49" s="169">
        <v>0</v>
      </c>
      <c r="H49" s="103">
        <f t="shared" si="0"/>
        <v>249101723</v>
      </c>
      <c r="I49" s="139">
        <v>3270515</v>
      </c>
    </row>
    <row r="50" spans="1:9" ht="20.25" customHeight="1">
      <c r="A50" s="150" t="s">
        <v>1322</v>
      </c>
      <c r="B50" s="138" t="s">
        <v>881</v>
      </c>
      <c r="C50" s="139">
        <v>2002074768</v>
      </c>
      <c r="D50" s="103">
        <v>0</v>
      </c>
      <c r="E50" s="139">
        <v>632917861.47</v>
      </c>
      <c r="F50" s="139">
        <v>0</v>
      </c>
      <c r="G50" s="169">
        <v>0</v>
      </c>
      <c r="H50" s="103">
        <f t="shared" si="0"/>
        <v>2634992629.4700003</v>
      </c>
      <c r="I50" s="139">
        <v>0</v>
      </c>
    </row>
    <row r="51" spans="1:9" ht="20.25" customHeight="1">
      <c r="A51" s="150" t="s">
        <v>1427</v>
      </c>
      <c r="B51" s="138" t="s">
        <v>907</v>
      </c>
      <c r="C51" s="139">
        <v>1192751161.66</v>
      </c>
      <c r="D51" s="103">
        <v>0</v>
      </c>
      <c r="E51" s="139">
        <v>423942162.65</v>
      </c>
      <c r="F51" s="139">
        <v>0</v>
      </c>
      <c r="G51" s="169">
        <v>0</v>
      </c>
      <c r="H51" s="103">
        <f t="shared" si="0"/>
        <v>1616693324.31</v>
      </c>
      <c r="I51" s="139">
        <v>0</v>
      </c>
    </row>
    <row r="52" spans="1:9" ht="20.25" customHeight="1">
      <c r="A52" s="150" t="s">
        <v>1281</v>
      </c>
      <c r="B52" s="138" t="s">
        <v>908</v>
      </c>
      <c r="C52" s="139">
        <v>2279005797</v>
      </c>
      <c r="D52" s="103">
        <v>0</v>
      </c>
      <c r="E52" s="139">
        <v>262938174.32</v>
      </c>
      <c r="F52" s="139">
        <v>1000000000</v>
      </c>
      <c r="G52" s="169">
        <v>0</v>
      </c>
      <c r="H52" s="103">
        <f t="shared" si="0"/>
        <v>1541943971.3200002</v>
      </c>
      <c r="I52" s="139">
        <v>15200000</v>
      </c>
    </row>
    <row r="53" spans="1:9" ht="20.25" customHeight="1">
      <c r="A53" s="150" t="s">
        <v>1277</v>
      </c>
      <c r="B53" s="138" t="s">
        <v>909</v>
      </c>
      <c r="C53" s="139">
        <v>1346215838.04</v>
      </c>
      <c r="D53" s="103">
        <v>0</v>
      </c>
      <c r="E53" s="139">
        <v>47934087</v>
      </c>
      <c r="F53" s="139">
        <v>1000000000</v>
      </c>
      <c r="G53" s="169">
        <v>0</v>
      </c>
      <c r="H53" s="103">
        <f t="shared" si="0"/>
        <v>394149925.03999996</v>
      </c>
      <c r="I53" s="139">
        <v>5000000</v>
      </c>
    </row>
    <row r="54" spans="1:9" ht="20.25" customHeight="1">
      <c r="A54" s="150" t="s">
        <v>1275</v>
      </c>
      <c r="B54" s="138" t="s">
        <v>910</v>
      </c>
      <c r="C54" s="139">
        <v>724500061.73</v>
      </c>
      <c r="D54" s="103">
        <v>0</v>
      </c>
      <c r="E54" s="139">
        <v>262938174.32</v>
      </c>
      <c r="F54" s="139">
        <v>0</v>
      </c>
      <c r="G54" s="169">
        <v>0</v>
      </c>
      <c r="H54" s="103">
        <f t="shared" si="0"/>
        <v>987438236.05</v>
      </c>
      <c r="I54" s="139">
        <v>21000000</v>
      </c>
    </row>
    <row r="55" spans="1:9" ht="20.25" customHeight="1">
      <c r="A55" s="150" t="s">
        <v>1428</v>
      </c>
      <c r="B55" s="138" t="s">
        <v>711</v>
      </c>
      <c r="C55" s="139">
        <v>99710161.36</v>
      </c>
      <c r="D55" s="103">
        <v>0</v>
      </c>
      <c r="E55" s="139">
        <v>0</v>
      </c>
      <c r="F55" s="139">
        <v>0</v>
      </c>
      <c r="G55" s="169">
        <v>0</v>
      </c>
      <c r="H55" s="103">
        <f t="shared" si="0"/>
        <v>99710161.36</v>
      </c>
      <c r="I55" s="139">
        <v>0</v>
      </c>
    </row>
    <row r="56" spans="1:9" ht="20.25" customHeight="1">
      <c r="A56" s="150" t="s">
        <v>1429</v>
      </c>
      <c r="B56" s="138" t="s">
        <v>704</v>
      </c>
      <c r="C56" s="139">
        <v>404270862.21</v>
      </c>
      <c r="D56" s="103">
        <v>0</v>
      </c>
      <c r="E56" s="139">
        <v>165429992</v>
      </c>
      <c r="F56" s="139">
        <v>0</v>
      </c>
      <c r="G56" s="169">
        <v>0</v>
      </c>
      <c r="H56" s="103">
        <f t="shared" si="0"/>
        <v>569700854.21</v>
      </c>
      <c r="I56" s="139">
        <v>0</v>
      </c>
    </row>
    <row r="57" spans="1:9" ht="15">
      <c r="A57" s="150" t="s">
        <v>1295</v>
      </c>
      <c r="B57" s="138" t="s">
        <v>723</v>
      </c>
      <c r="C57" s="139">
        <v>78551261.23</v>
      </c>
      <c r="D57" s="103">
        <v>0</v>
      </c>
      <c r="E57" s="139">
        <v>217988122.92</v>
      </c>
      <c r="F57" s="139">
        <v>0</v>
      </c>
      <c r="G57" s="169">
        <v>0</v>
      </c>
      <c r="H57" s="103">
        <f t="shared" si="0"/>
        <v>296539384.15</v>
      </c>
      <c r="I57" s="139">
        <v>0</v>
      </c>
    </row>
    <row r="58" spans="1:9" ht="15">
      <c r="A58" s="150" t="s">
        <v>1298</v>
      </c>
      <c r="B58" s="138" t="s">
        <v>911</v>
      </c>
      <c r="C58" s="139">
        <v>88262900.77</v>
      </c>
      <c r="D58" s="103">
        <v>0</v>
      </c>
      <c r="E58" s="139">
        <v>0</v>
      </c>
      <c r="F58" s="139">
        <v>0</v>
      </c>
      <c r="G58" s="169">
        <v>0</v>
      </c>
      <c r="H58" s="103">
        <f t="shared" si="0"/>
        <v>88262900.77</v>
      </c>
      <c r="I58" s="139">
        <v>0</v>
      </c>
    </row>
  </sheetData>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3E28D-C299-4FBF-AA7D-490AD918593D}">
  <dimension ref="A1:E2"/>
  <sheetViews>
    <sheetView workbookViewId="0" topLeftCell="A1">
      <selection activeCell="A1" sqref="A1:XFD1048576"/>
    </sheetView>
  </sheetViews>
  <sheetFormatPr defaultColWidth="11.421875" defaultRowHeight="15"/>
  <sheetData>
    <row r="1" spans="1:5" ht="15">
      <c r="A1" t="s">
        <v>1345</v>
      </c>
      <c r="B1" t="s">
        <v>2824</v>
      </c>
      <c r="C1" t="s">
        <v>2803</v>
      </c>
      <c r="D1" t="s">
        <v>2804</v>
      </c>
      <c r="E1" t="s">
        <v>2805</v>
      </c>
    </row>
    <row r="2" spans="1:5" ht="24.75">
      <c r="A2" s="170" t="s">
        <v>2825</v>
      </c>
      <c r="B2" s="171" t="s">
        <v>2826</v>
      </c>
      <c r="C2" s="172">
        <v>44012</v>
      </c>
      <c r="D2" s="173">
        <v>0</v>
      </c>
      <c r="E2" s="174">
        <v>0</v>
      </c>
    </row>
  </sheetData>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75ACC-D9B4-484F-A00F-99CB614DC5A5}">
  <dimension ref="A1:D15"/>
  <sheetViews>
    <sheetView workbookViewId="0" topLeftCell="A1">
      <selection activeCell="B20" sqref="B20"/>
    </sheetView>
  </sheetViews>
  <sheetFormatPr defaultColWidth="11.421875" defaultRowHeight="15"/>
  <cols>
    <col min="1" max="1" width="27.00390625" style="0" customWidth="1"/>
    <col min="2" max="2" width="73.8515625" style="0" customWidth="1"/>
    <col min="3" max="3" width="14.421875" style="0" customWidth="1"/>
    <col min="4" max="4" width="17.421875" style="0" customWidth="1"/>
    <col min="257" max="257" width="27.00390625" style="0" customWidth="1"/>
    <col min="258" max="258" width="73.8515625" style="0" customWidth="1"/>
    <col min="259" max="259" width="14.421875" style="0" customWidth="1"/>
    <col min="260" max="260" width="17.421875" style="0" customWidth="1"/>
    <col min="513" max="513" width="27.00390625" style="0" customWidth="1"/>
    <col min="514" max="514" width="73.8515625" style="0" customWidth="1"/>
    <col min="515" max="515" width="14.421875" style="0" customWidth="1"/>
    <col min="516" max="516" width="17.421875" style="0" customWidth="1"/>
    <col min="769" max="769" width="27.00390625" style="0" customWidth="1"/>
    <col min="770" max="770" width="73.8515625" style="0" customWidth="1"/>
    <col min="771" max="771" width="14.421875" style="0" customWidth="1"/>
    <col min="772" max="772" width="17.421875" style="0" customWidth="1"/>
    <col min="1025" max="1025" width="27.00390625" style="0" customWidth="1"/>
    <col min="1026" max="1026" width="73.8515625" style="0" customWidth="1"/>
    <col min="1027" max="1027" width="14.421875" style="0" customWidth="1"/>
    <col min="1028" max="1028" width="17.421875" style="0" customWidth="1"/>
    <col min="1281" max="1281" width="27.00390625" style="0" customWidth="1"/>
    <col min="1282" max="1282" width="73.8515625" style="0" customWidth="1"/>
    <col min="1283" max="1283" width="14.421875" style="0" customWidth="1"/>
    <col min="1284" max="1284" width="17.421875" style="0" customWidth="1"/>
    <col min="1537" max="1537" width="27.00390625" style="0" customWidth="1"/>
    <col min="1538" max="1538" width="73.8515625" style="0" customWidth="1"/>
    <col min="1539" max="1539" width="14.421875" style="0" customWidth="1"/>
    <col min="1540" max="1540" width="17.421875" style="0" customWidth="1"/>
    <col min="1793" max="1793" width="27.00390625" style="0" customWidth="1"/>
    <col min="1794" max="1794" width="73.8515625" style="0" customWidth="1"/>
    <col min="1795" max="1795" width="14.421875" style="0" customWidth="1"/>
    <col min="1796" max="1796" width="17.421875" style="0" customWidth="1"/>
    <col min="2049" max="2049" width="27.00390625" style="0" customWidth="1"/>
    <col min="2050" max="2050" width="73.8515625" style="0" customWidth="1"/>
    <col min="2051" max="2051" width="14.421875" style="0" customWidth="1"/>
    <col min="2052" max="2052" width="17.421875" style="0" customWidth="1"/>
    <col min="2305" max="2305" width="27.00390625" style="0" customWidth="1"/>
    <col min="2306" max="2306" width="73.8515625" style="0" customWidth="1"/>
    <col min="2307" max="2307" width="14.421875" style="0" customWidth="1"/>
    <col min="2308" max="2308" width="17.421875" style="0" customWidth="1"/>
    <col min="2561" max="2561" width="27.00390625" style="0" customWidth="1"/>
    <col min="2562" max="2562" width="73.8515625" style="0" customWidth="1"/>
    <col min="2563" max="2563" width="14.421875" style="0" customWidth="1"/>
    <col min="2564" max="2564" width="17.421875" style="0" customWidth="1"/>
    <col min="2817" max="2817" width="27.00390625" style="0" customWidth="1"/>
    <col min="2818" max="2818" width="73.8515625" style="0" customWidth="1"/>
    <col min="2819" max="2819" width="14.421875" style="0" customWidth="1"/>
    <col min="2820" max="2820" width="17.421875" style="0" customWidth="1"/>
    <col min="3073" max="3073" width="27.00390625" style="0" customWidth="1"/>
    <col min="3074" max="3074" width="73.8515625" style="0" customWidth="1"/>
    <col min="3075" max="3075" width="14.421875" style="0" customWidth="1"/>
    <col min="3076" max="3076" width="17.421875" style="0" customWidth="1"/>
    <col min="3329" max="3329" width="27.00390625" style="0" customWidth="1"/>
    <col min="3330" max="3330" width="73.8515625" style="0" customWidth="1"/>
    <col min="3331" max="3331" width="14.421875" style="0" customWidth="1"/>
    <col min="3332" max="3332" width="17.421875" style="0" customWidth="1"/>
    <col min="3585" max="3585" width="27.00390625" style="0" customWidth="1"/>
    <col min="3586" max="3586" width="73.8515625" style="0" customWidth="1"/>
    <col min="3587" max="3587" width="14.421875" style="0" customWidth="1"/>
    <col min="3588" max="3588" width="17.421875" style="0" customWidth="1"/>
    <col min="3841" max="3841" width="27.00390625" style="0" customWidth="1"/>
    <col min="3842" max="3842" width="73.8515625" style="0" customWidth="1"/>
    <col min="3843" max="3843" width="14.421875" style="0" customWidth="1"/>
    <col min="3844" max="3844" width="17.421875" style="0" customWidth="1"/>
    <col min="4097" max="4097" width="27.00390625" style="0" customWidth="1"/>
    <col min="4098" max="4098" width="73.8515625" style="0" customWidth="1"/>
    <col min="4099" max="4099" width="14.421875" style="0" customWidth="1"/>
    <col min="4100" max="4100" width="17.421875" style="0" customWidth="1"/>
    <col min="4353" max="4353" width="27.00390625" style="0" customWidth="1"/>
    <col min="4354" max="4354" width="73.8515625" style="0" customWidth="1"/>
    <col min="4355" max="4355" width="14.421875" style="0" customWidth="1"/>
    <col min="4356" max="4356" width="17.421875" style="0" customWidth="1"/>
    <col min="4609" max="4609" width="27.00390625" style="0" customWidth="1"/>
    <col min="4610" max="4610" width="73.8515625" style="0" customWidth="1"/>
    <col min="4611" max="4611" width="14.421875" style="0" customWidth="1"/>
    <col min="4612" max="4612" width="17.421875" style="0" customWidth="1"/>
    <col min="4865" max="4865" width="27.00390625" style="0" customWidth="1"/>
    <col min="4866" max="4866" width="73.8515625" style="0" customWidth="1"/>
    <col min="4867" max="4867" width="14.421875" style="0" customWidth="1"/>
    <col min="4868" max="4868" width="17.421875" style="0" customWidth="1"/>
    <col min="5121" max="5121" width="27.00390625" style="0" customWidth="1"/>
    <col min="5122" max="5122" width="73.8515625" style="0" customWidth="1"/>
    <col min="5123" max="5123" width="14.421875" style="0" customWidth="1"/>
    <col min="5124" max="5124" width="17.421875" style="0" customWidth="1"/>
    <col min="5377" max="5377" width="27.00390625" style="0" customWidth="1"/>
    <col min="5378" max="5378" width="73.8515625" style="0" customWidth="1"/>
    <col min="5379" max="5379" width="14.421875" style="0" customWidth="1"/>
    <col min="5380" max="5380" width="17.421875" style="0" customWidth="1"/>
    <col min="5633" max="5633" width="27.00390625" style="0" customWidth="1"/>
    <col min="5634" max="5634" width="73.8515625" style="0" customWidth="1"/>
    <col min="5635" max="5635" width="14.421875" style="0" customWidth="1"/>
    <col min="5636" max="5636" width="17.421875" style="0" customWidth="1"/>
    <col min="5889" max="5889" width="27.00390625" style="0" customWidth="1"/>
    <col min="5890" max="5890" width="73.8515625" style="0" customWidth="1"/>
    <col min="5891" max="5891" width="14.421875" style="0" customWidth="1"/>
    <col min="5892" max="5892" width="17.421875" style="0" customWidth="1"/>
    <col min="6145" max="6145" width="27.00390625" style="0" customWidth="1"/>
    <col min="6146" max="6146" width="73.8515625" style="0" customWidth="1"/>
    <col min="6147" max="6147" width="14.421875" style="0" customWidth="1"/>
    <col min="6148" max="6148" width="17.421875" style="0" customWidth="1"/>
    <col min="6401" max="6401" width="27.00390625" style="0" customWidth="1"/>
    <col min="6402" max="6402" width="73.8515625" style="0" customWidth="1"/>
    <col min="6403" max="6403" width="14.421875" style="0" customWidth="1"/>
    <col min="6404" max="6404" width="17.421875" style="0" customWidth="1"/>
    <col min="6657" max="6657" width="27.00390625" style="0" customWidth="1"/>
    <col min="6658" max="6658" width="73.8515625" style="0" customWidth="1"/>
    <col min="6659" max="6659" width="14.421875" style="0" customWidth="1"/>
    <col min="6660" max="6660" width="17.421875" style="0" customWidth="1"/>
    <col min="6913" max="6913" width="27.00390625" style="0" customWidth="1"/>
    <col min="6914" max="6914" width="73.8515625" style="0" customWidth="1"/>
    <col min="6915" max="6915" width="14.421875" style="0" customWidth="1"/>
    <col min="6916" max="6916" width="17.421875" style="0" customWidth="1"/>
    <col min="7169" max="7169" width="27.00390625" style="0" customWidth="1"/>
    <col min="7170" max="7170" width="73.8515625" style="0" customWidth="1"/>
    <col min="7171" max="7171" width="14.421875" style="0" customWidth="1"/>
    <col min="7172" max="7172" width="17.421875" style="0" customWidth="1"/>
    <col min="7425" max="7425" width="27.00390625" style="0" customWidth="1"/>
    <col min="7426" max="7426" width="73.8515625" style="0" customWidth="1"/>
    <col min="7427" max="7427" width="14.421875" style="0" customWidth="1"/>
    <col min="7428" max="7428" width="17.421875" style="0" customWidth="1"/>
    <col min="7681" max="7681" width="27.00390625" style="0" customWidth="1"/>
    <col min="7682" max="7682" width="73.8515625" style="0" customWidth="1"/>
    <col min="7683" max="7683" width="14.421875" style="0" customWidth="1"/>
    <col min="7684" max="7684" width="17.421875" style="0" customWidth="1"/>
    <col min="7937" max="7937" width="27.00390625" style="0" customWidth="1"/>
    <col min="7938" max="7938" width="73.8515625" style="0" customWidth="1"/>
    <col min="7939" max="7939" width="14.421875" style="0" customWidth="1"/>
    <col min="7940" max="7940" width="17.421875" style="0" customWidth="1"/>
    <col min="8193" max="8193" width="27.00390625" style="0" customWidth="1"/>
    <col min="8194" max="8194" width="73.8515625" style="0" customWidth="1"/>
    <col min="8195" max="8195" width="14.421875" style="0" customWidth="1"/>
    <col min="8196" max="8196" width="17.421875" style="0" customWidth="1"/>
    <col min="8449" max="8449" width="27.00390625" style="0" customWidth="1"/>
    <col min="8450" max="8450" width="73.8515625" style="0" customWidth="1"/>
    <col min="8451" max="8451" width="14.421875" style="0" customWidth="1"/>
    <col min="8452" max="8452" width="17.421875" style="0" customWidth="1"/>
    <col min="8705" max="8705" width="27.00390625" style="0" customWidth="1"/>
    <col min="8706" max="8706" width="73.8515625" style="0" customWidth="1"/>
    <col min="8707" max="8707" width="14.421875" style="0" customWidth="1"/>
    <col min="8708" max="8708" width="17.421875" style="0" customWidth="1"/>
    <col min="8961" max="8961" width="27.00390625" style="0" customWidth="1"/>
    <col min="8962" max="8962" width="73.8515625" style="0" customWidth="1"/>
    <col min="8963" max="8963" width="14.421875" style="0" customWidth="1"/>
    <col min="8964" max="8964" width="17.421875" style="0" customWidth="1"/>
    <col min="9217" max="9217" width="27.00390625" style="0" customWidth="1"/>
    <col min="9218" max="9218" width="73.8515625" style="0" customWidth="1"/>
    <col min="9219" max="9219" width="14.421875" style="0" customWidth="1"/>
    <col min="9220" max="9220" width="17.421875" style="0" customWidth="1"/>
    <col min="9473" max="9473" width="27.00390625" style="0" customWidth="1"/>
    <col min="9474" max="9474" width="73.8515625" style="0" customWidth="1"/>
    <col min="9475" max="9475" width="14.421875" style="0" customWidth="1"/>
    <col min="9476" max="9476" width="17.421875" style="0" customWidth="1"/>
    <col min="9729" max="9729" width="27.00390625" style="0" customWidth="1"/>
    <col min="9730" max="9730" width="73.8515625" style="0" customWidth="1"/>
    <col min="9731" max="9731" width="14.421875" style="0" customWidth="1"/>
    <col min="9732" max="9732" width="17.421875" style="0" customWidth="1"/>
    <col min="9985" max="9985" width="27.00390625" style="0" customWidth="1"/>
    <col min="9986" max="9986" width="73.8515625" style="0" customWidth="1"/>
    <col min="9987" max="9987" width="14.421875" style="0" customWidth="1"/>
    <col min="9988" max="9988" width="17.421875" style="0" customWidth="1"/>
    <col min="10241" max="10241" width="27.00390625" style="0" customWidth="1"/>
    <col min="10242" max="10242" width="73.8515625" style="0" customWidth="1"/>
    <col min="10243" max="10243" width="14.421875" style="0" customWidth="1"/>
    <col min="10244" max="10244" width="17.421875" style="0" customWidth="1"/>
    <col min="10497" max="10497" width="27.00390625" style="0" customWidth="1"/>
    <col min="10498" max="10498" width="73.8515625" style="0" customWidth="1"/>
    <col min="10499" max="10499" width="14.421875" style="0" customWidth="1"/>
    <col min="10500" max="10500" width="17.421875" style="0" customWidth="1"/>
    <col min="10753" max="10753" width="27.00390625" style="0" customWidth="1"/>
    <col min="10754" max="10754" width="73.8515625" style="0" customWidth="1"/>
    <col min="10755" max="10755" width="14.421875" style="0" customWidth="1"/>
    <col min="10756" max="10756" width="17.421875" style="0" customWidth="1"/>
    <col min="11009" max="11009" width="27.00390625" style="0" customWidth="1"/>
    <col min="11010" max="11010" width="73.8515625" style="0" customWidth="1"/>
    <col min="11011" max="11011" width="14.421875" style="0" customWidth="1"/>
    <col min="11012" max="11012" width="17.421875" style="0" customWidth="1"/>
    <col min="11265" max="11265" width="27.00390625" style="0" customWidth="1"/>
    <col min="11266" max="11266" width="73.8515625" style="0" customWidth="1"/>
    <col min="11267" max="11267" width="14.421875" style="0" customWidth="1"/>
    <col min="11268" max="11268" width="17.421875" style="0" customWidth="1"/>
    <col min="11521" max="11521" width="27.00390625" style="0" customWidth="1"/>
    <col min="11522" max="11522" width="73.8515625" style="0" customWidth="1"/>
    <col min="11523" max="11523" width="14.421875" style="0" customWidth="1"/>
    <col min="11524" max="11524" width="17.421875" style="0" customWidth="1"/>
    <col min="11777" max="11777" width="27.00390625" style="0" customWidth="1"/>
    <col min="11778" max="11778" width="73.8515625" style="0" customWidth="1"/>
    <col min="11779" max="11779" width="14.421875" style="0" customWidth="1"/>
    <col min="11780" max="11780" width="17.421875" style="0" customWidth="1"/>
    <col min="12033" max="12033" width="27.00390625" style="0" customWidth="1"/>
    <col min="12034" max="12034" width="73.8515625" style="0" customWidth="1"/>
    <col min="12035" max="12035" width="14.421875" style="0" customWidth="1"/>
    <col min="12036" max="12036" width="17.421875" style="0" customWidth="1"/>
    <col min="12289" max="12289" width="27.00390625" style="0" customWidth="1"/>
    <col min="12290" max="12290" width="73.8515625" style="0" customWidth="1"/>
    <col min="12291" max="12291" width="14.421875" style="0" customWidth="1"/>
    <col min="12292" max="12292" width="17.421875" style="0" customWidth="1"/>
    <col min="12545" max="12545" width="27.00390625" style="0" customWidth="1"/>
    <col min="12546" max="12546" width="73.8515625" style="0" customWidth="1"/>
    <col min="12547" max="12547" width="14.421875" style="0" customWidth="1"/>
    <col min="12548" max="12548" width="17.421875" style="0" customWidth="1"/>
    <col min="12801" max="12801" width="27.00390625" style="0" customWidth="1"/>
    <col min="12802" max="12802" width="73.8515625" style="0" customWidth="1"/>
    <col min="12803" max="12803" width="14.421875" style="0" customWidth="1"/>
    <col min="12804" max="12804" width="17.421875" style="0" customWidth="1"/>
    <col min="13057" max="13057" width="27.00390625" style="0" customWidth="1"/>
    <col min="13058" max="13058" width="73.8515625" style="0" customWidth="1"/>
    <col min="13059" max="13059" width="14.421875" style="0" customWidth="1"/>
    <col min="13060" max="13060" width="17.421875" style="0" customWidth="1"/>
    <col min="13313" max="13313" width="27.00390625" style="0" customWidth="1"/>
    <col min="13314" max="13314" width="73.8515625" style="0" customWidth="1"/>
    <col min="13315" max="13315" width="14.421875" style="0" customWidth="1"/>
    <col min="13316" max="13316" width="17.421875" style="0" customWidth="1"/>
    <col min="13569" max="13569" width="27.00390625" style="0" customWidth="1"/>
    <col min="13570" max="13570" width="73.8515625" style="0" customWidth="1"/>
    <col min="13571" max="13571" width="14.421875" style="0" customWidth="1"/>
    <col min="13572" max="13572" width="17.421875" style="0" customWidth="1"/>
    <col min="13825" max="13825" width="27.00390625" style="0" customWidth="1"/>
    <col min="13826" max="13826" width="73.8515625" style="0" customWidth="1"/>
    <col min="13827" max="13827" width="14.421875" style="0" customWidth="1"/>
    <col min="13828" max="13828" width="17.421875" style="0" customWidth="1"/>
    <col min="14081" max="14081" width="27.00390625" style="0" customWidth="1"/>
    <col min="14082" max="14082" width="73.8515625" style="0" customWidth="1"/>
    <col min="14083" max="14083" width="14.421875" style="0" customWidth="1"/>
    <col min="14084" max="14084" width="17.421875" style="0" customWidth="1"/>
    <col min="14337" max="14337" width="27.00390625" style="0" customWidth="1"/>
    <col min="14338" max="14338" width="73.8515625" style="0" customWidth="1"/>
    <col min="14339" max="14339" width="14.421875" style="0" customWidth="1"/>
    <col min="14340" max="14340" width="17.421875" style="0" customWidth="1"/>
    <col min="14593" max="14593" width="27.00390625" style="0" customWidth="1"/>
    <col min="14594" max="14594" width="73.8515625" style="0" customWidth="1"/>
    <col min="14595" max="14595" width="14.421875" style="0" customWidth="1"/>
    <col min="14596" max="14596" width="17.421875" style="0" customWidth="1"/>
    <col min="14849" max="14849" width="27.00390625" style="0" customWidth="1"/>
    <col min="14850" max="14850" width="73.8515625" style="0" customWidth="1"/>
    <col min="14851" max="14851" width="14.421875" style="0" customWidth="1"/>
    <col min="14852" max="14852" width="17.421875" style="0" customWidth="1"/>
    <col min="15105" max="15105" width="27.00390625" style="0" customWidth="1"/>
    <col min="15106" max="15106" width="73.8515625" style="0" customWidth="1"/>
    <col min="15107" max="15107" width="14.421875" style="0" customWidth="1"/>
    <col min="15108" max="15108" width="17.421875" style="0" customWidth="1"/>
    <col min="15361" max="15361" width="27.00390625" style="0" customWidth="1"/>
    <col min="15362" max="15362" width="73.8515625" style="0" customWidth="1"/>
    <col min="15363" max="15363" width="14.421875" style="0" customWidth="1"/>
    <col min="15364" max="15364" width="17.421875" style="0" customWidth="1"/>
    <col min="15617" max="15617" width="27.00390625" style="0" customWidth="1"/>
    <col min="15618" max="15618" width="73.8515625" style="0" customWidth="1"/>
    <col min="15619" max="15619" width="14.421875" style="0" customWidth="1"/>
    <col min="15620" max="15620" width="17.421875" style="0" customWidth="1"/>
    <col min="15873" max="15873" width="27.00390625" style="0" customWidth="1"/>
    <col min="15874" max="15874" width="73.8515625" style="0" customWidth="1"/>
    <col min="15875" max="15875" width="14.421875" style="0" customWidth="1"/>
    <col min="15876" max="15876" width="17.421875" style="0" customWidth="1"/>
    <col min="16129" max="16129" width="27.00390625" style="0" customWidth="1"/>
    <col min="16130" max="16130" width="73.8515625" style="0" customWidth="1"/>
    <col min="16131" max="16131" width="14.421875" style="0" customWidth="1"/>
    <col min="16132" max="16132" width="17.421875" style="0" customWidth="1"/>
  </cols>
  <sheetData>
    <row r="1" spans="1:4" ht="15">
      <c r="A1" s="175" t="s">
        <v>1345</v>
      </c>
      <c r="B1" s="175" t="s">
        <v>913</v>
      </c>
      <c r="C1" s="175" t="s">
        <v>2827</v>
      </c>
      <c r="D1" s="175" t="s">
        <v>2823</v>
      </c>
    </row>
    <row r="2" spans="1:4" ht="15">
      <c r="A2" s="150" t="s">
        <v>1375</v>
      </c>
      <c r="B2" s="176" t="s">
        <v>2828</v>
      </c>
      <c r="C2" s="168">
        <v>21000000</v>
      </c>
      <c r="D2" s="168">
        <v>21000000</v>
      </c>
    </row>
    <row r="3" spans="1:4" ht="15">
      <c r="A3" s="150" t="s">
        <v>1375</v>
      </c>
      <c r="B3" s="176" t="s">
        <v>2828</v>
      </c>
      <c r="C3" s="168">
        <v>1103454</v>
      </c>
      <c r="D3" s="168">
        <v>1103454</v>
      </c>
    </row>
    <row r="4" spans="1:4" ht="15">
      <c r="A4" s="150" t="s">
        <v>1203</v>
      </c>
      <c r="B4" s="176" t="s">
        <v>2829</v>
      </c>
      <c r="C4" s="168">
        <v>2425000</v>
      </c>
      <c r="D4" s="168">
        <v>2425000</v>
      </c>
    </row>
    <row r="5" spans="1:4" ht="15">
      <c r="A5" s="150" t="s">
        <v>1203</v>
      </c>
      <c r="B5" s="176" t="s">
        <v>2830</v>
      </c>
      <c r="C5" s="168">
        <v>881833</v>
      </c>
      <c r="D5" s="168">
        <v>881833</v>
      </c>
    </row>
    <row r="6" spans="1:4" ht="15">
      <c r="A6" s="150" t="s">
        <v>1207</v>
      </c>
      <c r="B6" s="176" t="s">
        <v>2831</v>
      </c>
      <c r="C6" s="168">
        <v>3367000</v>
      </c>
      <c r="D6" s="168">
        <v>3367000</v>
      </c>
    </row>
    <row r="7" spans="1:4" ht="15">
      <c r="A7" s="150" t="s">
        <v>1207</v>
      </c>
      <c r="B7" s="176" t="s">
        <v>2832</v>
      </c>
      <c r="C7" s="168">
        <v>1603333</v>
      </c>
      <c r="D7" s="168">
        <v>1603333</v>
      </c>
    </row>
    <row r="8" spans="1:4" ht="15">
      <c r="A8" s="150" t="s">
        <v>1247</v>
      </c>
      <c r="B8" s="176" t="s">
        <v>2833</v>
      </c>
      <c r="C8" s="168">
        <v>3738529</v>
      </c>
      <c r="D8" s="168">
        <v>3738529</v>
      </c>
    </row>
    <row r="9" spans="1:4" ht="15">
      <c r="A9" s="150" t="s">
        <v>1412</v>
      </c>
      <c r="B9" s="176" t="s">
        <v>2834</v>
      </c>
      <c r="C9" s="168">
        <v>71070</v>
      </c>
      <c r="D9" s="168">
        <v>71070</v>
      </c>
    </row>
    <row r="10" spans="1:4" ht="15">
      <c r="A10" s="150" t="s">
        <v>1308</v>
      </c>
      <c r="B10" s="176" t="s">
        <v>2835</v>
      </c>
      <c r="C10" s="168">
        <v>3241560</v>
      </c>
      <c r="D10" s="168">
        <v>3241560</v>
      </c>
    </row>
    <row r="11" spans="1:4" ht="15">
      <c r="A11" s="150" t="s">
        <v>1285</v>
      </c>
      <c r="B11" s="176" t="s">
        <v>2836</v>
      </c>
      <c r="C11" s="168">
        <v>4311438</v>
      </c>
      <c r="D11" s="168">
        <v>4311438</v>
      </c>
    </row>
    <row r="12" spans="1:4" ht="15">
      <c r="A12" s="150" t="s">
        <v>1423</v>
      </c>
      <c r="B12" s="176" t="s">
        <v>2837</v>
      </c>
      <c r="C12" s="168">
        <v>184195457</v>
      </c>
      <c r="D12" s="168">
        <v>184195457</v>
      </c>
    </row>
    <row r="13" spans="1:4" ht="15">
      <c r="A13" s="150" t="s">
        <v>1322</v>
      </c>
      <c r="B13" s="176" t="s">
        <v>2838</v>
      </c>
      <c r="C13" s="168">
        <v>2328000</v>
      </c>
      <c r="D13" s="168">
        <v>2328000</v>
      </c>
    </row>
    <row r="14" spans="1:4" ht="15">
      <c r="A14" s="150" t="s">
        <v>1277</v>
      </c>
      <c r="B14" s="176" t="s">
        <v>2839</v>
      </c>
      <c r="C14" s="168">
        <v>108220490</v>
      </c>
      <c r="D14" s="168">
        <v>108220490</v>
      </c>
    </row>
    <row r="15" spans="1:4" ht="15">
      <c r="A15" s="150" t="s">
        <v>1298</v>
      </c>
      <c r="B15" s="176" t="s">
        <v>2840</v>
      </c>
      <c r="C15" s="168">
        <v>3367000</v>
      </c>
      <c r="D15" s="168">
        <v>3367000</v>
      </c>
    </row>
  </sheetData>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6979F-ED35-49EE-B47C-BE1929B26F18}">
  <dimension ref="A1:AB132"/>
  <sheetViews>
    <sheetView workbookViewId="0" topLeftCell="A1">
      <selection activeCell="A1" sqref="A1:XFD1048576"/>
    </sheetView>
  </sheetViews>
  <sheetFormatPr defaultColWidth="11.421875" defaultRowHeight="15"/>
  <cols>
    <col min="3" max="3" width="29.140625" style="0" customWidth="1"/>
    <col min="4" max="4" width="21.8515625" style="0" customWidth="1"/>
    <col min="5" max="5" width="27.140625" style="0" customWidth="1"/>
    <col min="8" max="8" width="34.421875" style="0" customWidth="1"/>
    <col min="24" max="24" width="45.8515625" style="0" customWidth="1"/>
    <col min="259" max="259" width="29.140625" style="0" customWidth="1"/>
    <col min="260" max="260" width="21.8515625" style="0" customWidth="1"/>
    <col min="261" max="261" width="27.140625" style="0" customWidth="1"/>
    <col min="264" max="264" width="34.421875" style="0" customWidth="1"/>
    <col min="280" max="280" width="45.8515625" style="0" customWidth="1"/>
    <col min="515" max="515" width="29.140625" style="0" customWidth="1"/>
    <col min="516" max="516" width="21.8515625" style="0" customWidth="1"/>
    <col min="517" max="517" width="27.140625" style="0" customWidth="1"/>
    <col min="520" max="520" width="34.421875" style="0" customWidth="1"/>
    <col min="536" max="536" width="45.8515625" style="0" customWidth="1"/>
    <col min="771" max="771" width="29.140625" style="0" customWidth="1"/>
    <col min="772" max="772" width="21.8515625" style="0" customWidth="1"/>
    <col min="773" max="773" width="27.140625" style="0" customWidth="1"/>
    <col min="776" max="776" width="34.421875" style="0" customWidth="1"/>
    <col min="792" max="792" width="45.8515625" style="0" customWidth="1"/>
    <col min="1027" max="1027" width="29.140625" style="0" customWidth="1"/>
    <col min="1028" max="1028" width="21.8515625" style="0" customWidth="1"/>
    <col min="1029" max="1029" width="27.140625" style="0" customWidth="1"/>
    <col min="1032" max="1032" width="34.421875" style="0" customWidth="1"/>
    <col min="1048" max="1048" width="45.8515625" style="0" customWidth="1"/>
    <col min="1283" max="1283" width="29.140625" style="0" customWidth="1"/>
    <col min="1284" max="1284" width="21.8515625" style="0" customWidth="1"/>
    <col min="1285" max="1285" width="27.140625" style="0" customWidth="1"/>
    <col min="1288" max="1288" width="34.421875" style="0" customWidth="1"/>
    <col min="1304" max="1304" width="45.8515625" style="0" customWidth="1"/>
    <col min="1539" max="1539" width="29.140625" style="0" customWidth="1"/>
    <col min="1540" max="1540" width="21.8515625" style="0" customWidth="1"/>
    <col min="1541" max="1541" width="27.140625" style="0" customWidth="1"/>
    <col min="1544" max="1544" width="34.421875" style="0" customWidth="1"/>
    <col min="1560" max="1560" width="45.8515625" style="0" customWidth="1"/>
    <col min="1795" max="1795" width="29.140625" style="0" customWidth="1"/>
    <col min="1796" max="1796" width="21.8515625" style="0" customWidth="1"/>
    <col min="1797" max="1797" width="27.140625" style="0" customWidth="1"/>
    <col min="1800" max="1800" width="34.421875" style="0" customWidth="1"/>
    <col min="1816" max="1816" width="45.8515625" style="0" customWidth="1"/>
    <col min="2051" max="2051" width="29.140625" style="0" customWidth="1"/>
    <col min="2052" max="2052" width="21.8515625" style="0" customWidth="1"/>
    <col min="2053" max="2053" width="27.140625" style="0" customWidth="1"/>
    <col min="2056" max="2056" width="34.421875" style="0" customWidth="1"/>
    <col min="2072" max="2072" width="45.8515625" style="0" customWidth="1"/>
    <col min="2307" max="2307" width="29.140625" style="0" customWidth="1"/>
    <col min="2308" max="2308" width="21.8515625" style="0" customWidth="1"/>
    <col min="2309" max="2309" width="27.140625" style="0" customWidth="1"/>
    <col min="2312" max="2312" width="34.421875" style="0" customWidth="1"/>
    <col min="2328" max="2328" width="45.8515625" style="0" customWidth="1"/>
    <col min="2563" max="2563" width="29.140625" style="0" customWidth="1"/>
    <col min="2564" max="2564" width="21.8515625" style="0" customWidth="1"/>
    <col min="2565" max="2565" width="27.140625" style="0" customWidth="1"/>
    <col min="2568" max="2568" width="34.421875" style="0" customWidth="1"/>
    <col min="2584" max="2584" width="45.8515625" style="0" customWidth="1"/>
    <col min="2819" max="2819" width="29.140625" style="0" customWidth="1"/>
    <col min="2820" max="2820" width="21.8515625" style="0" customWidth="1"/>
    <col min="2821" max="2821" width="27.140625" style="0" customWidth="1"/>
    <col min="2824" max="2824" width="34.421875" style="0" customWidth="1"/>
    <col min="2840" max="2840" width="45.8515625" style="0" customWidth="1"/>
    <col min="3075" max="3075" width="29.140625" style="0" customWidth="1"/>
    <col min="3076" max="3076" width="21.8515625" style="0" customWidth="1"/>
    <col min="3077" max="3077" width="27.140625" style="0" customWidth="1"/>
    <col min="3080" max="3080" width="34.421875" style="0" customWidth="1"/>
    <col min="3096" max="3096" width="45.8515625" style="0" customWidth="1"/>
    <col min="3331" max="3331" width="29.140625" style="0" customWidth="1"/>
    <col min="3332" max="3332" width="21.8515625" style="0" customWidth="1"/>
    <col min="3333" max="3333" width="27.140625" style="0" customWidth="1"/>
    <col min="3336" max="3336" width="34.421875" style="0" customWidth="1"/>
    <col min="3352" max="3352" width="45.8515625" style="0" customWidth="1"/>
    <col min="3587" max="3587" width="29.140625" style="0" customWidth="1"/>
    <col min="3588" max="3588" width="21.8515625" style="0" customWidth="1"/>
    <col min="3589" max="3589" width="27.140625" style="0" customWidth="1"/>
    <col min="3592" max="3592" width="34.421875" style="0" customWidth="1"/>
    <col min="3608" max="3608" width="45.8515625" style="0" customWidth="1"/>
    <col min="3843" max="3843" width="29.140625" style="0" customWidth="1"/>
    <col min="3844" max="3844" width="21.8515625" style="0" customWidth="1"/>
    <col min="3845" max="3845" width="27.140625" style="0" customWidth="1"/>
    <col min="3848" max="3848" width="34.421875" style="0" customWidth="1"/>
    <col min="3864" max="3864" width="45.8515625" style="0" customWidth="1"/>
    <col min="4099" max="4099" width="29.140625" style="0" customWidth="1"/>
    <col min="4100" max="4100" width="21.8515625" style="0" customWidth="1"/>
    <col min="4101" max="4101" width="27.140625" style="0" customWidth="1"/>
    <col min="4104" max="4104" width="34.421875" style="0" customWidth="1"/>
    <col min="4120" max="4120" width="45.8515625" style="0" customWidth="1"/>
    <col min="4355" max="4355" width="29.140625" style="0" customWidth="1"/>
    <col min="4356" max="4356" width="21.8515625" style="0" customWidth="1"/>
    <col min="4357" max="4357" width="27.140625" style="0" customWidth="1"/>
    <col min="4360" max="4360" width="34.421875" style="0" customWidth="1"/>
    <col min="4376" max="4376" width="45.8515625" style="0" customWidth="1"/>
    <col min="4611" max="4611" width="29.140625" style="0" customWidth="1"/>
    <col min="4612" max="4612" width="21.8515625" style="0" customWidth="1"/>
    <col min="4613" max="4613" width="27.140625" style="0" customWidth="1"/>
    <col min="4616" max="4616" width="34.421875" style="0" customWidth="1"/>
    <col min="4632" max="4632" width="45.8515625" style="0" customWidth="1"/>
    <col min="4867" max="4867" width="29.140625" style="0" customWidth="1"/>
    <col min="4868" max="4868" width="21.8515625" style="0" customWidth="1"/>
    <col min="4869" max="4869" width="27.140625" style="0" customWidth="1"/>
    <col min="4872" max="4872" width="34.421875" style="0" customWidth="1"/>
    <col min="4888" max="4888" width="45.8515625" style="0" customWidth="1"/>
    <col min="5123" max="5123" width="29.140625" style="0" customWidth="1"/>
    <col min="5124" max="5124" width="21.8515625" style="0" customWidth="1"/>
    <col min="5125" max="5125" width="27.140625" style="0" customWidth="1"/>
    <col min="5128" max="5128" width="34.421875" style="0" customWidth="1"/>
    <col min="5144" max="5144" width="45.8515625" style="0" customWidth="1"/>
    <col min="5379" max="5379" width="29.140625" style="0" customWidth="1"/>
    <col min="5380" max="5380" width="21.8515625" style="0" customWidth="1"/>
    <col min="5381" max="5381" width="27.140625" style="0" customWidth="1"/>
    <col min="5384" max="5384" width="34.421875" style="0" customWidth="1"/>
    <col min="5400" max="5400" width="45.8515625" style="0" customWidth="1"/>
    <col min="5635" max="5635" width="29.140625" style="0" customWidth="1"/>
    <col min="5636" max="5636" width="21.8515625" style="0" customWidth="1"/>
    <col min="5637" max="5637" width="27.140625" style="0" customWidth="1"/>
    <col min="5640" max="5640" width="34.421875" style="0" customWidth="1"/>
    <col min="5656" max="5656" width="45.8515625" style="0" customWidth="1"/>
    <col min="5891" max="5891" width="29.140625" style="0" customWidth="1"/>
    <col min="5892" max="5892" width="21.8515625" style="0" customWidth="1"/>
    <col min="5893" max="5893" width="27.140625" style="0" customWidth="1"/>
    <col min="5896" max="5896" width="34.421875" style="0" customWidth="1"/>
    <col min="5912" max="5912" width="45.8515625" style="0" customWidth="1"/>
    <col min="6147" max="6147" width="29.140625" style="0" customWidth="1"/>
    <col min="6148" max="6148" width="21.8515625" style="0" customWidth="1"/>
    <col min="6149" max="6149" width="27.140625" style="0" customWidth="1"/>
    <col min="6152" max="6152" width="34.421875" style="0" customWidth="1"/>
    <col min="6168" max="6168" width="45.8515625" style="0" customWidth="1"/>
    <col min="6403" max="6403" width="29.140625" style="0" customWidth="1"/>
    <col min="6404" max="6404" width="21.8515625" style="0" customWidth="1"/>
    <col min="6405" max="6405" width="27.140625" style="0" customWidth="1"/>
    <col min="6408" max="6408" width="34.421875" style="0" customWidth="1"/>
    <col min="6424" max="6424" width="45.8515625" style="0" customWidth="1"/>
    <col min="6659" max="6659" width="29.140625" style="0" customWidth="1"/>
    <col min="6660" max="6660" width="21.8515625" style="0" customWidth="1"/>
    <col min="6661" max="6661" width="27.140625" style="0" customWidth="1"/>
    <col min="6664" max="6664" width="34.421875" style="0" customWidth="1"/>
    <col min="6680" max="6680" width="45.8515625" style="0" customWidth="1"/>
    <col min="6915" max="6915" width="29.140625" style="0" customWidth="1"/>
    <col min="6916" max="6916" width="21.8515625" style="0" customWidth="1"/>
    <col min="6917" max="6917" width="27.140625" style="0" customWidth="1"/>
    <col min="6920" max="6920" width="34.421875" style="0" customWidth="1"/>
    <col min="6936" max="6936" width="45.8515625" style="0" customWidth="1"/>
    <col min="7171" max="7171" width="29.140625" style="0" customWidth="1"/>
    <col min="7172" max="7172" width="21.8515625" style="0" customWidth="1"/>
    <col min="7173" max="7173" width="27.140625" style="0" customWidth="1"/>
    <col min="7176" max="7176" width="34.421875" style="0" customWidth="1"/>
    <col min="7192" max="7192" width="45.8515625" style="0" customWidth="1"/>
    <col min="7427" max="7427" width="29.140625" style="0" customWidth="1"/>
    <col min="7428" max="7428" width="21.8515625" style="0" customWidth="1"/>
    <col min="7429" max="7429" width="27.140625" style="0" customWidth="1"/>
    <col min="7432" max="7432" width="34.421875" style="0" customWidth="1"/>
    <col min="7448" max="7448" width="45.8515625" style="0" customWidth="1"/>
    <col min="7683" max="7683" width="29.140625" style="0" customWidth="1"/>
    <col min="7684" max="7684" width="21.8515625" style="0" customWidth="1"/>
    <col min="7685" max="7685" width="27.140625" style="0" customWidth="1"/>
    <col min="7688" max="7688" width="34.421875" style="0" customWidth="1"/>
    <col min="7704" max="7704" width="45.8515625" style="0" customWidth="1"/>
    <col min="7939" max="7939" width="29.140625" style="0" customWidth="1"/>
    <col min="7940" max="7940" width="21.8515625" style="0" customWidth="1"/>
    <col min="7941" max="7941" width="27.140625" style="0" customWidth="1"/>
    <col min="7944" max="7944" width="34.421875" style="0" customWidth="1"/>
    <col min="7960" max="7960" width="45.8515625" style="0" customWidth="1"/>
    <col min="8195" max="8195" width="29.140625" style="0" customWidth="1"/>
    <col min="8196" max="8196" width="21.8515625" style="0" customWidth="1"/>
    <col min="8197" max="8197" width="27.140625" style="0" customWidth="1"/>
    <col min="8200" max="8200" width="34.421875" style="0" customWidth="1"/>
    <col min="8216" max="8216" width="45.8515625" style="0" customWidth="1"/>
    <col min="8451" max="8451" width="29.140625" style="0" customWidth="1"/>
    <col min="8452" max="8452" width="21.8515625" style="0" customWidth="1"/>
    <col min="8453" max="8453" width="27.140625" style="0" customWidth="1"/>
    <col min="8456" max="8456" width="34.421875" style="0" customWidth="1"/>
    <col min="8472" max="8472" width="45.8515625" style="0" customWidth="1"/>
    <col min="8707" max="8707" width="29.140625" style="0" customWidth="1"/>
    <col min="8708" max="8708" width="21.8515625" style="0" customWidth="1"/>
    <col min="8709" max="8709" width="27.140625" style="0" customWidth="1"/>
    <col min="8712" max="8712" width="34.421875" style="0" customWidth="1"/>
    <col min="8728" max="8728" width="45.8515625" style="0" customWidth="1"/>
    <col min="8963" max="8963" width="29.140625" style="0" customWidth="1"/>
    <col min="8964" max="8964" width="21.8515625" style="0" customWidth="1"/>
    <col min="8965" max="8965" width="27.140625" style="0" customWidth="1"/>
    <col min="8968" max="8968" width="34.421875" style="0" customWidth="1"/>
    <col min="8984" max="8984" width="45.8515625" style="0" customWidth="1"/>
    <col min="9219" max="9219" width="29.140625" style="0" customWidth="1"/>
    <col min="9220" max="9220" width="21.8515625" style="0" customWidth="1"/>
    <col min="9221" max="9221" width="27.140625" style="0" customWidth="1"/>
    <col min="9224" max="9224" width="34.421875" style="0" customWidth="1"/>
    <col min="9240" max="9240" width="45.8515625" style="0" customWidth="1"/>
    <col min="9475" max="9475" width="29.140625" style="0" customWidth="1"/>
    <col min="9476" max="9476" width="21.8515625" style="0" customWidth="1"/>
    <col min="9477" max="9477" width="27.140625" style="0" customWidth="1"/>
    <col min="9480" max="9480" width="34.421875" style="0" customWidth="1"/>
    <col min="9496" max="9496" width="45.8515625" style="0" customWidth="1"/>
    <col min="9731" max="9731" width="29.140625" style="0" customWidth="1"/>
    <col min="9732" max="9732" width="21.8515625" style="0" customWidth="1"/>
    <col min="9733" max="9733" width="27.140625" style="0" customWidth="1"/>
    <col min="9736" max="9736" width="34.421875" style="0" customWidth="1"/>
    <col min="9752" max="9752" width="45.8515625" style="0" customWidth="1"/>
    <col min="9987" max="9987" width="29.140625" style="0" customWidth="1"/>
    <col min="9988" max="9988" width="21.8515625" style="0" customWidth="1"/>
    <col min="9989" max="9989" width="27.140625" style="0" customWidth="1"/>
    <col min="9992" max="9992" width="34.421875" style="0" customWidth="1"/>
    <col min="10008" max="10008" width="45.8515625" style="0" customWidth="1"/>
    <col min="10243" max="10243" width="29.140625" style="0" customWidth="1"/>
    <col min="10244" max="10244" width="21.8515625" style="0" customWidth="1"/>
    <col min="10245" max="10245" width="27.140625" style="0" customWidth="1"/>
    <col min="10248" max="10248" width="34.421875" style="0" customWidth="1"/>
    <col min="10264" max="10264" width="45.8515625" style="0" customWidth="1"/>
    <col min="10499" max="10499" width="29.140625" style="0" customWidth="1"/>
    <col min="10500" max="10500" width="21.8515625" style="0" customWidth="1"/>
    <col min="10501" max="10501" width="27.140625" style="0" customWidth="1"/>
    <col min="10504" max="10504" width="34.421875" style="0" customWidth="1"/>
    <col min="10520" max="10520" width="45.8515625" style="0" customWidth="1"/>
    <col min="10755" max="10755" width="29.140625" style="0" customWidth="1"/>
    <col min="10756" max="10756" width="21.8515625" style="0" customWidth="1"/>
    <col min="10757" max="10757" width="27.140625" style="0" customWidth="1"/>
    <col min="10760" max="10760" width="34.421875" style="0" customWidth="1"/>
    <col min="10776" max="10776" width="45.8515625" style="0" customWidth="1"/>
    <col min="11011" max="11011" width="29.140625" style="0" customWidth="1"/>
    <col min="11012" max="11012" width="21.8515625" style="0" customWidth="1"/>
    <col min="11013" max="11013" width="27.140625" style="0" customWidth="1"/>
    <col min="11016" max="11016" width="34.421875" style="0" customWidth="1"/>
    <col min="11032" max="11032" width="45.8515625" style="0" customWidth="1"/>
    <col min="11267" max="11267" width="29.140625" style="0" customWidth="1"/>
    <col min="11268" max="11268" width="21.8515625" style="0" customWidth="1"/>
    <col min="11269" max="11269" width="27.140625" style="0" customWidth="1"/>
    <col min="11272" max="11272" width="34.421875" style="0" customWidth="1"/>
    <col min="11288" max="11288" width="45.8515625" style="0" customWidth="1"/>
    <col min="11523" max="11523" width="29.140625" style="0" customWidth="1"/>
    <col min="11524" max="11524" width="21.8515625" style="0" customWidth="1"/>
    <col min="11525" max="11525" width="27.140625" style="0" customWidth="1"/>
    <col min="11528" max="11528" width="34.421875" style="0" customWidth="1"/>
    <col min="11544" max="11544" width="45.8515625" style="0" customWidth="1"/>
    <col min="11779" max="11779" width="29.140625" style="0" customWidth="1"/>
    <col min="11780" max="11780" width="21.8515625" style="0" customWidth="1"/>
    <col min="11781" max="11781" width="27.140625" style="0" customWidth="1"/>
    <col min="11784" max="11784" width="34.421875" style="0" customWidth="1"/>
    <col min="11800" max="11800" width="45.8515625" style="0" customWidth="1"/>
    <col min="12035" max="12035" width="29.140625" style="0" customWidth="1"/>
    <col min="12036" max="12036" width="21.8515625" style="0" customWidth="1"/>
    <col min="12037" max="12037" width="27.140625" style="0" customWidth="1"/>
    <col min="12040" max="12040" width="34.421875" style="0" customWidth="1"/>
    <col min="12056" max="12056" width="45.8515625" style="0" customWidth="1"/>
    <col min="12291" max="12291" width="29.140625" style="0" customWidth="1"/>
    <col min="12292" max="12292" width="21.8515625" style="0" customWidth="1"/>
    <col min="12293" max="12293" width="27.140625" style="0" customWidth="1"/>
    <col min="12296" max="12296" width="34.421875" style="0" customWidth="1"/>
    <col min="12312" max="12312" width="45.8515625" style="0" customWidth="1"/>
    <col min="12547" max="12547" width="29.140625" style="0" customWidth="1"/>
    <col min="12548" max="12548" width="21.8515625" style="0" customWidth="1"/>
    <col min="12549" max="12549" width="27.140625" style="0" customWidth="1"/>
    <col min="12552" max="12552" width="34.421875" style="0" customWidth="1"/>
    <col min="12568" max="12568" width="45.8515625" style="0" customWidth="1"/>
    <col min="12803" max="12803" width="29.140625" style="0" customWidth="1"/>
    <col min="12804" max="12804" width="21.8515625" style="0" customWidth="1"/>
    <col min="12805" max="12805" width="27.140625" style="0" customWidth="1"/>
    <col min="12808" max="12808" width="34.421875" style="0" customWidth="1"/>
    <col min="12824" max="12824" width="45.8515625" style="0" customWidth="1"/>
    <col min="13059" max="13059" width="29.140625" style="0" customWidth="1"/>
    <col min="13060" max="13060" width="21.8515625" style="0" customWidth="1"/>
    <col min="13061" max="13061" width="27.140625" style="0" customWidth="1"/>
    <col min="13064" max="13064" width="34.421875" style="0" customWidth="1"/>
    <col min="13080" max="13080" width="45.8515625" style="0" customWidth="1"/>
    <col min="13315" max="13315" width="29.140625" style="0" customWidth="1"/>
    <col min="13316" max="13316" width="21.8515625" style="0" customWidth="1"/>
    <col min="13317" max="13317" width="27.140625" style="0" customWidth="1"/>
    <col min="13320" max="13320" width="34.421875" style="0" customWidth="1"/>
    <col min="13336" max="13336" width="45.8515625" style="0" customWidth="1"/>
    <col min="13571" max="13571" width="29.140625" style="0" customWidth="1"/>
    <col min="13572" max="13572" width="21.8515625" style="0" customWidth="1"/>
    <col min="13573" max="13573" width="27.140625" style="0" customWidth="1"/>
    <col min="13576" max="13576" width="34.421875" style="0" customWidth="1"/>
    <col min="13592" max="13592" width="45.8515625" style="0" customWidth="1"/>
    <col min="13827" max="13827" width="29.140625" style="0" customWidth="1"/>
    <col min="13828" max="13828" width="21.8515625" style="0" customWidth="1"/>
    <col min="13829" max="13829" width="27.140625" style="0" customWidth="1"/>
    <col min="13832" max="13832" width="34.421875" style="0" customWidth="1"/>
    <col min="13848" max="13848" width="45.8515625" style="0" customWidth="1"/>
    <col min="14083" max="14083" width="29.140625" style="0" customWidth="1"/>
    <col min="14084" max="14084" width="21.8515625" style="0" customWidth="1"/>
    <col min="14085" max="14085" width="27.140625" style="0" customWidth="1"/>
    <col min="14088" max="14088" width="34.421875" style="0" customWidth="1"/>
    <col min="14104" max="14104" width="45.8515625" style="0" customWidth="1"/>
    <col min="14339" max="14339" width="29.140625" style="0" customWidth="1"/>
    <col min="14340" max="14340" width="21.8515625" style="0" customWidth="1"/>
    <col min="14341" max="14341" width="27.140625" style="0" customWidth="1"/>
    <col min="14344" max="14344" width="34.421875" style="0" customWidth="1"/>
    <col min="14360" max="14360" width="45.8515625" style="0" customWidth="1"/>
    <col min="14595" max="14595" width="29.140625" style="0" customWidth="1"/>
    <col min="14596" max="14596" width="21.8515625" style="0" customWidth="1"/>
    <col min="14597" max="14597" width="27.140625" style="0" customWidth="1"/>
    <col min="14600" max="14600" width="34.421875" style="0" customWidth="1"/>
    <col min="14616" max="14616" width="45.8515625" style="0" customWidth="1"/>
    <col min="14851" max="14851" width="29.140625" style="0" customWidth="1"/>
    <col min="14852" max="14852" width="21.8515625" style="0" customWidth="1"/>
    <col min="14853" max="14853" width="27.140625" style="0" customWidth="1"/>
    <col min="14856" max="14856" width="34.421875" style="0" customWidth="1"/>
    <col min="14872" max="14872" width="45.8515625" style="0" customWidth="1"/>
    <col min="15107" max="15107" width="29.140625" style="0" customWidth="1"/>
    <col min="15108" max="15108" width="21.8515625" style="0" customWidth="1"/>
    <col min="15109" max="15109" width="27.140625" style="0" customWidth="1"/>
    <col min="15112" max="15112" width="34.421875" style="0" customWidth="1"/>
    <col min="15128" max="15128" width="45.8515625" style="0" customWidth="1"/>
    <col min="15363" max="15363" width="29.140625" style="0" customWidth="1"/>
    <col min="15364" max="15364" width="21.8515625" style="0" customWidth="1"/>
    <col min="15365" max="15365" width="27.140625" style="0" customWidth="1"/>
    <col min="15368" max="15368" width="34.421875" style="0" customWidth="1"/>
    <col min="15384" max="15384" width="45.8515625" style="0" customWidth="1"/>
    <col min="15619" max="15619" width="29.140625" style="0" customWidth="1"/>
    <col min="15620" max="15620" width="21.8515625" style="0" customWidth="1"/>
    <col min="15621" max="15621" width="27.140625" style="0" customWidth="1"/>
    <col min="15624" max="15624" width="34.421875" style="0" customWidth="1"/>
    <col min="15640" max="15640" width="45.8515625" style="0" customWidth="1"/>
    <col min="15875" max="15875" width="29.140625" style="0" customWidth="1"/>
    <col min="15876" max="15876" width="21.8515625" style="0" customWidth="1"/>
    <col min="15877" max="15877" width="27.140625" style="0" customWidth="1"/>
    <col min="15880" max="15880" width="34.421875" style="0" customWidth="1"/>
    <col min="15896" max="15896" width="45.8515625" style="0" customWidth="1"/>
    <col min="16131" max="16131" width="29.140625" style="0" customWidth="1"/>
    <col min="16132" max="16132" width="21.8515625" style="0" customWidth="1"/>
    <col min="16133" max="16133" width="27.140625" style="0" customWidth="1"/>
    <col min="16136" max="16136" width="34.421875" style="0" customWidth="1"/>
    <col min="16152" max="16152" width="45.8515625" style="0" customWidth="1"/>
  </cols>
  <sheetData>
    <row r="1" spans="1:28" ht="15">
      <c r="A1" t="s">
        <v>2841</v>
      </c>
      <c r="B1" t="s">
        <v>2842</v>
      </c>
      <c r="C1" t="s">
        <v>2843</v>
      </c>
      <c r="D1" t="s">
        <v>2844</v>
      </c>
      <c r="E1" t="s">
        <v>2845</v>
      </c>
      <c r="F1" t="s">
        <v>2846</v>
      </c>
      <c r="G1" t="s">
        <v>1195</v>
      </c>
      <c r="H1" t="s">
        <v>2847</v>
      </c>
      <c r="I1" t="s">
        <v>2848</v>
      </c>
      <c r="J1" t="s">
        <v>2849</v>
      </c>
      <c r="K1" t="s">
        <v>2850</v>
      </c>
      <c r="L1" t="s">
        <v>2851</v>
      </c>
      <c r="M1" t="s">
        <v>2852</v>
      </c>
      <c r="N1" t="s">
        <v>2853</v>
      </c>
      <c r="O1" t="s">
        <v>2854</v>
      </c>
      <c r="P1" t="s">
        <v>2855</v>
      </c>
      <c r="Q1" t="s">
        <v>2856</v>
      </c>
      <c r="R1" t="s">
        <v>2857</v>
      </c>
      <c r="S1" t="s">
        <v>2858</v>
      </c>
      <c r="T1" t="s">
        <v>2859</v>
      </c>
      <c r="U1" t="s">
        <v>2860</v>
      </c>
      <c r="V1" t="s">
        <v>2861</v>
      </c>
      <c r="W1" t="s">
        <v>2862</v>
      </c>
      <c r="X1" t="s">
        <v>2863</v>
      </c>
      <c r="Y1" t="s">
        <v>2864</v>
      </c>
      <c r="Z1" t="s">
        <v>2865</v>
      </c>
      <c r="AA1" t="s">
        <v>2866</v>
      </c>
      <c r="AB1" t="s">
        <v>461</v>
      </c>
    </row>
    <row r="2" spans="1:28" ht="15" customHeight="1">
      <c r="A2" s="177">
        <v>1</v>
      </c>
      <c r="B2" s="178" t="s">
        <v>2867</v>
      </c>
      <c r="C2" s="179" t="s">
        <v>763</v>
      </c>
      <c r="D2" s="178" t="s">
        <v>2868</v>
      </c>
      <c r="E2" s="178" t="s">
        <v>2869</v>
      </c>
      <c r="F2" s="78" t="s">
        <v>2870</v>
      </c>
      <c r="G2" s="180">
        <v>14400000</v>
      </c>
      <c r="H2" s="178" t="s">
        <v>1204</v>
      </c>
      <c r="I2" s="178">
        <v>7919117</v>
      </c>
      <c r="J2" s="178" t="s">
        <v>1522</v>
      </c>
      <c r="K2" s="181">
        <v>43857</v>
      </c>
      <c r="L2" s="182">
        <v>9600000</v>
      </c>
      <c r="M2" s="178" t="s">
        <v>1505</v>
      </c>
      <c r="N2" s="181">
        <v>43861</v>
      </c>
      <c r="O2" s="182">
        <v>9600000</v>
      </c>
      <c r="P2" s="178" t="s">
        <v>974</v>
      </c>
      <c r="Q2" s="181">
        <v>43861</v>
      </c>
      <c r="R2" s="144" t="s">
        <v>2871</v>
      </c>
      <c r="S2" s="81">
        <v>45530877</v>
      </c>
      <c r="T2" s="178">
        <v>92</v>
      </c>
      <c r="U2" s="177" t="s">
        <v>2872</v>
      </c>
      <c r="V2" s="177">
        <v>0</v>
      </c>
      <c r="W2" s="177" t="s">
        <v>2873</v>
      </c>
      <c r="X2" s="178" t="s">
        <v>2874</v>
      </c>
      <c r="Y2" s="180">
        <v>14400000</v>
      </c>
      <c r="Z2" s="181">
        <v>43952</v>
      </c>
      <c r="AA2" s="183" t="s">
        <v>463</v>
      </c>
      <c r="AB2" s="184" t="s">
        <v>2875</v>
      </c>
    </row>
    <row r="3" spans="1:28" ht="15" customHeight="1">
      <c r="A3" s="177">
        <v>2</v>
      </c>
      <c r="B3" s="178" t="s">
        <v>2876</v>
      </c>
      <c r="C3" s="179" t="s">
        <v>766</v>
      </c>
      <c r="D3" s="178" t="s">
        <v>2868</v>
      </c>
      <c r="E3" s="178" t="s">
        <v>2869</v>
      </c>
      <c r="F3" s="78" t="s">
        <v>2870</v>
      </c>
      <c r="G3" s="180">
        <v>13500000</v>
      </c>
      <c r="H3" s="178" t="s">
        <v>1208</v>
      </c>
      <c r="I3" s="178">
        <v>73094767</v>
      </c>
      <c r="J3" s="178" t="s">
        <v>1501</v>
      </c>
      <c r="K3" s="181">
        <v>43857</v>
      </c>
      <c r="L3" s="182">
        <v>9000000</v>
      </c>
      <c r="M3" s="178" t="s">
        <v>1509</v>
      </c>
      <c r="N3" s="181">
        <v>43861</v>
      </c>
      <c r="O3" s="182">
        <v>9000000</v>
      </c>
      <c r="P3" s="178" t="s">
        <v>974</v>
      </c>
      <c r="Q3" s="181">
        <v>43861</v>
      </c>
      <c r="R3" s="144" t="s">
        <v>2871</v>
      </c>
      <c r="S3" s="81">
        <v>45530877</v>
      </c>
      <c r="T3" s="178">
        <v>90</v>
      </c>
      <c r="U3" s="177" t="s">
        <v>2872</v>
      </c>
      <c r="V3" s="177">
        <v>0</v>
      </c>
      <c r="W3" s="177" t="s">
        <v>2873</v>
      </c>
      <c r="X3" s="178" t="s">
        <v>2877</v>
      </c>
      <c r="Y3" s="180">
        <v>13500000</v>
      </c>
      <c r="Z3" s="181">
        <v>43952</v>
      </c>
      <c r="AA3" s="183" t="s">
        <v>463</v>
      </c>
      <c r="AB3" s="184" t="s">
        <v>2875</v>
      </c>
    </row>
    <row r="4" spans="1:28" ht="15" customHeight="1">
      <c r="A4" s="177">
        <v>3</v>
      </c>
      <c r="B4" s="178" t="s">
        <v>2878</v>
      </c>
      <c r="C4" s="179" t="s">
        <v>761</v>
      </c>
      <c r="D4" s="178" t="s">
        <v>2868</v>
      </c>
      <c r="E4" s="178" t="s">
        <v>2869</v>
      </c>
      <c r="F4" s="78" t="s">
        <v>2870</v>
      </c>
      <c r="G4" s="180">
        <v>6750000</v>
      </c>
      <c r="H4" s="178" t="s">
        <v>1205</v>
      </c>
      <c r="I4" s="178">
        <v>45369550</v>
      </c>
      <c r="J4" s="178" t="s">
        <v>1511</v>
      </c>
      <c r="K4" s="181">
        <v>43857</v>
      </c>
      <c r="L4" s="182">
        <v>4500000</v>
      </c>
      <c r="M4" s="178" t="s">
        <v>1511</v>
      </c>
      <c r="N4" s="181">
        <v>43861</v>
      </c>
      <c r="O4" s="182">
        <v>4500000</v>
      </c>
      <c r="P4" s="178" t="s">
        <v>974</v>
      </c>
      <c r="Q4" s="181">
        <v>43861</v>
      </c>
      <c r="R4" s="144" t="s">
        <v>2871</v>
      </c>
      <c r="S4" s="81">
        <v>45530877</v>
      </c>
      <c r="T4" s="178">
        <v>92</v>
      </c>
      <c r="U4" s="177" t="s">
        <v>2872</v>
      </c>
      <c r="V4" s="177">
        <v>0</v>
      </c>
      <c r="W4" s="177" t="s">
        <v>2873</v>
      </c>
      <c r="X4" s="178" t="s">
        <v>2879</v>
      </c>
      <c r="Y4" s="180">
        <v>6750000</v>
      </c>
      <c r="Z4" s="181">
        <v>43952</v>
      </c>
      <c r="AA4" s="183" t="s">
        <v>463</v>
      </c>
      <c r="AB4" s="184" t="s">
        <v>2875</v>
      </c>
    </row>
    <row r="5" spans="1:28" ht="15" customHeight="1">
      <c r="A5" s="177">
        <v>4</v>
      </c>
      <c r="B5" s="178" t="s">
        <v>2880</v>
      </c>
      <c r="C5" s="179" t="s">
        <v>761</v>
      </c>
      <c r="D5" s="178" t="s">
        <v>2868</v>
      </c>
      <c r="E5" s="178" t="s">
        <v>2869</v>
      </c>
      <c r="F5" s="78" t="s">
        <v>2870</v>
      </c>
      <c r="G5" s="180">
        <v>6750000</v>
      </c>
      <c r="H5" s="178" t="s">
        <v>1202</v>
      </c>
      <c r="I5" s="178">
        <v>22798591</v>
      </c>
      <c r="J5" s="178" t="s">
        <v>1503</v>
      </c>
      <c r="K5" s="181">
        <v>43857</v>
      </c>
      <c r="L5" s="182">
        <v>4500000</v>
      </c>
      <c r="M5" s="178" t="s">
        <v>1514</v>
      </c>
      <c r="N5" s="181">
        <v>43861</v>
      </c>
      <c r="O5" s="182">
        <v>4500000</v>
      </c>
      <c r="P5" s="178" t="s">
        <v>974</v>
      </c>
      <c r="Q5" s="181">
        <v>43861</v>
      </c>
      <c r="R5" s="144" t="s">
        <v>2871</v>
      </c>
      <c r="S5" s="81">
        <v>45530877</v>
      </c>
      <c r="T5" s="178">
        <v>92</v>
      </c>
      <c r="U5" s="177" t="s">
        <v>2872</v>
      </c>
      <c r="V5" s="177">
        <v>0</v>
      </c>
      <c r="W5" s="177" t="s">
        <v>2873</v>
      </c>
      <c r="X5" s="178" t="s">
        <v>2881</v>
      </c>
      <c r="Y5" s="180">
        <v>6750000</v>
      </c>
      <c r="Z5" s="181">
        <v>43952</v>
      </c>
      <c r="AA5" s="183" t="s">
        <v>463</v>
      </c>
      <c r="AB5" s="184" t="s">
        <v>2875</v>
      </c>
    </row>
    <row r="6" spans="1:28" ht="15" customHeight="1">
      <c r="A6" s="177">
        <v>5</v>
      </c>
      <c r="B6" s="178" t="s">
        <v>2882</v>
      </c>
      <c r="C6" s="179" t="s">
        <v>767</v>
      </c>
      <c r="D6" s="178" t="s">
        <v>2868</v>
      </c>
      <c r="E6" s="178" t="s">
        <v>2869</v>
      </c>
      <c r="F6" s="78" t="s">
        <v>2870</v>
      </c>
      <c r="G6" s="180">
        <v>12150000</v>
      </c>
      <c r="H6" s="178" t="s">
        <v>1209</v>
      </c>
      <c r="I6" s="178">
        <v>72208100</v>
      </c>
      <c r="J6" s="178" t="s">
        <v>1520</v>
      </c>
      <c r="K6" s="181">
        <v>43857</v>
      </c>
      <c r="L6" s="182">
        <v>8100000</v>
      </c>
      <c r="M6" s="178" t="s">
        <v>1516</v>
      </c>
      <c r="N6" s="181">
        <v>43861</v>
      </c>
      <c r="O6" s="182">
        <v>8100000</v>
      </c>
      <c r="P6" s="178" t="s">
        <v>974</v>
      </c>
      <c r="Q6" s="181">
        <v>43861</v>
      </c>
      <c r="R6" s="144" t="s">
        <v>2871</v>
      </c>
      <c r="S6" s="81">
        <v>45530877</v>
      </c>
      <c r="T6" s="178">
        <v>90</v>
      </c>
      <c r="U6" s="177" t="s">
        <v>2872</v>
      </c>
      <c r="V6" s="177">
        <v>0</v>
      </c>
      <c r="W6" s="177" t="s">
        <v>2873</v>
      </c>
      <c r="X6" s="178" t="s">
        <v>2883</v>
      </c>
      <c r="Y6" s="180">
        <v>10800000</v>
      </c>
      <c r="Z6" s="181">
        <v>43952</v>
      </c>
      <c r="AA6" s="183" t="s">
        <v>463</v>
      </c>
      <c r="AB6" s="184" t="s">
        <v>2875</v>
      </c>
    </row>
    <row r="7" spans="1:28" ht="15" customHeight="1">
      <c r="A7" s="177">
        <v>6</v>
      </c>
      <c r="B7" s="178" t="s">
        <v>2884</v>
      </c>
      <c r="C7" s="179" t="s">
        <v>766</v>
      </c>
      <c r="D7" s="178" t="s">
        <v>2868</v>
      </c>
      <c r="E7" s="178" t="s">
        <v>2869</v>
      </c>
      <c r="F7" s="78" t="s">
        <v>2870</v>
      </c>
      <c r="G7" s="180">
        <v>12600000</v>
      </c>
      <c r="H7" s="178" t="s">
        <v>1211</v>
      </c>
      <c r="I7" s="178">
        <v>45511912</v>
      </c>
      <c r="J7" s="178" t="s">
        <v>1505</v>
      </c>
      <c r="K7" s="181">
        <v>43857</v>
      </c>
      <c r="L7" s="182">
        <v>8400000</v>
      </c>
      <c r="M7" s="178" t="s">
        <v>1618</v>
      </c>
      <c r="N7" s="181">
        <v>43861</v>
      </c>
      <c r="O7" s="182">
        <v>8400000</v>
      </c>
      <c r="P7" s="178" t="s">
        <v>974</v>
      </c>
      <c r="Q7" s="181">
        <v>43861</v>
      </c>
      <c r="R7" s="144" t="s">
        <v>2871</v>
      </c>
      <c r="S7" s="81">
        <v>45530877</v>
      </c>
      <c r="T7" s="178">
        <v>90</v>
      </c>
      <c r="U7" s="177" t="s">
        <v>2872</v>
      </c>
      <c r="V7" s="177">
        <v>0</v>
      </c>
      <c r="W7" s="177" t="s">
        <v>2873</v>
      </c>
      <c r="X7" s="178" t="s">
        <v>2885</v>
      </c>
      <c r="Y7" s="180">
        <v>8400000</v>
      </c>
      <c r="Z7" s="181">
        <v>43952</v>
      </c>
      <c r="AA7" s="183" t="s">
        <v>463</v>
      </c>
      <c r="AB7" s="184" t="s">
        <v>2875</v>
      </c>
    </row>
    <row r="8" spans="1:28" ht="15" customHeight="1">
      <c r="A8" s="177">
        <v>7</v>
      </c>
      <c r="B8" s="178" t="s">
        <v>2886</v>
      </c>
      <c r="C8" s="179" t="s">
        <v>763</v>
      </c>
      <c r="D8" s="178" t="s">
        <v>2868</v>
      </c>
      <c r="E8" s="178" t="s">
        <v>2869</v>
      </c>
      <c r="F8" s="78" t="s">
        <v>2870</v>
      </c>
      <c r="G8" s="180">
        <v>11250000</v>
      </c>
      <c r="H8" s="178" t="s">
        <v>1212</v>
      </c>
      <c r="I8" s="178">
        <v>45426830</v>
      </c>
      <c r="J8" s="178" t="s">
        <v>1507</v>
      </c>
      <c r="K8" s="181">
        <v>43857</v>
      </c>
      <c r="L8" s="182">
        <v>7500000</v>
      </c>
      <c r="M8" s="178" t="s">
        <v>1620</v>
      </c>
      <c r="N8" s="181">
        <v>43861</v>
      </c>
      <c r="O8" s="182">
        <v>7500000</v>
      </c>
      <c r="P8" s="178" t="s">
        <v>974</v>
      </c>
      <c r="Q8" s="181">
        <v>43861</v>
      </c>
      <c r="R8" s="144" t="s">
        <v>2871</v>
      </c>
      <c r="S8" s="81">
        <v>45530877</v>
      </c>
      <c r="T8" s="178">
        <v>90</v>
      </c>
      <c r="U8" s="177" t="s">
        <v>2872</v>
      </c>
      <c r="V8" s="177">
        <v>0</v>
      </c>
      <c r="W8" s="177" t="s">
        <v>2873</v>
      </c>
      <c r="X8" s="178" t="s">
        <v>2887</v>
      </c>
      <c r="Y8" s="180">
        <v>11250000</v>
      </c>
      <c r="Z8" s="181">
        <v>43952</v>
      </c>
      <c r="AA8" s="183" t="s">
        <v>463</v>
      </c>
      <c r="AB8" s="184" t="s">
        <v>2875</v>
      </c>
    </row>
    <row r="9" spans="1:28" ht="15" customHeight="1">
      <c r="A9" s="177">
        <v>8</v>
      </c>
      <c r="B9" s="178" t="s">
        <v>2888</v>
      </c>
      <c r="C9" s="179" t="s">
        <v>761</v>
      </c>
      <c r="D9" s="178" t="s">
        <v>2868</v>
      </c>
      <c r="E9" s="178" t="s">
        <v>2869</v>
      </c>
      <c r="F9" s="78" t="s">
        <v>2870</v>
      </c>
      <c r="G9" s="180">
        <v>6750000</v>
      </c>
      <c r="H9" s="178" t="s">
        <v>1213</v>
      </c>
      <c r="I9" s="178">
        <v>1131494208</v>
      </c>
      <c r="J9" s="178" t="s">
        <v>1514</v>
      </c>
      <c r="K9" s="181">
        <v>43857</v>
      </c>
      <c r="L9" s="182">
        <v>4500000</v>
      </c>
      <c r="M9" s="178" t="s">
        <v>1624</v>
      </c>
      <c r="N9" s="181">
        <v>43861</v>
      </c>
      <c r="O9" s="182">
        <v>4500000</v>
      </c>
      <c r="P9" s="178" t="s">
        <v>974</v>
      </c>
      <c r="Q9" s="181">
        <v>43861</v>
      </c>
      <c r="R9" s="144" t="s">
        <v>2871</v>
      </c>
      <c r="S9" s="81">
        <v>45530877</v>
      </c>
      <c r="T9" s="178">
        <v>90</v>
      </c>
      <c r="U9" s="177" t="s">
        <v>2872</v>
      </c>
      <c r="V9" s="177">
        <v>0</v>
      </c>
      <c r="W9" s="177" t="s">
        <v>2873</v>
      </c>
      <c r="X9" s="178" t="s">
        <v>2889</v>
      </c>
      <c r="Y9" s="4">
        <v>6000000</v>
      </c>
      <c r="Z9" s="181">
        <v>43952</v>
      </c>
      <c r="AA9" s="183" t="s">
        <v>463</v>
      </c>
      <c r="AB9" s="184" t="s">
        <v>2875</v>
      </c>
    </row>
    <row r="10" spans="1:28" ht="15" customHeight="1">
      <c r="A10" s="177">
        <v>9</v>
      </c>
      <c r="B10" s="178" t="s">
        <v>2890</v>
      </c>
      <c r="C10" s="179" t="s">
        <v>764</v>
      </c>
      <c r="D10" s="178" t="s">
        <v>2868</v>
      </c>
      <c r="E10" s="178" t="s">
        <v>2869</v>
      </c>
      <c r="F10" s="78" t="s">
        <v>2891</v>
      </c>
      <c r="G10" s="180">
        <v>14400000</v>
      </c>
      <c r="H10" s="178" t="s">
        <v>1206</v>
      </c>
      <c r="I10" s="178">
        <v>1143373959</v>
      </c>
      <c r="J10" s="178" t="s">
        <v>1622</v>
      </c>
      <c r="K10" s="181">
        <v>43857</v>
      </c>
      <c r="L10" s="182">
        <v>9600000</v>
      </c>
      <c r="M10" s="178" t="s">
        <v>1507</v>
      </c>
      <c r="N10" s="181">
        <v>43861</v>
      </c>
      <c r="O10" s="182">
        <v>9600000</v>
      </c>
      <c r="P10" s="178" t="s">
        <v>974</v>
      </c>
      <c r="Q10" s="181">
        <v>43861</v>
      </c>
      <c r="R10" s="144" t="s">
        <v>2871</v>
      </c>
      <c r="S10" s="81">
        <v>45530877</v>
      </c>
      <c r="T10" s="178">
        <v>90</v>
      </c>
      <c r="U10" s="177" t="s">
        <v>2872</v>
      </c>
      <c r="V10" s="177">
        <v>0</v>
      </c>
      <c r="W10" s="177" t="s">
        <v>2873</v>
      </c>
      <c r="X10" s="178" t="s">
        <v>2892</v>
      </c>
      <c r="Y10" s="180">
        <v>14400000</v>
      </c>
      <c r="Z10" s="181">
        <v>43952</v>
      </c>
      <c r="AA10" s="183" t="s">
        <v>463</v>
      </c>
      <c r="AB10" s="184" t="s">
        <v>2875</v>
      </c>
    </row>
    <row r="11" spans="1:28" ht="15" customHeight="1">
      <c r="A11" s="177">
        <v>10</v>
      </c>
      <c r="B11" s="178" t="s">
        <v>2893</v>
      </c>
      <c r="C11" s="179" t="s">
        <v>768</v>
      </c>
      <c r="D11" s="178" t="s">
        <v>2868</v>
      </c>
      <c r="E11" s="178" t="s">
        <v>2869</v>
      </c>
      <c r="F11" s="78" t="s">
        <v>2891</v>
      </c>
      <c r="G11" s="180">
        <v>15750000</v>
      </c>
      <c r="H11" s="178" t="s">
        <v>1210</v>
      </c>
      <c r="I11" s="178">
        <v>73230074</v>
      </c>
      <c r="J11" s="178" t="s">
        <v>1624</v>
      </c>
      <c r="K11" s="181">
        <v>43857</v>
      </c>
      <c r="L11" s="182">
        <v>10500000</v>
      </c>
      <c r="M11" s="178" t="s">
        <v>1616</v>
      </c>
      <c r="N11" s="181">
        <v>43861</v>
      </c>
      <c r="O11" s="182">
        <v>10500000</v>
      </c>
      <c r="P11" s="178" t="s">
        <v>974</v>
      </c>
      <c r="Q11" s="181">
        <v>43861</v>
      </c>
      <c r="R11" s="144" t="s">
        <v>2871</v>
      </c>
      <c r="S11" s="81">
        <v>45530877</v>
      </c>
      <c r="T11" s="178">
        <v>90</v>
      </c>
      <c r="U11" s="177" t="s">
        <v>2872</v>
      </c>
      <c r="V11" s="177">
        <v>0</v>
      </c>
      <c r="W11" s="177" t="s">
        <v>2873</v>
      </c>
      <c r="X11" s="178" t="s">
        <v>2894</v>
      </c>
      <c r="Y11" s="180">
        <v>15750000</v>
      </c>
      <c r="Z11" s="181">
        <v>43952</v>
      </c>
      <c r="AA11" s="183" t="s">
        <v>463</v>
      </c>
      <c r="AB11" s="184" t="s">
        <v>2875</v>
      </c>
    </row>
    <row r="12" spans="1:28" ht="15" customHeight="1">
      <c r="A12" s="177">
        <v>11</v>
      </c>
      <c r="B12" s="178" t="s">
        <v>2895</v>
      </c>
      <c r="C12" s="179" t="s">
        <v>769</v>
      </c>
      <c r="D12" s="178" t="s">
        <v>2868</v>
      </c>
      <c r="E12" s="178" t="s">
        <v>2869</v>
      </c>
      <c r="F12" s="78" t="s">
        <v>2891</v>
      </c>
      <c r="G12" s="180">
        <v>9600000</v>
      </c>
      <c r="H12" s="178" t="s">
        <v>1214</v>
      </c>
      <c r="I12" s="178">
        <v>73580257</v>
      </c>
      <c r="J12" s="178" t="s">
        <v>1626</v>
      </c>
      <c r="K12" s="181">
        <v>43857</v>
      </c>
      <c r="L12" s="182">
        <v>9600000</v>
      </c>
      <c r="M12" s="178" t="s">
        <v>1622</v>
      </c>
      <c r="N12" s="181">
        <v>43861</v>
      </c>
      <c r="O12" s="182">
        <v>9600000</v>
      </c>
      <c r="P12" s="178" t="s">
        <v>974</v>
      </c>
      <c r="Q12" s="181">
        <v>43861</v>
      </c>
      <c r="R12" s="144" t="s">
        <v>2871</v>
      </c>
      <c r="S12" s="81">
        <v>45530877</v>
      </c>
      <c r="T12" s="178">
        <v>60</v>
      </c>
      <c r="U12" s="177" t="s">
        <v>2872</v>
      </c>
      <c r="V12" s="177">
        <v>0</v>
      </c>
      <c r="W12" s="177" t="s">
        <v>2873</v>
      </c>
      <c r="X12" s="178" t="s">
        <v>2896</v>
      </c>
      <c r="Y12" s="180">
        <v>9600000</v>
      </c>
      <c r="Z12" s="181">
        <v>43922</v>
      </c>
      <c r="AA12" s="183" t="s">
        <v>463</v>
      </c>
      <c r="AB12" s="184" t="s">
        <v>463</v>
      </c>
    </row>
    <row r="13" spans="1:28" ht="15" customHeight="1">
      <c r="A13" s="177">
        <v>12</v>
      </c>
      <c r="B13" s="178" t="s">
        <v>2897</v>
      </c>
      <c r="C13" s="179" t="s">
        <v>758</v>
      </c>
      <c r="D13" s="178" t="s">
        <v>2868</v>
      </c>
      <c r="E13" s="178" t="s">
        <v>2869</v>
      </c>
      <c r="F13" s="78" t="s">
        <v>2898</v>
      </c>
      <c r="G13" s="180">
        <v>107464140</v>
      </c>
      <c r="H13" s="178" t="s">
        <v>2899</v>
      </c>
      <c r="I13" s="178">
        <v>890400048</v>
      </c>
      <c r="J13" s="178" t="s">
        <v>1792</v>
      </c>
      <c r="K13" s="181">
        <v>43852</v>
      </c>
      <c r="L13" s="182">
        <v>107464140</v>
      </c>
      <c r="M13" s="178" t="s">
        <v>1800</v>
      </c>
      <c r="N13" s="181">
        <v>43861</v>
      </c>
      <c r="O13" s="182">
        <v>107464140</v>
      </c>
      <c r="P13" s="178" t="s">
        <v>974</v>
      </c>
      <c r="Q13" s="181">
        <v>43861</v>
      </c>
      <c r="R13" s="144" t="s">
        <v>2871</v>
      </c>
      <c r="S13" s="81">
        <v>45530877</v>
      </c>
      <c r="T13" s="178">
        <v>60</v>
      </c>
      <c r="U13" s="177" t="s">
        <v>2872</v>
      </c>
      <c r="V13" s="177">
        <v>0</v>
      </c>
      <c r="W13" s="177" t="s">
        <v>2873</v>
      </c>
      <c r="X13" s="178" t="s">
        <v>2900</v>
      </c>
      <c r="Y13" s="180">
        <v>107464140</v>
      </c>
      <c r="Z13" s="181">
        <v>43921</v>
      </c>
      <c r="AA13" s="183" t="s">
        <v>463</v>
      </c>
      <c r="AB13" s="184" t="s">
        <v>463</v>
      </c>
    </row>
    <row r="14" spans="1:28" ht="15" customHeight="1">
      <c r="A14" s="177">
        <v>13</v>
      </c>
      <c r="B14" s="178" t="s">
        <v>2901</v>
      </c>
      <c r="C14" s="179" t="s">
        <v>770</v>
      </c>
      <c r="D14" s="178" t="s">
        <v>2868</v>
      </c>
      <c r="E14" s="178" t="s">
        <v>2869</v>
      </c>
      <c r="F14" s="78" t="s">
        <v>2870</v>
      </c>
      <c r="G14" s="180">
        <v>5400000</v>
      </c>
      <c r="H14" s="178" t="s">
        <v>1215</v>
      </c>
      <c r="I14" s="178">
        <v>37933359</v>
      </c>
      <c r="J14" s="178" t="s">
        <v>1528</v>
      </c>
      <c r="K14" s="181">
        <v>43857</v>
      </c>
      <c r="L14" s="182">
        <v>5400000</v>
      </c>
      <c r="M14" s="178" t="s">
        <v>1634</v>
      </c>
      <c r="N14" s="181">
        <v>43867</v>
      </c>
      <c r="O14" s="182">
        <v>5400000</v>
      </c>
      <c r="P14" s="178" t="s">
        <v>974</v>
      </c>
      <c r="Q14" s="181">
        <v>43867</v>
      </c>
      <c r="R14" s="144" t="s">
        <v>2871</v>
      </c>
      <c r="S14" s="81">
        <v>45530877</v>
      </c>
      <c r="T14" s="178">
        <v>91</v>
      </c>
      <c r="U14" s="177" t="s">
        <v>2872</v>
      </c>
      <c r="V14" s="177">
        <v>0</v>
      </c>
      <c r="W14" s="177" t="s">
        <v>2873</v>
      </c>
      <c r="X14" s="178" t="s">
        <v>2902</v>
      </c>
      <c r="Y14" s="180">
        <v>5400000</v>
      </c>
      <c r="Z14" s="181">
        <v>43957</v>
      </c>
      <c r="AA14" s="183" t="s">
        <v>463</v>
      </c>
      <c r="AB14" s="184" t="s">
        <v>463</v>
      </c>
    </row>
    <row r="15" spans="1:28" ht="15" customHeight="1">
      <c r="A15" s="177">
        <v>14</v>
      </c>
      <c r="B15" s="178" t="s">
        <v>2903</v>
      </c>
      <c r="C15" s="179" t="s">
        <v>771</v>
      </c>
      <c r="D15" s="178" t="s">
        <v>2868</v>
      </c>
      <c r="E15" s="178" t="s">
        <v>2869</v>
      </c>
      <c r="F15" s="78" t="s">
        <v>2870</v>
      </c>
      <c r="G15" s="180">
        <v>8100000</v>
      </c>
      <c r="H15" s="178" t="s">
        <v>1216</v>
      </c>
      <c r="I15" s="178">
        <v>73144058</v>
      </c>
      <c r="J15" s="178" t="s">
        <v>1537</v>
      </c>
      <c r="K15" s="181">
        <v>43860</v>
      </c>
      <c r="L15" s="182">
        <v>5400000</v>
      </c>
      <c r="M15" s="178" t="s">
        <v>1636</v>
      </c>
      <c r="N15" s="181">
        <v>43867</v>
      </c>
      <c r="O15" s="182">
        <v>5400000</v>
      </c>
      <c r="P15" s="178" t="s">
        <v>974</v>
      </c>
      <c r="Q15" s="181">
        <v>43867</v>
      </c>
      <c r="R15" s="144" t="s">
        <v>2871</v>
      </c>
      <c r="S15" s="81">
        <v>45530877</v>
      </c>
      <c r="T15" s="178">
        <v>91</v>
      </c>
      <c r="U15" s="177" t="s">
        <v>2872</v>
      </c>
      <c r="V15" s="177">
        <v>0</v>
      </c>
      <c r="W15" s="177" t="s">
        <v>2873</v>
      </c>
      <c r="X15" s="178" t="s">
        <v>2904</v>
      </c>
      <c r="Y15" s="180">
        <v>8100000</v>
      </c>
      <c r="Z15" s="181">
        <v>43957</v>
      </c>
      <c r="AA15" s="183" t="s">
        <v>463</v>
      </c>
      <c r="AB15" s="184" t="s">
        <v>2875</v>
      </c>
    </row>
    <row r="16" spans="1:28" ht="15" customHeight="1">
      <c r="A16" s="177">
        <v>15</v>
      </c>
      <c r="B16" s="178" t="s">
        <v>2905</v>
      </c>
      <c r="C16" s="179" t="s">
        <v>772</v>
      </c>
      <c r="D16" s="178" t="s">
        <v>2868</v>
      </c>
      <c r="E16" s="178" t="s">
        <v>2869</v>
      </c>
      <c r="F16" s="78" t="s">
        <v>2870</v>
      </c>
      <c r="G16" s="180">
        <v>8100000</v>
      </c>
      <c r="H16" s="178" t="s">
        <v>1217</v>
      </c>
      <c r="I16" s="178">
        <v>6877615</v>
      </c>
      <c r="J16" s="178" t="s">
        <v>1526</v>
      </c>
      <c r="K16" s="181">
        <v>43857</v>
      </c>
      <c r="L16" s="182">
        <v>5400000</v>
      </c>
      <c r="M16" s="178" t="s">
        <v>1638</v>
      </c>
      <c r="N16" s="181">
        <v>43867</v>
      </c>
      <c r="O16" s="182">
        <v>5400000</v>
      </c>
      <c r="P16" s="178" t="s">
        <v>974</v>
      </c>
      <c r="Q16" s="181">
        <v>43867</v>
      </c>
      <c r="R16" s="144" t="s">
        <v>2871</v>
      </c>
      <c r="S16" s="81">
        <v>45530877</v>
      </c>
      <c r="T16" s="178">
        <v>91</v>
      </c>
      <c r="U16" s="177" t="s">
        <v>2872</v>
      </c>
      <c r="V16" s="177">
        <v>0</v>
      </c>
      <c r="W16" s="177" t="s">
        <v>2873</v>
      </c>
      <c r="X16" s="178" t="s">
        <v>2906</v>
      </c>
      <c r="Y16" s="180">
        <v>8100000</v>
      </c>
      <c r="Z16" s="181">
        <v>43957</v>
      </c>
      <c r="AA16" s="183" t="s">
        <v>463</v>
      </c>
      <c r="AB16" s="184" t="s">
        <v>2875</v>
      </c>
    </row>
    <row r="17" spans="1:28" ht="15" customHeight="1">
      <c r="A17" s="177">
        <v>16</v>
      </c>
      <c r="B17" s="178" t="s">
        <v>2907</v>
      </c>
      <c r="C17" s="179" t="s">
        <v>773</v>
      </c>
      <c r="D17" s="178" t="s">
        <v>2868</v>
      </c>
      <c r="E17" s="178" t="s">
        <v>2869</v>
      </c>
      <c r="F17" s="78" t="s">
        <v>2870</v>
      </c>
      <c r="G17" s="180">
        <v>11700000</v>
      </c>
      <c r="H17" s="178" t="s">
        <v>1218</v>
      </c>
      <c r="I17" s="178">
        <v>45563435</v>
      </c>
      <c r="J17" s="178" t="s">
        <v>1533</v>
      </c>
      <c r="K17" s="181">
        <v>43858</v>
      </c>
      <c r="L17" s="182">
        <v>7800000</v>
      </c>
      <c r="M17" s="178" t="s">
        <v>1541</v>
      </c>
      <c r="N17" s="181">
        <v>43867</v>
      </c>
      <c r="O17" s="182">
        <v>7800000</v>
      </c>
      <c r="P17" s="178" t="s">
        <v>974</v>
      </c>
      <c r="Q17" s="181">
        <v>43867</v>
      </c>
      <c r="R17" s="144" t="s">
        <v>1474</v>
      </c>
      <c r="S17" s="81">
        <v>33226497</v>
      </c>
      <c r="T17" s="178">
        <v>91</v>
      </c>
      <c r="U17" s="177" t="s">
        <v>2872</v>
      </c>
      <c r="V17" s="177">
        <v>0</v>
      </c>
      <c r="W17" s="177" t="s">
        <v>2873</v>
      </c>
      <c r="X17" s="178" t="s">
        <v>2908</v>
      </c>
      <c r="Y17" s="180">
        <v>11700000</v>
      </c>
      <c r="Z17" s="181">
        <v>43957</v>
      </c>
      <c r="AA17" s="183" t="s">
        <v>463</v>
      </c>
      <c r="AB17" s="184" t="s">
        <v>2875</v>
      </c>
    </row>
    <row r="18" spans="1:28" ht="15" customHeight="1">
      <c r="A18" s="177">
        <v>17</v>
      </c>
      <c r="B18" s="178" t="s">
        <v>2909</v>
      </c>
      <c r="C18" s="179" t="s">
        <v>775</v>
      </c>
      <c r="D18" s="178" t="s">
        <v>2868</v>
      </c>
      <c r="E18" s="178" t="s">
        <v>2869</v>
      </c>
      <c r="F18" s="78" t="s">
        <v>2870</v>
      </c>
      <c r="G18" s="180">
        <v>11250000</v>
      </c>
      <c r="H18" s="178" t="s">
        <v>1222</v>
      </c>
      <c r="I18" s="178">
        <v>45766370</v>
      </c>
      <c r="J18" s="178" t="s">
        <v>1539</v>
      </c>
      <c r="K18" s="181">
        <v>43860</v>
      </c>
      <c r="L18" s="182">
        <v>7500000</v>
      </c>
      <c r="M18" s="178" t="s">
        <v>1543</v>
      </c>
      <c r="N18" s="181">
        <v>43867</v>
      </c>
      <c r="O18" s="182">
        <v>7500000</v>
      </c>
      <c r="P18" s="178" t="s">
        <v>974</v>
      </c>
      <c r="Q18" s="181">
        <v>43867</v>
      </c>
      <c r="R18" s="144" t="s">
        <v>898</v>
      </c>
      <c r="S18" s="81">
        <v>33206285</v>
      </c>
      <c r="T18" s="178">
        <v>91</v>
      </c>
      <c r="U18" s="177" t="s">
        <v>2872</v>
      </c>
      <c r="V18" s="177">
        <v>0</v>
      </c>
      <c r="W18" s="177" t="s">
        <v>2873</v>
      </c>
      <c r="X18" s="178" t="s">
        <v>2910</v>
      </c>
      <c r="Y18" s="180">
        <v>5000000</v>
      </c>
      <c r="Z18" s="181">
        <v>43957</v>
      </c>
      <c r="AA18" s="183" t="s">
        <v>463</v>
      </c>
      <c r="AB18" s="184" t="s">
        <v>2875</v>
      </c>
    </row>
    <row r="19" spans="1:28" ht="15" customHeight="1">
      <c r="A19" s="177">
        <v>18</v>
      </c>
      <c r="B19" s="178" t="s">
        <v>2911</v>
      </c>
      <c r="C19" s="179" t="s">
        <v>763</v>
      </c>
      <c r="D19" s="178" t="s">
        <v>2868</v>
      </c>
      <c r="E19" s="178" t="s">
        <v>2869</v>
      </c>
      <c r="F19" s="78" t="s">
        <v>2870</v>
      </c>
      <c r="G19" s="180">
        <v>11250000</v>
      </c>
      <c r="H19" s="178" t="s">
        <v>1223</v>
      </c>
      <c r="I19" s="178">
        <v>1047437077</v>
      </c>
      <c r="J19" s="178" t="s">
        <v>1524</v>
      </c>
      <c r="K19" s="181">
        <v>43857</v>
      </c>
      <c r="L19" s="182">
        <v>7500000</v>
      </c>
      <c r="M19" s="178" t="s">
        <v>1642</v>
      </c>
      <c r="N19" s="181">
        <v>43867</v>
      </c>
      <c r="O19" s="182">
        <v>7500000</v>
      </c>
      <c r="P19" s="178" t="s">
        <v>974</v>
      </c>
      <c r="Q19" s="181">
        <v>43867</v>
      </c>
      <c r="R19" s="144" t="s">
        <v>2871</v>
      </c>
      <c r="S19" s="81">
        <v>45530877</v>
      </c>
      <c r="T19" s="178">
        <v>91</v>
      </c>
      <c r="U19" s="177" t="s">
        <v>2872</v>
      </c>
      <c r="V19" s="177">
        <v>0</v>
      </c>
      <c r="W19" s="177" t="s">
        <v>2873</v>
      </c>
      <c r="X19" s="178" t="s">
        <v>2912</v>
      </c>
      <c r="Y19" s="180">
        <v>11250000</v>
      </c>
      <c r="Z19" s="181">
        <v>43957</v>
      </c>
      <c r="AA19" s="183" t="s">
        <v>463</v>
      </c>
      <c r="AB19" s="184" t="s">
        <v>2875</v>
      </c>
    </row>
    <row r="20" spans="1:28" ht="15" customHeight="1">
      <c r="A20" s="177">
        <v>19</v>
      </c>
      <c r="B20" s="178" t="s">
        <v>2913</v>
      </c>
      <c r="C20" s="179" t="s">
        <v>778</v>
      </c>
      <c r="D20" s="178" t="s">
        <v>2868</v>
      </c>
      <c r="E20" s="178" t="s">
        <v>2869</v>
      </c>
      <c r="F20" s="78" t="s">
        <v>2870</v>
      </c>
      <c r="G20" s="180">
        <v>8100000</v>
      </c>
      <c r="H20" s="178" t="s">
        <v>1226</v>
      </c>
      <c r="I20" s="178">
        <v>23238915</v>
      </c>
      <c r="J20" s="178" t="s">
        <v>1530</v>
      </c>
      <c r="K20" s="181">
        <v>43857</v>
      </c>
      <c r="L20" s="182">
        <v>5400000</v>
      </c>
      <c r="M20" s="178" t="s">
        <v>2914</v>
      </c>
      <c r="N20" s="181">
        <v>43867</v>
      </c>
      <c r="O20" s="182">
        <v>5400000</v>
      </c>
      <c r="P20" s="178" t="s">
        <v>974</v>
      </c>
      <c r="Q20" s="181">
        <v>43867</v>
      </c>
      <c r="R20" s="144" t="s">
        <v>2871</v>
      </c>
      <c r="S20" s="81">
        <v>45530877</v>
      </c>
      <c r="T20" s="178">
        <v>91</v>
      </c>
      <c r="U20" s="177" t="s">
        <v>2872</v>
      </c>
      <c r="V20" s="177">
        <v>0</v>
      </c>
      <c r="W20" s="177" t="s">
        <v>2873</v>
      </c>
      <c r="X20" s="178" t="s">
        <v>2915</v>
      </c>
      <c r="Y20" s="4">
        <v>8100000</v>
      </c>
      <c r="Z20" s="181">
        <v>43957</v>
      </c>
      <c r="AA20" s="183" t="s">
        <v>463</v>
      </c>
      <c r="AB20" s="184" t="s">
        <v>2875</v>
      </c>
    </row>
    <row r="21" spans="1:28" ht="15" customHeight="1">
      <c r="A21" s="177">
        <v>20</v>
      </c>
      <c r="B21" s="178" t="s">
        <v>2916</v>
      </c>
      <c r="C21" s="179" t="s">
        <v>763</v>
      </c>
      <c r="D21" s="178" t="s">
        <v>2868</v>
      </c>
      <c r="E21" s="178" t="s">
        <v>2869</v>
      </c>
      <c r="F21" s="78" t="s">
        <v>2870</v>
      </c>
      <c r="G21" s="180">
        <v>8100000</v>
      </c>
      <c r="H21" s="178" t="s">
        <v>1228</v>
      </c>
      <c r="I21" s="178">
        <v>73581718</v>
      </c>
      <c r="J21" s="178" t="s">
        <v>1516</v>
      </c>
      <c r="K21" s="181">
        <v>43857</v>
      </c>
      <c r="L21" s="182">
        <v>5400000</v>
      </c>
      <c r="M21" s="178" t="s">
        <v>1646</v>
      </c>
      <c r="N21" s="181">
        <v>43867</v>
      </c>
      <c r="O21" s="182">
        <v>5400000</v>
      </c>
      <c r="P21" s="178" t="s">
        <v>974</v>
      </c>
      <c r="Q21" s="181">
        <v>43867</v>
      </c>
      <c r="R21" s="144" t="s">
        <v>2871</v>
      </c>
      <c r="S21" s="81">
        <v>45530877</v>
      </c>
      <c r="T21" s="178">
        <v>91</v>
      </c>
      <c r="U21" s="177" t="s">
        <v>2872</v>
      </c>
      <c r="V21" s="177">
        <v>0</v>
      </c>
      <c r="W21" s="177" t="s">
        <v>2873</v>
      </c>
      <c r="X21" s="178" t="s">
        <v>2917</v>
      </c>
      <c r="Y21" s="180">
        <v>8100000</v>
      </c>
      <c r="Z21" s="181">
        <v>43957</v>
      </c>
      <c r="AA21" s="183" t="s">
        <v>463</v>
      </c>
      <c r="AB21" s="184" t="s">
        <v>2875</v>
      </c>
    </row>
    <row r="22" spans="1:28" ht="15" customHeight="1">
      <c r="A22" s="177">
        <v>21</v>
      </c>
      <c r="B22" s="178" t="s">
        <v>2918</v>
      </c>
      <c r="C22" s="179" t="s">
        <v>779</v>
      </c>
      <c r="D22" s="178" t="s">
        <v>2868</v>
      </c>
      <c r="E22" s="178" t="s">
        <v>2869</v>
      </c>
      <c r="F22" s="78" t="s">
        <v>2870</v>
      </c>
      <c r="G22" s="180">
        <v>11250000</v>
      </c>
      <c r="H22" s="178" t="s">
        <v>1229</v>
      </c>
      <c r="I22" s="178">
        <v>33156109</v>
      </c>
      <c r="J22" s="178" t="s">
        <v>1535</v>
      </c>
      <c r="K22" s="181">
        <v>43859</v>
      </c>
      <c r="L22" s="182">
        <v>7500000</v>
      </c>
      <c r="M22" s="178" t="s">
        <v>1754</v>
      </c>
      <c r="N22" s="181">
        <v>43867</v>
      </c>
      <c r="O22" s="182">
        <v>7500000</v>
      </c>
      <c r="P22" s="178" t="s">
        <v>974</v>
      </c>
      <c r="Q22" s="181">
        <v>43867</v>
      </c>
      <c r="R22" s="144" t="s">
        <v>2919</v>
      </c>
      <c r="S22" s="81">
        <v>45425171</v>
      </c>
      <c r="T22" s="178">
        <v>91</v>
      </c>
      <c r="U22" s="177" t="s">
        <v>2872</v>
      </c>
      <c r="V22" s="177">
        <v>0</v>
      </c>
      <c r="W22" s="177" t="s">
        <v>2873</v>
      </c>
      <c r="X22" s="178" t="s">
        <v>2920</v>
      </c>
      <c r="Y22" s="180">
        <v>11250000</v>
      </c>
      <c r="Z22" s="181">
        <v>43957</v>
      </c>
      <c r="AA22" s="183" t="s">
        <v>463</v>
      </c>
      <c r="AB22" s="184" t="s">
        <v>2875</v>
      </c>
    </row>
    <row r="23" spans="1:28" ht="15" customHeight="1">
      <c r="A23" s="177">
        <v>22</v>
      </c>
      <c r="B23" s="178" t="s">
        <v>2921</v>
      </c>
      <c r="C23" s="179" t="s">
        <v>763</v>
      </c>
      <c r="D23" s="178" t="s">
        <v>2868</v>
      </c>
      <c r="E23" s="178" t="s">
        <v>2869</v>
      </c>
      <c r="F23" s="78" t="s">
        <v>2870</v>
      </c>
      <c r="G23" s="180">
        <v>9900000</v>
      </c>
      <c r="H23" s="178" t="s">
        <v>1219</v>
      </c>
      <c r="I23" s="178">
        <v>1047430588</v>
      </c>
      <c r="J23" s="178" t="s">
        <v>1509</v>
      </c>
      <c r="K23" s="181">
        <v>43857</v>
      </c>
      <c r="L23" s="182">
        <v>6600000</v>
      </c>
      <c r="M23" s="178" t="s">
        <v>1767</v>
      </c>
      <c r="N23" s="181">
        <v>43867</v>
      </c>
      <c r="O23" s="182">
        <v>6600000</v>
      </c>
      <c r="P23" s="178" t="s">
        <v>974</v>
      </c>
      <c r="Q23" s="181">
        <v>43867</v>
      </c>
      <c r="R23" s="144" t="s">
        <v>2871</v>
      </c>
      <c r="S23" s="81">
        <v>45530877</v>
      </c>
      <c r="T23" s="178">
        <v>91</v>
      </c>
      <c r="U23" s="177" t="s">
        <v>2872</v>
      </c>
      <c r="V23" s="177">
        <v>0</v>
      </c>
      <c r="W23" s="177" t="s">
        <v>2873</v>
      </c>
      <c r="X23" s="178" t="s">
        <v>2922</v>
      </c>
      <c r="Y23" s="180">
        <v>9900000</v>
      </c>
      <c r="Z23" s="181">
        <v>43957</v>
      </c>
      <c r="AA23" s="183" t="s">
        <v>463</v>
      </c>
      <c r="AB23" s="184" t="s">
        <v>2875</v>
      </c>
    </row>
    <row r="24" spans="1:28" ht="15" customHeight="1">
      <c r="A24" s="177">
        <v>23</v>
      </c>
      <c r="B24" s="178" t="s">
        <v>2923</v>
      </c>
      <c r="C24" s="179" t="s">
        <v>780</v>
      </c>
      <c r="D24" s="178" t="s">
        <v>2868</v>
      </c>
      <c r="E24" s="178" t="s">
        <v>2869</v>
      </c>
      <c r="F24" s="78" t="s">
        <v>2870</v>
      </c>
      <c r="G24" s="180">
        <v>8100000</v>
      </c>
      <c r="H24" s="178" t="s">
        <v>1230</v>
      </c>
      <c r="I24" s="178">
        <v>8850383</v>
      </c>
      <c r="J24" s="178" t="s">
        <v>1518</v>
      </c>
      <c r="K24" s="181">
        <v>43857</v>
      </c>
      <c r="L24" s="182">
        <v>5400000</v>
      </c>
      <c r="M24" s="178" t="s">
        <v>1746</v>
      </c>
      <c r="N24" s="181">
        <v>43867</v>
      </c>
      <c r="O24" s="182">
        <v>5400000</v>
      </c>
      <c r="P24" s="178" t="s">
        <v>974</v>
      </c>
      <c r="Q24" s="181">
        <v>43867</v>
      </c>
      <c r="R24" s="144" t="s">
        <v>2871</v>
      </c>
      <c r="S24" s="81">
        <v>45530877</v>
      </c>
      <c r="T24" s="178">
        <v>91</v>
      </c>
      <c r="U24" s="177" t="s">
        <v>2872</v>
      </c>
      <c r="V24" s="177">
        <v>0</v>
      </c>
      <c r="W24" s="177" t="s">
        <v>2873</v>
      </c>
      <c r="X24" s="178" t="s">
        <v>2924</v>
      </c>
      <c r="Y24" s="180">
        <v>8100000</v>
      </c>
      <c r="Z24" s="181">
        <v>43957</v>
      </c>
      <c r="AA24" s="183" t="s">
        <v>463</v>
      </c>
      <c r="AB24" s="184" t="s">
        <v>2875</v>
      </c>
    </row>
    <row r="25" spans="1:28" ht="15" customHeight="1">
      <c r="A25" s="177">
        <v>24</v>
      </c>
      <c r="B25" s="178" t="s">
        <v>2925</v>
      </c>
      <c r="C25" s="179" t="s">
        <v>774</v>
      </c>
      <c r="D25" s="178" t="s">
        <v>2868</v>
      </c>
      <c r="E25" s="178" t="s">
        <v>2869</v>
      </c>
      <c r="F25" s="78" t="s">
        <v>2891</v>
      </c>
      <c r="G25" s="180">
        <v>10500000</v>
      </c>
      <c r="H25" s="178" t="s">
        <v>1221</v>
      </c>
      <c r="I25" s="178">
        <v>73573380</v>
      </c>
      <c r="J25" s="178" t="s">
        <v>1618</v>
      </c>
      <c r="K25" s="181">
        <v>43857</v>
      </c>
      <c r="L25" s="182">
        <v>10500000</v>
      </c>
      <c r="M25" s="178" t="s">
        <v>1857</v>
      </c>
      <c r="N25" s="181">
        <v>43867</v>
      </c>
      <c r="O25" s="182">
        <v>10500000</v>
      </c>
      <c r="P25" s="178" t="s">
        <v>974</v>
      </c>
      <c r="Q25" s="181">
        <v>43867</v>
      </c>
      <c r="R25" s="144" t="s">
        <v>2871</v>
      </c>
      <c r="S25" s="81">
        <v>45530877</v>
      </c>
      <c r="T25" s="178">
        <v>91</v>
      </c>
      <c r="U25" s="177" t="s">
        <v>2872</v>
      </c>
      <c r="V25" s="177">
        <v>0</v>
      </c>
      <c r="W25" s="177" t="s">
        <v>2873</v>
      </c>
      <c r="X25" s="178" t="s">
        <v>2926</v>
      </c>
      <c r="Y25" s="180">
        <v>10500000</v>
      </c>
      <c r="Z25" s="181">
        <v>43957</v>
      </c>
      <c r="AA25" s="183" t="s">
        <v>463</v>
      </c>
      <c r="AB25" s="184" t="s">
        <v>463</v>
      </c>
    </row>
    <row r="26" spans="1:28" ht="15" customHeight="1">
      <c r="A26" s="177">
        <v>25</v>
      </c>
      <c r="B26" s="178" t="s">
        <v>2927</v>
      </c>
      <c r="C26" s="179" t="s">
        <v>777</v>
      </c>
      <c r="D26" s="178" t="s">
        <v>2868</v>
      </c>
      <c r="E26" s="178" t="s">
        <v>2869</v>
      </c>
      <c r="F26" s="78" t="s">
        <v>2891</v>
      </c>
      <c r="G26" s="180">
        <v>17100000</v>
      </c>
      <c r="H26" s="178" t="s">
        <v>1225</v>
      </c>
      <c r="I26" s="178">
        <v>45763546</v>
      </c>
      <c r="J26" s="178" t="s">
        <v>1628</v>
      </c>
      <c r="K26" s="181">
        <v>43857</v>
      </c>
      <c r="L26" s="182">
        <v>11400000</v>
      </c>
      <c r="M26" s="178" t="s">
        <v>1640</v>
      </c>
      <c r="N26" s="181">
        <v>43867</v>
      </c>
      <c r="O26" s="182">
        <v>11400000</v>
      </c>
      <c r="P26" s="178" t="s">
        <v>974</v>
      </c>
      <c r="Q26" s="181">
        <v>43867</v>
      </c>
      <c r="R26" s="144" t="s">
        <v>2871</v>
      </c>
      <c r="S26" s="81">
        <v>45530877</v>
      </c>
      <c r="T26" s="178">
        <v>91</v>
      </c>
      <c r="U26" s="177" t="s">
        <v>2872</v>
      </c>
      <c r="V26" s="177">
        <v>0</v>
      </c>
      <c r="W26" s="177" t="s">
        <v>2873</v>
      </c>
      <c r="X26" s="178" t="s">
        <v>2928</v>
      </c>
      <c r="Y26" s="180">
        <v>17100000</v>
      </c>
      <c r="Z26" s="181">
        <v>43957</v>
      </c>
      <c r="AA26" s="183" t="s">
        <v>463</v>
      </c>
      <c r="AB26" s="184" t="s">
        <v>2875</v>
      </c>
    </row>
    <row r="27" spans="1:28" ht="15" customHeight="1">
      <c r="A27" s="177">
        <v>26</v>
      </c>
      <c r="B27" s="178" t="s">
        <v>2929</v>
      </c>
      <c r="C27" s="179" t="s">
        <v>764</v>
      </c>
      <c r="D27" s="178" t="s">
        <v>2868</v>
      </c>
      <c r="E27" s="178" t="s">
        <v>2869</v>
      </c>
      <c r="F27" s="78" t="s">
        <v>2891</v>
      </c>
      <c r="G27" s="180">
        <v>14400000</v>
      </c>
      <c r="H27" s="178" t="s">
        <v>1227</v>
      </c>
      <c r="I27" s="178">
        <v>72345106</v>
      </c>
      <c r="J27" s="178" t="s">
        <v>1620</v>
      </c>
      <c r="K27" s="181">
        <v>43857</v>
      </c>
      <c r="L27" s="182">
        <v>9600000</v>
      </c>
      <c r="M27" s="178" t="s">
        <v>1644</v>
      </c>
      <c r="N27" s="181">
        <v>43867</v>
      </c>
      <c r="O27" s="182">
        <v>9600000</v>
      </c>
      <c r="P27" s="178" t="s">
        <v>974</v>
      </c>
      <c r="Q27" s="181">
        <v>43867</v>
      </c>
      <c r="R27" s="144" t="s">
        <v>2871</v>
      </c>
      <c r="S27" s="81">
        <v>45530877</v>
      </c>
      <c r="T27" s="178">
        <v>91</v>
      </c>
      <c r="U27" s="177" t="s">
        <v>2872</v>
      </c>
      <c r="V27" s="177">
        <v>0</v>
      </c>
      <c r="W27" s="177" t="s">
        <v>2873</v>
      </c>
      <c r="X27" s="178" t="s">
        <v>2930</v>
      </c>
      <c r="Y27" s="180">
        <v>14400000</v>
      </c>
      <c r="Z27" s="181">
        <v>43957</v>
      </c>
      <c r="AA27" s="183" t="s">
        <v>463</v>
      </c>
      <c r="AB27" s="184" t="s">
        <v>2875</v>
      </c>
    </row>
    <row r="28" spans="1:28" ht="15" customHeight="1">
      <c r="A28" s="177">
        <v>27</v>
      </c>
      <c r="B28" s="178" t="s">
        <v>2931</v>
      </c>
      <c r="C28" s="179" t="s">
        <v>768</v>
      </c>
      <c r="D28" s="178" t="s">
        <v>2868</v>
      </c>
      <c r="E28" s="178" t="s">
        <v>2869</v>
      </c>
      <c r="F28" s="78" t="s">
        <v>2891</v>
      </c>
      <c r="G28" s="180">
        <v>10500000</v>
      </c>
      <c r="H28" s="178" t="s">
        <v>1220</v>
      </c>
      <c r="I28" s="178">
        <v>73097481</v>
      </c>
      <c r="J28" s="178" t="s">
        <v>1616</v>
      </c>
      <c r="K28" s="181">
        <v>43857</v>
      </c>
      <c r="L28" s="182">
        <v>10500000</v>
      </c>
      <c r="M28" s="178" t="s">
        <v>1777</v>
      </c>
      <c r="N28" s="181">
        <v>43867</v>
      </c>
      <c r="O28" s="182">
        <v>10500000</v>
      </c>
      <c r="P28" s="178" t="s">
        <v>974</v>
      </c>
      <c r="Q28" s="181">
        <v>43867</v>
      </c>
      <c r="R28" s="144" t="s">
        <v>2871</v>
      </c>
      <c r="S28" s="81">
        <v>45530877</v>
      </c>
      <c r="T28" s="178">
        <v>91</v>
      </c>
      <c r="U28" s="177" t="s">
        <v>2872</v>
      </c>
      <c r="V28" s="177">
        <v>0</v>
      </c>
      <c r="W28" s="177" t="s">
        <v>2873</v>
      </c>
      <c r="X28" s="178" t="s">
        <v>2932</v>
      </c>
      <c r="Y28" s="180">
        <v>10500000</v>
      </c>
      <c r="Z28" s="181">
        <v>43957</v>
      </c>
      <c r="AA28" s="183" t="s">
        <v>463</v>
      </c>
      <c r="AB28" s="184" t="s">
        <v>463</v>
      </c>
    </row>
    <row r="29" spans="1:28" ht="15" customHeight="1">
      <c r="A29" s="177">
        <v>28</v>
      </c>
      <c r="B29" s="178" t="s">
        <v>2933</v>
      </c>
      <c r="C29" s="179" t="s">
        <v>776</v>
      </c>
      <c r="D29" s="178" t="s">
        <v>2868</v>
      </c>
      <c r="E29" s="178" t="s">
        <v>2869</v>
      </c>
      <c r="F29" s="78" t="s">
        <v>2891</v>
      </c>
      <c r="G29" s="180">
        <v>24000000</v>
      </c>
      <c r="H29" s="178" t="s">
        <v>1224</v>
      </c>
      <c r="I29" s="178">
        <v>1128046733</v>
      </c>
      <c r="J29" s="178" t="s">
        <v>1630</v>
      </c>
      <c r="K29" s="181">
        <v>43858</v>
      </c>
      <c r="L29" s="182">
        <v>24000000</v>
      </c>
      <c r="M29" s="178" t="s">
        <v>1729</v>
      </c>
      <c r="N29" s="181">
        <v>43867</v>
      </c>
      <c r="O29" s="182">
        <v>24000000</v>
      </c>
      <c r="P29" s="178" t="s">
        <v>974</v>
      </c>
      <c r="Q29" s="181">
        <v>43867</v>
      </c>
      <c r="R29" s="144" t="s">
        <v>1474</v>
      </c>
      <c r="S29" s="81">
        <v>33226497</v>
      </c>
      <c r="T29" s="178">
        <v>183</v>
      </c>
      <c r="U29" s="177" t="s">
        <v>2872</v>
      </c>
      <c r="V29" s="177">
        <v>0</v>
      </c>
      <c r="W29" s="177" t="s">
        <v>2873</v>
      </c>
      <c r="X29" s="178" t="s">
        <v>2934</v>
      </c>
      <c r="Y29" s="180">
        <v>16000000</v>
      </c>
      <c r="Z29" s="181">
        <v>44049</v>
      </c>
      <c r="AA29" s="183" t="s">
        <v>463</v>
      </c>
      <c r="AB29" s="184" t="s">
        <v>463</v>
      </c>
    </row>
    <row r="30" spans="1:28" ht="15" customHeight="1">
      <c r="A30" s="177">
        <v>29</v>
      </c>
      <c r="B30" s="178" t="s">
        <v>2935</v>
      </c>
      <c r="C30" s="179" t="s">
        <v>781</v>
      </c>
      <c r="D30" s="178" t="s">
        <v>2868</v>
      </c>
      <c r="E30" s="178" t="s">
        <v>2869</v>
      </c>
      <c r="F30" s="78" t="s">
        <v>2891</v>
      </c>
      <c r="G30" s="180">
        <v>43200000</v>
      </c>
      <c r="H30" s="178" t="s">
        <v>1231</v>
      </c>
      <c r="I30" s="178">
        <v>9067472</v>
      </c>
      <c r="J30" s="178" t="s">
        <v>1648</v>
      </c>
      <c r="K30" s="181">
        <v>43865</v>
      </c>
      <c r="L30" s="182">
        <v>43200000</v>
      </c>
      <c r="M30" s="178" t="s">
        <v>1738</v>
      </c>
      <c r="N30" s="181">
        <v>43871</v>
      </c>
      <c r="O30" s="182">
        <v>43200000</v>
      </c>
      <c r="P30" s="178" t="s">
        <v>974</v>
      </c>
      <c r="Q30" s="181">
        <v>43871</v>
      </c>
      <c r="R30" s="144" t="s">
        <v>1855</v>
      </c>
      <c r="S30" s="81">
        <v>73126331</v>
      </c>
      <c r="T30" s="178">
        <v>183</v>
      </c>
      <c r="U30" s="177" t="s">
        <v>2872</v>
      </c>
      <c r="V30" s="177">
        <v>0</v>
      </c>
      <c r="W30" s="177" t="s">
        <v>2873</v>
      </c>
      <c r="X30" s="178" t="s">
        <v>2936</v>
      </c>
      <c r="Y30" s="180">
        <v>36000000</v>
      </c>
      <c r="Z30" s="181">
        <v>44053</v>
      </c>
      <c r="AA30" s="183" t="s">
        <v>463</v>
      </c>
      <c r="AB30" s="184" t="s">
        <v>463</v>
      </c>
    </row>
    <row r="31" spans="1:28" ht="15" customHeight="1">
      <c r="A31" s="177">
        <v>30</v>
      </c>
      <c r="B31" s="178" t="s">
        <v>2937</v>
      </c>
      <c r="C31" s="179" t="s">
        <v>782</v>
      </c>
      <c r="D31" s="178" t="s">
        <v>2868</v>
      </c>
      <c r="E31" s="178" t="s">
        <v>2869</v>
      </c>
      <c r="F31" s="78" t="s">
        <v>2891</v>
      </c>
      <c r="G31" s="180">
        <v>43200000</v>
      </c>
      <c r="H31" s="178" t="s">
        <v>1232</v>
      </c>
      <c r="I31" s="178">
        <v>73115567</v>
      </c>
      <c r="J31" s="178" t="s">
        <v>1650</v>
      </c>
      <c r="K31" s="181">
        <v>43865</v>
      </c>
      <c r="L31" s="182">
        <v>43200000</v>
      </c>
      <c r="M31" s="178" t="s">
        <v>1825</v>
      </c>
      <c r="N31" s="181">
        <v>43871</v>
      </c>
      <c r="O31" s="182">
        <v>43200000</v>
      </c>
      <c r="P31" s="178" t="s">
        <v>974</v>
      </c>
      <c r="Q31" s="181">
        <v>43871</v>
      </c>
      <c r="R31" s="144" t="s">
        <v>1855</v>
      </c>
      <c r="S31" s="81">
        <v>73126331</v>
      </c>
      <c r="T31" s="178">
        <v>183</v>
      </c>
      <c r="U31" s="177" t="s">
        <v>2872</v>
      </c>
      <c r="V31" s="177">
        <v>0</v>
      </c>
      <c r="W31" s="177" t="s">
        <v>2873</v>
      </c>
      <c r="X31" s="178" t="s">
        <v>2938</v>
      </c>
      <c r="Y31" s="180">
        <v>19200000</v>
      </c>
      <c r="Z31" s="181">
        <v>43951</v>
      </c>
      <c r="AA31" s="183" t="s">
        <v>463</v>
      </c>
      <c r="AB31" s="184" t="s">
        <v>463</v>
      </c>
    </row>
    <row r="32" spans="1:28" ht="15" customHeight="1">
      <c r="A32" s="177">
        <v>31</v>
      </c>
      <c r="B32" s="178" t="s">
        <v>2939</v>
      </c>
      <c r="C32" s="179" t="s">
        <v>783</v>
      </c>
      <c r="D32" s="178" t="s">
        <v>2868</v>
      </c>
      <c r="E32" s="178" t="s">
        <v>2869</v>
      </c>
      <c r="F32" s="78" t="s">
        <v>2891</v>
      </c>
      <c r="G32" s="180">
        <v>18000000</v>
      </c>
      <c r="H32" s="178" t="s">
        <v>1234</v>
      </c>
      <c r="I32" s="178">
        <v>1047442426</v>
      </c>
      <c r="J32" s="178" t="s">
        <v>1640</v>
      </c>
      <c r="K32" s="181">
        <v>43860</v>
      </c>
      <c r="L32" s="182">
        <v>12000000</v>
      </c>
      <c r="M32" s="178" t="s">
        <v>1547</v>
      </c>
      <c r="N32" s="181">
        <v>43871</v>
      </c>
      <c r="O32" s="182">
        <v>12000000</v>
      </c>
      <c r="P32" s="178" t="s">
        <v>974</v>
      </c>
      <c r="Q32" s="181">
        <v>43871</v>
      </c>
      <c r="R32" s="144" t="s">
        <v>2919</v>
      </c>
      <c r="S32" s="81">
        <v>45425171</v>
      </c>
      <c r="T32" s="178">
        <v>91</v>
      </c>
      <c r="U32" s="177" t="s">
        <v>2872</v>
      </c>
      <c r="V32" s="177">
        <v>0</v>
      </c>
      <c r="W32" s="177" t="s">
        <v>2873</v>
      </c>
      <c r="X32" s="178" t="s">
        <v>2940</v>
      </c>
      <c r="Y32" s="180">
        <v>18000000</v>
      </c>
      <c r="Z32" s="181">
        <v>43961</v>
      </c>
      <c r="AA32" s="183" t="s">
        <v>463</v>
      </c>
      <c r="AB32" s="184" t="s">
        <v>2875</v>
      </c>
    </row>
    <row r="33" spans="1:28" ht="15" customHeight="1">
      <c r="A33" s="177">
        <v>32</v>
      </c>
      <c r="B33" s="178" t="s">
        <v>2941</v>
      </c>
      <c r="C33" s="179" t="s">
        <v>785</v>
      </c>
      <c r="D33" s="178" t="s">
        <v>2868</v>
      </c>
      <c r="E33" s="178" t="s">
        <v>2869</v>
      </c>
      <c r="F33" s="78" t="s">
        <v>2891</v>
      </c>
      <c r="G33" s="180">
        <v>15750000</v>
      </c>
      <c r="H33" s="178" t="s">
        <v>1240</v>
      </c>
      <c r="I33" s="178">
        <v>1047395082</v>
      </c>
      <c r="J33" s="178" t="s">
        <v>1646</v>
      </c>
      <c r="K33" s="181">
        <v>43860</v>
      </c>
      <c r="L33" s="182">
        <v>10500000</v>
      </c>
      <c r="M33" s="178" t="s">
        <v>1650</v>
      </c>
      <c r="N33" s="181">
        <v>43871</v>
      </c>
      <c r="O33" s="182">
        <v>10500000</v>
      </c>
      <c r="P33" s="178" t="s">
        <v>974</v>
      </c>
      <c r="Q33" s="181">
        <v>43871</v>
      </c>
      <c r="R33" s="144" t="s">
        <v>2919</v>
      </c>
      <c r="S33" s="81">
        <v>45425171</v>
      </c>
      <c r="T33" s="178">
        <v>91</v>
      </c>
      <c r="U33" s="177" t="s">
        <v>2872</v>
      </c>
      <c r="V33" s="177">
        <v>0</v>
      </c>
      <c r="W33" s="177" t="s">
        <v>2873</v>
      </c>
      <c r="X33" s="178" t="s">
        <v>2942</v>
      </c>
      <c r="Y33" s="180">
        <v>15750000</v>
      </c>
      <c r="Z33" s="181">
        <v>43961</v>
      </c>
      <c r="AA33" s="183" t="s">
        <v>463</v>
      </c>
      <c r="AB33" s="184" t="s">
        <v>2875</v>
      </c>
    </row>
    <row r="34" spans="1:28" ht="15" customHeight="1">
      <c r="A34" s="177">
        <v>33</v>
      </c>
      <c r="B34" s="178" t="s">
        <v>2943</v>
      </c>
      <c r="C34" s="179" t="s">
        <v>769</v>
      </c>
      <c r="D34" s="178" t="s">
        <v>2868</v>
      </c>
      <c r="E34" s="178" t="s">
        <v>2869</v>
      </c>
      <c r="F34" s="78" t="s">
        <v>2891</v>
      </c>
      <c r="G34" s="180">
        <v>14400000</v>
      </c>
      <c r="H34" s="178" t="s">
        <v>1237</v>
      </c>
      <c r="I34" s="178">
        <v>45463607</v>
      </c>
      <c r="J34" s="178" t="s">
        <v>1636</v>
      </c>
      <c r="K34" s="181">
        <v>43860</v>
      </c>
      <c r="L34" s="182">
        <v>9600000</v>
      </c>
      <c r="M34" s="178" t="s">
        <v>1652</v>
      </c>
      <c r="N34" s="181">
        <v>43871</v>
      </c>
      <c r="O34" s="182">
        <v>9600000</v>
      </c>
      <c r="P34" s="178" t="s">
        <v>974</v>
      </c>
      <c r="Q34" s="181">
        <v>43871</v>
      </c>
      <c r="R34" s="144" t="s">
        <v>2871</v>
      </c>
      <c r="S34" s="81">
        <v>45530877</v>
      </c>
      <c r="T34" s="178">
        <v>91</v>
      </c>
      <c r="U34" s="177" t="s">
        <v>2872</v>
      </c>
      <c r="V34" s="177">
        <v>0</v>
      </c>
      <c r="W34" s="177" t="s">
        <v>2873</v>
      </c>
      <c r="X34" s="178" t="s">
        <v>2944</v>
      </c>
      <c r="Y34" s="180">
        <v>9600000</v>
      </c>
      <c r="Z34" s="181">
        <v>43961</v>
      </c>
      <c r="AA34" s="183" t="s">
        <v>463</v>
      </c>
      <c r="AB34" s="184" t="s">
        <v>2875</v>
      </c>
    </row>
    <row r="35" spans="1:28" ht="15" customHeight="1">
      <c r="A35" s="177">
        <v>34</v>
      </c>
      <c r="B35" s="178" t="s">
        <v>2945</v>
      </c>
      <c r="C35" s="179" t="s">
        <v>784</v>
      </c>
      <c r="D35" s="178" t="s">
        <v>2868</v>
      </c>
      <c r="E35" s="178" t="s">
        <v>2869</v>
      </c>
      <c r="F35" s="78" t="s">
        <v>2891</v>
      </c>
      <c r="G35" s="180">
        <v>15750000</v>
      </c>
      <c r="H35" s="178" t="s">
        <v>1236</v>
      </c>
      <c r="I35" s="178">
        <v>1050961472</v>
      </c>
      <c r="J35" s="178" t="s">
        <v>1644</v>
      </c>
      <c r="K35" s="181">
        <v>43860</v>
      </c>
      <c r="L35" s="182">
        <v>10500000</v>
      </c>
      <c r="M35" s="178" t="s">
        <v>1806</v>
      </c>
      <c r="N35" s="181">
        <v>43871</v>
      </c>
      <c r="O35" s="182">
        <v>10500000</v>
      </c>
      <c r="P35" s="178" t="s">
        <v>974</v>
      </c>
      <c r="Q35" s="181">
        <v>43871</v>
      </c>
      <c r="R35" s="144" t="s">
        <v>2919</v>
      </c>
      <c r="S35" s="81">
        <v>45425171</v>
      </c>
      <c r="T35" s="178">
        <v>91</v>
      </c>
      <c r="U35" s="177" t="s">
        <v>2872</v>
      </c>
      <c r="V35" s="177">
        <v>0</v>
      </c>
      <c r="W35" s="177" t="s">
        <v>2873</v>
      </c>
      <c r="X35" s="178" t="s">
        <v>2946</v>
      </c>
      <c r="Y35" s="180">
        <v>15750000</v>
      </c>
      <c r="Z35" s="181">
        <v>43961</v>
      </c>
      <c r="AA35" s="183" t="s">
        <v>463</v>
      </c>
      <c r="AB35" s="184" t="s">
        <v>2875</v>
      </c>
    </row>
    <row r="36" spans="1:28" ht="15" customHeight="1">
      <c r="A36" s="177">
        <v>35</v>
      </c>
      <c r="B36" s="178" t="s">
        <v>2947</v>
      </c>
      <c r="C36" s="179" t="s">
        <v>785</v>
      </c>
      <c r="D36" s="178" t="s">
        <v>2868</v>
      </c>
      <c r="E36" s="178" t="s">
        <v>2869</v>
      </c>
      <c r="F36" s="78" t="s">
        <v>2891</v>
      </c>
      <c r="G36" s="180">
        <v>15750000</v>
      </c>
      <c r="H36" s="178" t="s">
        <v>1238</v>
      </c>
      <c r="I36" s="178">
        <v>45517413</v>
      </c>
      <c r="J36" s="178" t="s">
        <v>1642</v>
      </c>
      <c r="K36" s="181">
        <v>43860</v>
      </c>
      <c r="L36" s="182">
        <v>10500000</v>
      </c>
      <c r="M36" s="178" t="s">
        <v>1808</v>
      </c>
      <c r="N36" s="181">
        <v>43871</v>
      </c>
      <c r="O36" s="182">
        <v>10500000</v>
      </c>
      <c r="P36" s="178" t="s">
        <v>974</v>
      </c>
      <c r="Q36" s="181">
        <v>43871</v>
      </c>
      <c r="R36" s="144" t="s">
        <v>2919</v>
      </c>
      <c r="S36" s="81">
        <v>45425171</v>
      </c>
      <c r="T36" s="178">
        <v>91</v>
      </c>
      <c r="U36" s="177" t="s">
        <v>2872</v>
      </c>
      <c r="V36" s="177">
        <v>0</v>
      </c>
      <c r="W36" s="177" t="s">
        <v>2873</v>
      </c>
      <c r="X36" s="178" t="s">
        <v>2948</v>
      </c>
      <c r="Y36" s="180">
        <v>10500000</v>
      </c>
      <c r="Z36" s="181">
        <v>43961</v>
      </c>
      <c r="AA36" s="183" t="s">
        <v>463</v>
      </c>
      <c r="AB36" s="184" t="s">
        <v>2875</v>
      </c>
    </row>
    <row r="37" spans="1:28" ht="15" customHeight="1">
      <c r="A37" s="177">
        <v>36</v>
      </c>
      <c r="B37" s="178" t="s">
        <v>2949</v>
      </c>
      <c r="C37" s="179" t="s">
        <v>787</v>
      </c>
      <c r="D37" s="178" t="s">
        <v>2868</v>
      </c>
      <c r="E37" s="178" t="s">
        <v>2869</v>
      </c>
      <c r="F37" s="78" t="s">
        <v>2891</v>
      </c>
      <c r="G37" s="180">
        <v>13500000</v>
      </c>
      <c r="H37" s="178" t="s">
        <v>1242</v>
      </c>
      <c r="I37" s="178">
        <v>1047374634</v>
      </c>
      <c r="J37" s="178" t="s">
        <v>1632</v>
      </c>
      <c r="K37" s="181">
        <v>43859</v>
      </c>
      <c r="L37" s="182">
        <v>9000000</v>
      </c>
      <c r="M37" s="178" t="s">
        <v>1654</v>
      </c>
      <c r="N37" s="181">
        <v>43871</v>
      </c>
      <c r="O37" s="182">
        <v>9000000</v>
      </c>
      <c r="P37" s="178" t="s">
        <v>974</v>
      </c>
      <c r="Q37" s="181">
        <v>43871</v>
      </c>
      <c r="R37" s="144" t="s">
        <v>2919</v>
      </c>
      <c r="S37" s="81">
        <v>45425171</v>
      </c>
      <c r="T37" s="178">
        <v>91</v>
      </c>
      <c r="U37" s="177" t="s">
        <v>2872</v>
      </c>
      <c r="V37" s="177">
        <v>0</v>
      </c>
      <c r="W37" s="177" t="s">
        <v>2873</v>
      </c>
      <c r="X37" s="178" t="s">
        <v>2950</v>
      </c>
      <c r="Y37" s="180">
        <v>13500000</v>
      </c>
      <c r="Z37" s="181">
        <v>43961</v>
      </c>
      <c r="AA37" s="183" t="s">
        <v>463</v>
      </c>
      <c r="AB37" s="184" t="s">
        <v>2875</v>
      </c>
    </row>
    <row r="38" spans="1:28" ht="15" customHeight="1">
      <c r="A38" s="177">
        <v>37</v>
      </c>
      <c r="B38" s="178" t="s">
        <v>2951</v>
      </c>
      <c r="C38" s="179" t="s">
        <v>786</v>
      </c>
      <c r="D38" s="178" t="s">
        <v>2868</v>
      </c>
      <c r="E38" s="178" t="s">
        <v>2869</v>
      </c>
      <c r="F38" s="78" t="s">
        <v>2891</v>
      </c>
      <c r="G38" s="180">
        <v>14400000</v>
      </c>
      <c r="H38" s="178" t="s">
        <v>1239</v>
      </c>
      <c r="I38" s="178">
        <v>45693028</v>
      </c>
      <c r="J38" s="178" t="s">
        <v>1638</v>
      </c>
      <c r="K38" s="181">
        <v>43860</v>
      </c>
      <c r="L38" s="182">
        <v>9600000</v>
      </c>
      <c r="M38" s="178" t="s">
        <v>1660</v>
      </c>
      <c r="N38" s="181">
        <v>43871</v>
      </c>
      <c r="O38" s="182">
        <v>9600000</v>
      </c>
      <c r="P38" s="178" t="s">
        <v>974</v>
      </c>
      <c r="Q38" s="181">
        <v>43871</v>
      </c>
      <c r="R38" s="144" t="s">
        <v>2871</v>
      </c>
      <c r="S38" s="81">
        <v>45530877</v>
      </c>
      <c r="T38" s="178">
        <v>90</v>
      </c>
      <c r="U38" s="177" t="s">
        <v>2872</v>
      </c>
      <c r="V38" s="177">
        <v>0</v>
      </c>
      <c r="W38" s="177" t="s">
        <v>2873</v>
      </c>
      <c r="X38" s="178" t="s">
        <v>2952</v>
      </c>
      <c r="Y38" s="180">
        <v>14400000</v>
      </c>
      <c r="Z38" s="181">
        <v>43961</v>
      </c>
      <c r="AA38" s="183" t="s">
        <v>463</v>
      </c>
      <c r="AB38" s="184" t="s">
        <v>2875</v>
      </c>
    </row>
    <row r="39" spans="1:28" ht="15" customHeight="1">
      <c r="A39" s="177">
        <v>38</v>
      </c>
      <c r="B39" s="178" t="s">
        <v>2953</v>
      </c>
      <c r="C39" s="179" t="s">
        <v>766</v>
      </c>
      <c r="D39" s="178" t="s">
        <v>2868</v>
      </c>
      <c r="E39" s="178" t="s">
        <v>2869</v>
      </c>
      <c r="F39" s="78" t="s">
        <v>2870</v>
      </c>
      <c r="G39" s="180">
        <v>6000000</v>
      </c>
      <c r="H39" s="178" t="s">
        <v>1233</v>
      </c>
      <c r="I39" s="178">
        <v>1148693284</v>
      </c>
      <c r="J39" s="178" t="s">
        <v>1545</v>
      </c>
      <c r="K39" s="181">
        <v>43865</v>
      </c>
      <c r="L39" s="182">
        <v>6000000</v>
      </c>
      <c r="M39" s="178" t="s">
        <v>1545</v>
      </c>
      <c r="N39" s="181">
        <v>43871</v>
      </c>
      <c r="O39" s="182">
        <v>6000000</v>
      </c>
      <c r="P39" s="178" t="s">
        <v>974</v>
      </c>
      <c r="Q39" s="181">
        <v>43871</v>
      </c>
      <c r="R39" s="144" t="s">
        <v>2871</v>
      </c>
      <c r="S39" s="81">
        <v>45530877</v>
      </c>
      <c r="T39" s="178">
        <v>91</v>
      </c>
      <c r="U39" s="177" t="s">
        <v>2872</v>
      </c>
      <c r="V39" s="177">
        <v>0</v>
      </c>
      <c r="W39" s="177" t="s">
        <v>2873</v>
      </c>
      <c r="X39" s="178" t="s">
        <v>2954</v>
      </c>
      <c r="Y39" s="180">
        <v>6000000</v>
      </c>
      <c r="Z39" s="181">
        <v>43961</v>
      </c>
      <c r="AA39" s="183" t="s">
        <v>463</v>
      </c>
      <c r="AB39" s="184" t="s">
        <v>463</v>
      </c>
    </row>
    <row r="40" spans="1:28" ht="15" customHeight="1">
      <c r="A40" s="177">
        <v>39</v>
      </c>
      <c r="B40" s="178" t="s">
        <v>2955</v>
      </c>
      <c r="C40" s="179" t="s">
        <v>763</v>
      </c>
      <c r="D40" s="178" t="s">
        <v>2868</v>
      </c>
      <c r="E40" s="178" t="s">
        <v>2869</v>
      </c>
      <c r="F40" s="78" t="s">
        <v>2870</v>
      </c>
      <c r="G40" s="180">
        <v>9000000</v>
      </c>
      <c r="H40" s="178" t="s">
        <v>1235</v>
      </c>
      <c r="I40" s="178">
        <v>45496629</v>
      </c>
      <c r="J40" s="178" t="s">
        <v>1541</v>
      </c>
      <c r="K40" s="181">
        <v>43860</v>
      </c>
      <c r="L40" s="182">
        <v>6000000</v>
      </c>
      <c r="M40" s="178" t="s">
        <v>1648</v>
      </c>
      <c r="N40" s="181">
        <v>43871</v>
      </c>
      <c r="O40" s="182">
        <v>6000000</v>
      </c>
      <c r="P40" s="178" t="s">
        <v>974</v>
      </c>
      <c r="Q40" s="181">
        <v>43871</v>
      </c>
      <c r="R40" s="144" t="s">
        <v>2871</v>
      </c>
      <c r="S40" s="81">
        <v>45530877</v>
      </c>
      <c r="T40" s="178">
        <v>91</v>
      </c>
      <c r="U40" s="177" t="s">
        <v>2872</v>
      </c>
      <c r="V40" s="177">
        <v>0</v>
      </c>
      <c r="W40" s="177" t="s">
        <v>2873</v>
      </c>
      <c r="X40" s="178" t="s">
        <v>2956</v>
      </c>
      <c r="Y40" s="180">
        <v>7000000</v>
      </c>
      <c r="Z40" s="181">
        <v>43961</v>
      </c>
      <c r="AA40" s="183" t="s">
        <v>463</v>
      </c>
      <c r="AB40" s="184" t="s">
        <v>2875</v>
      </c>
    </row>
    <row r="41" spans="1:28" ht="15" customHeight="1">
      <c r="A41" s="177">
        <v>40</v>
      </c>
      <c r="B41" s="178" t="s">
        <v>2957</v>
      </c>
      <c r="C41" s="179" t="s">
        <v>780</v>
      </c>
      <c r="D41" s="178" t="s">
        <v>2868</v>
      </c>
      <c r="E41" s="178" t="s">
        <v>2869</v>
      </c>
      <c r="F41" s="78" t="s">
        <v>2870</v>
      </c>
      <c r="G41" s="180">
        <v>8100000</v>
      </c>
      <c r="H41" s="178" t="s">
        <v>1241</v>
      </c>
      <c r="I41" s="178">
        <v>73119911</v>
      </c>
      <c r="J41" s="178" t="s">
        <v>1543</v>
      </c>
      <c r="K41" s="181">
        <v>43860</v>
      </c>
      <c r="L41" s="182">
        <v>5400000</v>
      </c>
      <c r="M41" s="178" t="s">
        <v>1727</v>
      </c>
      <c r="N41" s="181">
        <v>43871</v>
      </c>
      <c r="O41" s="182">
        <v>5400000</v>
      </c>
      <c r="P41" s="178" t="s">
        <v>974</v>
      </c>
      <c r="Q41" s="181">
        <v>43871</v>
      </c>
      <c r="R41" s="144" t="s">
        <v>2871</v>
      </c>
      <c r="S41" s="81">
        <v>45530877</v>
      </c>
      <c r="T41" s="178">
        <v>91</v>
      </c>
      <c r="U41" s="177" t="s">
        <v>2872</v>
      </c>
      <c r="V41" s="177">
        <v>0</v>
      </c>
      <c r="W41" s="177" t="s">
        <v>2873</v>
      </c>
      <c r="X41" s="178" t="s">
        <v>2958</v>
      </c>
      <c r="Y41" s="180">
        <v>8100000</v>
      </c>
      <c r="Z41" s="181">
        <v>43961</v>
      </c>
      <c r="AA41" s="183" t="s">
        <v>463</v>
      </c>
      <c r="AB41" s="184" t="s">
        <v>2875</v>
      </c>
    </row>
    <row r="42" spans="1:28" ht="15" customHeight="1">
      <c r="A42" s="177">
        <v>41</v>
      </c>
      <c r="B42" s="178" t="s">
        <v>2959</v>
      </c>
      <c r="C42" s="179" t="s">
        <v>786</v>
      </c>
      <c r="D42" s="178" t="s">
        <v>2868</v>
      </c>
      <c r="E42" s="178" t="s">
        <v>2869</v>
      </c>
      <c r="F42" s="78" t="s">
        <v>2891</v>
      </c>
      <c r="G42" s="180">
        <v>17100000</v>
      </c>
      <c r="H42" s="178" t="s">
        <v>1243</v>
      </c>
      <c r="I42" s="178">
        <v>1047364632</v>
      </c>
      <c r="J42" s="178" t="s">
        <v>1634</v>
      </c>
      <c r="K42" s="181">
        <v>43860</v>
      </c>
      <c r="L42" s="182">
        <v>11400000</v>
      </c>
      <c r="M42" s="178" t="s">
        <v>1662</v>
      </c>
      <c r="N42" s="181">
        <v>43874</v>
      </c>
      <c r="O42" s="182">
        <v>11400000</v>
      </c>
      <c r="P42" s="178" t="s">
        <v>974</v>
      </c>
      <c r="Q42" s="181">
        <v>43874</v>
      </c>
      <c r="R42" s="144" t="s">
        <v>2871</v>
      </c>
      <c r="S42" s="81">
        <v>45530877</v>
      </c>
      <c r="T42" s="178">
        <v>91</v>
      </c>
      <c r="U42" s="177" t="s">
        <v>2872</v>
      </c>
      <c r="V42" s="177">
        <v>0</v>
      </c>
      <c r="W42" s="177" t="s">
        <v>2873</v>
      </c>
      <c r="X42" s="178" t="s">
        <v>2960</v>
      </c>
      <c r="Y42" s="180">
        <v>17100000</v>
      </c>
      <c r="Z42" s="181">
        <v>43964</v>
      </c>
      <c r="AA42" s="183" t="s">
        <v>463</v>
      </c>
      <c r="AB42" s="184" t="s">
        <v>2875</v>
      </c>
    </row>
    <row r="43" spans="1:28" ht="15" customHeight="1">
      <c r="A43" s="177">
        <v>42</v>
      </c>
      <c r="B43" s="178" t="s">
        <v>2961</v>
      </c>
      <c r="C43" s="179" t="s">
        <v>788</v>
      </c>
      <c r="D43" s="178" t="s">
        <v>2868</v>
      </c>
      <c r="E43" s="178" t="s">
        <v>2869</v>
      </c>
      <c r="F43" s="78" t="s">
        <v>2891</v>
      </c>
      <c r="G43" s="180">
        <v>7000000</v>
      </c>
      <c r="H43" s="178" t="s">
        <v>1244</v>
      </c>
      <c r="I43" s="178">
        <v>1143328171</v>
      </c>
      <c r="J43" s="178" t="s">
        <v>1666</v>
      </c>
      <c r="K43" s="181">
        <v>43872</v>
      </c>
      <c r="L43" s="182">
        <v>7000000</v>
      </c>
      <c r="M43" s="178" t="s">
        <v>1553</v>
      </c>
      <c r="N43" s="181">
        <v>43875</v>
      </c>
      <c r="O43" s="182">
        <v>7000000</v>
      </c>
      <c r="P43" s="178" t="s">
        <v>974</v>
      </c>
      <c r="Q43" s="181">
        <v>43875</v>
      </c>
      <c r="R43" s="144" t="s">
        <v>2871</v>
      </c>
      <c r="S43" s="81">
        <v>45530877</v>
      </c>
      <c r="T43" s="178">
        <v>61</v>
      </c>
      <c r="U43" s="177" t="s">
        <v>2872</v>
      </c>
      <c r="V43" s="177">
        <v>0</v>
      </c>
      <c r="W43" s="177" t="s">
        <v>2873</v>
      </c>
      <c r="X43" s="178" t="s">
        <v>2962</v>
      </c>
      <c r="Y43" s="180">
        <v>7000000</v>
      </c>
      <c r="Z43" s="181">
        <v>43935</v>
      </c>
      <c r="AA43" s="183" t="s">
        <v>463</v>
      </c>
      <c r="AB43" s="184" t="s">
        <v>463</v>
      </c>
    </row>
    <row r="44" spans="1:28" ht="15" customHeight="1">
      <c r="A44" s="177">
        <v>43</v>
      </c>
      <c r="B44" s="178" t="s">
        <v>2963</v>
      </c>
      <c r="C44" s="179" t="s">
        <v>791</v>
      </c>
      <c r="D44" s="178" t="s">
        <v>2868</v>
      </c>
      <c r="E44" s="178" t="s">
        <v>2869</v>
      </c>
      <c r="F44" s="78" t="s">
        <v>2891</v>
      </c>
      <c r="G44" s="180">
        <v>15750000</v>
      </c>
      <c r="H44" s="178" t="s">
        <v>1249</v>
      </c>
      <c r="I44" s="178">
        <v>45520639</v>
      </c>
      <c r="J44" s="178" t="s">
        <v>1652</v>
      </c>
      <c r="K44" s="181">
        <v>43868</v>
      </c>
      <c r="L44" s="182">
        <v>10500000</v>
      </c>
      <c r="M44" s="178" t="s">
        <v>1559</v>
      </c>
      <c r="N44" s="181">
        <v>43878</v>
      </c>
      <c r="O44" s="182">
        <v>10500000</v>
      </c>
      <c r="P44" s="178" t="s">
        <v>974</v>
      </c>
      <c r="Q44" s="181">
        <v>43878</v>
      </c>
      <c r="R44" s="144" t="s">
        <v>2919</v>
      </c>
      <c r="S44" s="81">
        <v>45425171</v>
      </c>
      <c r="T44" s="178">
        <v>91</v>
      </c>
      <c r="U44" s="177" t="s">
        <v>2872</v>
      </c>
      <c r="V44" s="177">
        <v>0</v>
      </c>
      <c r="W44" s="177" t="s">
        <v>2873</v>
      </c>
      <c r="X44" s="178" t="s">
        <v>2964</v>
      </c>
      <c r="Y44" s="180">
        <v>12250000</v>
      </c>
      <c r="Z44" s="181">
        <v>43968</v>
      </c>
      <c r="AA44" s="183" t="s">
        <v>463</v>
      </c>
      <c r="AB44" s="184" t="s">
        <v>2875</v>
      </c>
    </row>
    <row r="45" spans="1:28" ht="15" customHeight="1">
      <c r="A45" s="177">
        <v>44</v>
      </c>
      <c r="B45" s="178" t="s">
        <v>2965</v>
      </c>
      <c r="C45" s="179" t="s">
        <v>788</v>
      </c>
      <c r="D45" s="178" t="s">
        <v>2868</v>
      </c>
      <c r="E45" s="178" t="s">
        <v>2869</v>
      </c>
      <c r="F45" s="78" t="s">
        <v>2891</v>
      </c>
      <c r="G45" s="180">
        <v>6600000</v>
      </c>
      <c r="H45" s="178" t="s">
        <v>1248</v>
      </c>
      <c r="I45" s="178">
        <v>9102681</v>
      </c>
      <c r="J45" s="178" t="s">
        <v>1660</v>
      </c>
      <c r="K45" s="181">
        <v>43872</v>
      </c>
      <c r="L45" s="182">
        <v>6600000</v>
      </c>
      <c r="M45" s="178" t="s">
        <v>1858</v>
      </c>
      <c r="N45" s="181">
        <v>43878</v>
      </c>
      <c r="O45" s="182">
        <v>6600000</v>
      </c>
      <c r="P45" s="178" t="s">
        <v>974</v>
      </c>
      <c r="Q45" s="181">
        <v>43878</v>
      </c>
      <c r="R45" s="144" t="s">
        <v>2871</v>
      </c>
      <c r="S45" s="81">
        <v>45530877</v>
      </c>
      <c r="T45" s="178">
        <v>61</v>
      </c>
      <c r="U45" s="177" t="s">
        <v>2872</v>
      </c>
      <c r="V45" s="177">
        <v>0</v>
      </c>
      <c r="W45" s="177" t="s">
        <v>2873</v>
      </c>
      <c r="X45" s="178" t="s">
        <v>2966</v>
      </c>
      <c r="Y45" s="180">
        <v>6600000</v>
      </c>
      <c r="Z45" s="181">
        <v>43938</v>
      </c>
      <c r="AA45" s="183" t="s">
        <v>463</v>
      </c>
      <c r="AB45" s="184" t="s">
        <v>463</v>
      </c>
    </row>
    <row r="46" spans="1:28" ht="15" customHeight="1">
      <c r="A46" s="177">
        <v>45</v>
      </c>
      <c r="B46" s="178" t="s">
        <v>2967</v>
      </c>
      <c r="C46" s="179" t="s">
        <v>792</v>
      </c>
      <c r="D46" s="178" t="s">
        <v>2868</v>
      </c>
      <c r="E46" s="178" t="s">
        <v>2869</v>
      </c>
      <c r="F46" s="78" t="s">
        <v>2891</v>
      </c>
      <c r="G46" s="180">
        <v>15750000</v>
      </c>
      <c r="H46" s="178" t="s">
        <v>1250</v>
      </c>
      <c r="I46" s="178">
        <v>45690482</v>
      </c>
      <c r="J46" s="178" t="s">
        <v>1664</v>
      </c>
      <c r="K46" s="181">
        <v>43872</v>
      </c>
      <c r="L46" s="182">
        <v>10500000</v>
      </c>
      <c r="M46" s="178" t="s">
        <v>1859</v>
      </c>
      <c r="N46" s="181">
        <v>43878</v>
      </c>
      <c r="O46" s="182">
        <v>10500000</v>
      </c>
      <c r="P46" s="178" t="s">
        <v>974</v>
      </c>
      <c r="Q46" s="181">
        <v>43878</v>
      </c>
      <c r="R46" s="144" t="s">
        <v>2968</v>
      </c>
      <c r="S46" s="81">
        <v>45440698</v>
      </c>
      <c r="T46" s="178">
        <v>91</v>
      </c>
      <c r="U46" s="177" t="s">
        <v>2872</v>
      </c>
      <c r="V46" s="177">
        <v>0</v>
      </c>
      <c r="W46" s="177" t="s">
        <v>2873</v>
      </c>
      <c r="X46" s="178" t="s">
        <v>2969</v>
      </c>
      <c r="Y46" s="180">
        <v>15750000</v>
      </c>
      <c r="Z46" s="181">
        <v>43968</v>
      </c>
      <c r="AA46" s="183" t="s">
        <v>463</v>
      </c>
      <c r="AB46" s="184" t="s">
        <v>2875</v>
      </c>
    </row>
    <row r="47" spans="1:28" ht="15" customHeight="1">
      <c r="A47" s="177">
        <v>46</v>
      </c>
      <c r="B47" s="178" t="s">
        <v>2970</v>
      </c>
      <c r="C47" s="179" t="s">
        <v>793</v>
      </c>
      <c r="D47" s="178" t="s">
        <v>2868</v>
      </c>
      <c r="E47" s="178" t="s">
        <v>2869</v>
      </c>
      <c r="F47" s="78" t="s">
        <v>2891</v>
      </c>
      <c r="G47" s="180">
        <v>18000000</v>
      </c>
      <c r="H47" s="178" t="s">
        <v>1252</v>
      </c>
      <c r="I47" s="178">
        <v>45463693</v>
      </c>
      <c r="J47" s="178" t="s">
        <v>1658</v>
      </c>
      <c r="K47" s="181">
        <v>43872</v>
      </c>
      <c r="L47" s="182">
        <v>12000000</v>
      </c>
      <c r="M47" s="178" t="s">
        <v>1863</v>
      </c>
      <c r="N47" s="181">
        <v>43878</v>
      </c>
      <c r="O47" s="182">
        <v>12000000</v>
      </c>
      <c r="P47" s="178" t="s">
        <v>974</v>
      </c>
      <c r="Q47" s="181">
        <v>43878</v>
      </c>
      <c r="R47" s="144" t="s">
        <v>2919</v>
      </c>
      <c r="S47" s="81">
        <v>45425171</v>
      </c>
      <c r="T47" s="178">
        <v>91</v>
      </c>
      <c r="U47" s="177" t="s">
        <v>2872</v>
      </c>
      <c r="V47" s="177">
        <v>0</v>
      </c>
      <c r="W47" s="177" t="s">
        <v>2873</v>
      </c>
      <c r="X47" s="178" t="s">
        <v>2971</v>
      </c>
      <c r="Y47" s="180">
        <v>18000000</v>
      </c>
      <c r="Z47" s="181">
        <v>43968</v>
      </c>
      <c r="AA47" s="183" t="s">
        <v>463</v>
      </c>
      <c r="AB47" s="184" t="s">
        <v>2875</v>
      </c>
    </row>
    <row r="48" spans="1:28" ht="15" customHeight="1">
      <c r="A48" s="177">
        <v>47</v>
      </c>
      <c r="B48" s="178" t="s">
        <v>2972</v>
      </c>
      <c r="C48" s="179" t="s">
        <v>789</v>
      </c>
      <c r="D48" s="178" t="s">
        <v>2868</v>
      </c>
      <c r="E48" s="178" t="s">
        <v>2869</v>
      </c>
      <c r="F48" s="78" t="s">
        <v>2870</v>
      </c>
      <c r="G48" s="180">
        <v>43388400</v>
      </c>
      <c r="H48" s="178" t="s">
        <v>1246</v>
      </c>
      <c r="I48" s="178">
        <v>73140209</v>
      </c>
      <c r="J48" s="178" t="s">
        <v>1727</v>
      </c>
      <c r="K48" s="181">
        <v>43868</v>
      </c>
      <c r="L48" s="182">
        <v>43388400</v>
      </c>
      <c r="M48" s="178" t="s">
        <v>1555</v>
      </c>
      <c r="N48" s="181">
        <v>43878</v>
      </c>
      <c r="O48" s="182">
        <v>43388400</v>
      </c>
      <c r="P48" s="178" t="s">
        <v>974</v>
      </c>
      <c r="Q48" s="181">
        <v>43878</v>
      </c>
      <c r="R48" s="144" t="s">
        <v>2871</v>
      </c>
      <c r="S48" s="81">
        <v>45530877</v>
      </c>
      <c r="T48" s="178">
        <v>319</v>
      </c>
      <c r="U48" s="177" t="s">
        <v>2872</v>
      </c>
      <c r="V48" s="177">
        <v>0</v>
      </c>
      <c r="W48" s="177" t="s">
        <v>2873</v>
      </c>
      <c r="X48" s="178" t="s">
        <v>2973</v>
      </c>
      <c r="Y48" s="180">
        <v>19722000</v>
      </c>
      <c r="Z48" s="181">
        <v>44196</v>
      </c>
      <c r="AA48" s="183" t="s">
        <v>463</v>
      </c>
      <c r="AB48" s="184" t="s">
        <v>463</v>
      </c>
    </row>
    <row r="49" spans="1:28" ht="15" customHeight="1">
      <c r="A49" s="177">
        <v>48</v>
      </c>
      <c r="B49" s="178" t="s">
        <v>2974</v>
      </c>
      <c r="C49" s="179" t="s">
        <v>857</v>
      </c>
      <c r="D49" s="178" t="s">
        <v>2868</v>
      </c>
      <c r="E49" s="178" t="s">
        <v>2975</v>
      </c>
      <c r="F49" s="78" t="s">
        <v>2976</v>
      </c>
      <c r="G49" s="180">
        <v>29694960</v>
      </c>
      <c r="H49" s="178" t="s">
        <v>2977</v>
      </c>
      <c r="I49" s="178">
        <v>811009788</v>
      </c>
      <c r="J49" s="178" t="s">
        <v>1785</v>
      </c>
      <c r="K49" s="181">
        <v>43873</v>
      </c>
      <c r="L49" s="182">
        <v>29694960</v>
      </c>
      <c r="M49" s="178" t="s">
        <v>1549</v>
      </c>
      <c r="N49" s="181">
        <v>43878</v>
      </c>
      <c r="O49" s="182">
        <v>29694960</v>
      </c>
      <c r="P49" s="178" t="s">
        <v>974</v>
      </c>
      <c r="Q49" s="181">
        <v>43878</v>
      </c>
      <c r="R49" s="144" t="s">
        <v>2871</v>
      </c>
      <c r="S49" s="81">
        <v>45530877</v>
      </c>
      <c r="T49" s="178">
        <v>305</v>
      </c>
      <c r="U49" s="177" t="s">
        <v>2872</v>
      </c>
      <c r="V49" s="177">
        <v>0</v>
      </c>
      <c r="W49" s="177" t="s">
        <v>2873</v>
      </c>
      <c r="X49" s="178" t="s">
        <v>2978</v>
      </c>
      <c r="Y49" s="180">
        <v>3240140</v>
      </c>
      <c r="Z49" s="181">
        <v>44182</v>
      </c>
      <c r="AA49" s="183" t="s">
        <v>463</v>
      </c>
      <c r="AB49" s="184" t="s">
        <v>463</v>
      </c>
    </row>
    <row r="50" spans="1:28" ht="15" customHeight="1">
      <c r="A50" s="177">
        <v>49</v>
      </c>
      <c r="B50" s="178" t="s">
        <v>2979</v>
      </c>
      <c r="C50" s="179" t="s">
        <v>766</v>
      </c>
      <c r="D50" s="178" t="s">
        <v>2868</v>
      </c>
      <c r="E50" s="178" t="s">
        <v>2869</v>
      </c>
      <c r="F50" s="78" t="s">
        <v>2870</v>
      </c>
      <c r="G50" s="180">
        <v>11250000</v>
      </c>
      <c r="H50" s="178" t="s">
        <v>1245</v>
      </c>
      <c r="I50" s="178">
        <v>73198922</v>
      </c>
      <c r="J50" s="178" t="s">
        <v>1551</v>
      </c>
      <c r="K50" s="181">
        <v>43872</v>
      </c>
      <c r="L50" s="182">
        <v>7500000</v>
      </c>
      <c r="M50" s="178" t="s">
        <v>1557</v>
      </c>
      <c r="N50" s="181">
        <v>43878</v>
      </c>
      <c r="O50" s="182">
        <v>7500000</v>
      </c>
      <c r="P50" s="178" t="s">
        <v>974</v>
      </c>
      <c r="Q50" s="181">
        <v>43878</v>
      </c>
      <c r="R50" s="144" t="s">
        <v>2871</v>
      </c>
      <c r="S50" s="81">
        <v>45530877</v>
      </c>
      <c r="T50" s="178">
        <v>91</v>
      </c>
      <c r="U50" s="177" t="s">
        <v>2872</v>
      </c>
      <c r="V50" s="177">
        <v>0</v>
      </c>
      <c r="W50" s="177" t="s">
        <v>2873</v>
      </c>
      <c r="X50" s="178" t="s">
        <v>2980</v>
      </c>
      <c r="Y50" s="180">
        <v>7500000</v>
      </c>
      <c r="Z50" s="181">
        <v>43968</v>
      </c>
      <c r="AA50" s="183" t="s">
        <v>463</v>
      </c>
      <c r="AB50" s="184" t="s">
        <v>2875</v>
      </c>
    </row>
    <row r="51" spans="1:28" ht="15" customHeight="1">
      <c r="A51" s="177">
        <v>50</v>
      </c>
      <c r="B51" s="178" t="s">
        <v>2981</v>
      </c>
      <c r="C51" s="179" t="s">
        <v>771</v>
      </c>
      <c r="D51" s="178" t="s">
        <v>2868</v>
      </c>
      <c r="E51" s="178" t="s">
        <v>2869</v>
      </c>
      <c r="F51" s="78" t="s">
        <v>2870</v>
      </c>
      <c r="G51" s="180">
        <v>9900000</v>
      </c>
      <c r="H51" s="178" t="s">
        <v>1251</v>
      </c>
      <c r="I51" s="178">
        <v>45556939</v>
      </c>
      <c r="J51" s="178" t="s">
        <v>1549</v>
      </c>
      <c r="K51" s="181">
        <v>43872</v>
      </c>
      <c r="L51" s="182">
        <v>6600000</v>
      </c>
      <c r="M51" s="178" t="s">
        <v>1860</v>
      </c>
      <c r="N51" s="181">
        <v>43878</v>
      </c>
      <c r="O51" s="182">
        <v>6600000</v>
      </c>
      <c r="P51" s="178" t="s">
        <v>974</v>
      </c>
      <c r="Q51" s="181">
        <v>43878</v>
      </c>
      <c r="R51" s="144" t="s">
        <v>2919</v>
      </c>
      <c r="S51" s="81">
        <v>45425171</v>
      </c>
      <c r="T51" s="178">
        <v>91</v>
      </c>
      <c r="U51" s="177" t="s">
        <v>2872</v>
      </c>
      <c r="V51" s="177">
        <v>0</v>
      </c>
      <c r="W51" s="177" t="s">
        <v>2873</v>
      </c>
      <c r="X51" s="178" t="s">
        <v>2982</v>
      </c>
      <c r="Y51" s="180">
        <v>9900000</v>
      </c>
      <c r="Z51" s="181">
        <v>43968</v>
      </c>
      <c r="AA51" s="183" t="s">
        <v>463</v>
      </c>
      <c r="AB51" s="184" t="s">
        <v>2875</v>
      </c>
    </row>
    <row r="52" spans="1:28" ht="15" customHeight="1">
      <c r="A52" s="177">
        <v>51</v>
      </c>
      <c r="B52" s="178" t="s">
        <v>2983</v>
      </c>
      <c r="C52" s="179" t="s">
        <v>794</v>
      </c>
      <c r="D52" s="178" t="s">
        <v>2868</v>
      </c>
      <c r="E52" s="178" t="s">
        <v>2869</v>
      </c>
      <c r="F52" s="78" t="s">
        <v>2870</v>
      </c>
      <c r="G52" s="180">
        <v>3200000</v>
      </c>
      <c r="H52" s="178" t="s">
        <v>1253</v>
      </c>
      <c r="I52" s="178">
        <v>73086797</v>
      </c>
      <c r="J52" s="178" t="s">
        <v>1553</v>
      </c>
      <c r="K52" s="181">
        <v>43873</v>
      </c>
      <c r="L52" s="182">
        <v>3200000</v>
      </c>
      <c r="M52" s="178" t="s">
        <v>1866</v>
      </c>
      <c r="N52" s="181">
        <v>43879</v>
      </c>
      <c r="O52" s="182">
        <v>3200000</v>
      </c>
      <c r="P52" s="178" t="s">
        <v>974</v>
      </c>
      <c r="Q52" s="181">
        <v>43879</v>
      </c>
      <c r="R52" s="144" t="s">
        <v>2871</v>
      </c>
      <c r="S52" s="81">
        <v>45530877</v>
      </c>
      <c r="T52" s="178">
        <v>61</v>
      </c>
      <c r="U52" s="177" t="s">
        <v>2872</v>
      </c>
      <c r="V52" s="177">
        <v>0</v>
      </c>
      <c r="W52" s="177" t="s">
        <v>2873</v>
      </c>
      <c r="X52" s="178" t="s">
        <v>2984</v>
      </c>
      <c r="Y52" s="180">
        <v>3200000</v>
      </c>
      <c r="Z52" s="181">
        <v>43939</v>
      </c>
      <c r="AA52" s="183" t="s">
        <v>463</v>
      </c>
      <c r="AB52" s="184" t="s">
        <v>463</v>
      </c>
    </row>
    <row r="53" spans="1:28" ht="15" customHeight="1">
      <c r="A53" s="177">
        <v>52</v>
      </c>
      <c r="B53" s="178" t="s">
        <v>2985</v>
      </c>
      <c r="C53" s="179" t="s">
        <v>794</v>
      </c>
      <c r="D53" s="178" t="s">
        <v>2868</v>
      </c>
      <c r="E53" s="178" t="s">
        <v>2869</v>
      </c>
      <c r="F53" s="78" t="s">
        <v>2870</v>
      </c>
      <c r="G53" s="180">
        <v>3200000</v>
      </c>
      <c r="H53" s="178" t="s">
        <v>1254</v>
      </c>
      <c r="I53" s="178">
        <v>73579349</v>
      </c>
      <c r="J53" s="178" t="s">
        <v>1555</v>
      </c>
      <c r="K53" s="181">
        <v>43873</v>
      </c>
      <c r="L53" s="182">
        <v>3200000</v>
      </c>
      <c r="M53" s="178" t="s">
        <v>1843</v>
      </c>
      <c r="N53" s="181">
        <v>43879</v>
      </c>
      <c r="O53" s="182">
        <v>3200000</v>
      </c>
      <c r="P53" s="178" t="s">
        <v>974</v>
      </c>
      <c r="Q53" s="181">
        <v>43879</v>
      </c>
      <c r="R53" s="144" t="s">
        <v>2871</v>
      </c>
      <c r="S53" s="81">
        <v>45530877</v>
      </c>
      <c r="T53" s="178">
        <v>61</v>
      </c>
      <c r="U53" s="177" t="s">
        <v>2872</v>
      </c>
      <c r="V53" s="177">
        <v>0</v>
      </c>
      <c r="W53" s="177" t="s">
        <v>2873</v>
      </c>
      <c r="X53" s="178" t="s">
        <v>2986</v>
      </c>
      <c r="Y53" s="180">
        <v>3200000</v>
      </c>
      <c r="Z53" s="181">
        <v>43939</v>
      </c>
      <c r="AA53" s="183" t="s">
        <v>463</v>
      </c>
      <c r="AB53" s="184" t="s">
        <v>463</v>
      </c>
    </row>
    <row r="54" spans="1:28" ht="15" customHeight="1">
      <c r="A54" s="177">
        <v>53</v>
      </c>
      <c r="B54" s="178" t="s">
        <v>2987</v>
      </c>
      <c r="C54" s="179" t="s">
        <v>795</v>
      </c>
      <c r="D54" s="178" t="s">
        <v>2868</v>
      </c>
      <c r="E54" s="178" t="s">
        <v>2869</v>
      </c>
      <c r="F54" s="78" t="s">
        <v>2891</v>
      </c>
      <c r="G54" s="180">
        <v>20250000</v>
      </c>
      <c r="H54" s="178" t="s">
        <v>1255</v>
      </c>
      <c r="I54" s="178">
        <v>33333635</v>
      </c>
      <c r="J54" s="178" t="s">
        <v>1654</v>
      </c>
      <c r="K54" s="181">
        <v>43872</v>
      </c>
      <c r="L54" s="182">
        <v>13500000</v>
      </c>
      <c r="M54" s="178" t="s">
        <v>1670</v>
      </c>
      <c r="N54" s="181">
        <v>43879</v>
      </c>
      <c r="O54" s="182">
        <v>13500000</v>
      </c>
      <c r="P54" s="178" t="s">
        <v>974</v>
      </c>
      <c r="Q54" s="181">
        <v>43879</v>
      </c>
      <c r="R54" s="144" t="s">
        <v>2871</v>
      </c>
      <c r="S54" s="81">
        <v>45530877</v>
      </c>
      <c r="T54" s="178">
        <v>91</v>
      </c>
      <c r="U54" s="177" t="s">
        <v>2872</v>
      </c>
      <c r="V54" s="177">
        <v>0</v>
      </c>
      <c r="W54" s="177" t="s">
        <v>2873</v>
      </c>
      <c r="X54" s="178" t="s">
        <v>2988</v>
      </c>
      <c r="Y54" s="180">
        <v>13500000</v>
      </c>
      <c r="Z54" s="181">
        <v>43969</v>
      </c>
      <c r="AA54" s="183" t="s">
        <v>463</v>
      </c>
      <c r="AB54" s="184" t="s">
        <v>2875</v>
      </c>
    </row>
    <row r="55" spans="1:28" ht="15" customHeight="1">
      <c r="A55" s="177">
        <v>54</v>
      </c>
      <c r="B55" s="178" t="s">
        <v>2989</v>
      </c>
      <c r="C55" s="179" t="s">
        <v>795</v>
      </c>
      <c r="D55" s="178" t="s">
        <v>2868</v>
      </c>
      <c r="E55" s="178" t="s">
        <v>2869</v>
      </c>
      <c r="F55" s="78" t="s">
        <v>2891</v>
      </c>
      <c r="G55" s="180">
        <v>20250000</v>
      </c>
      <c r="H55" s="178" t="s">
        <v>1256</v>
      </c>
      <c r="I55" s="178">
        <v>1047375532</v>
      </c>
      <c r="J55" s="178" t="s">
        <v>1656</v>
      </c>
      <c r="K55" s="181">
        <v>43872</v>
      </c>
      <c r="L55" s="182">
        <v>13500000</v>
      </c>
      <c r="M55" s="178" t="s">
        <v>1672</v>
      </c>
      <c r="N55" s="181">
        <v>43880</v>
      </c>
      <c r="O55" s="182">
        <v>13500000</v>
      </c>
      <c r="P55" s="178" t="s">
        <v>974</v>
      </c>
      <c r="Q55" s="181">
        <v>43880</v>
      </c>
      <c r="R55" s="144" t="s">
        <v>2871</v>
      </c>
      <c r="S55" s="81">
        <v>45530877</v>
      </c>
      <c r="T55" s="178">
        <v>91</v>
      </c>
      <c r="U55" s="177" t="s">
        <v>2872</v>
      </c>
      <c r="V55" s="177">
        <v>0</v>
      </c>
      <c r="W55" s="177" t="s">
        <v>2873</v>
      </c>
      <c r="X55" s="178" t="s">
        <v>2990</v>
      </c>
      <c r="Y55" s="180">
        <v>9000000</v>
      </c>
      <c r="Z55" s="181">
        <v>43970</v>
      </c>
      <c r="AA55" s="183" t="s">
        <v>463</v>
      </c>
      <c r="AB55" s="184" t="s">
        <v>2875</v>
      </c>
    </row>
    <row r="56" spans="1:28" ht="15" customHeight="1">
      <c r="A56" s="177">
        <v>55</v>
      </c>
      <c r="B56" s="178" t="s">
        <v>2991</v>
      </c>
      <c r="C56" s="179" t="s">
        <v>797</v>
      </c>
      <c r="D56" s="178" t="s">
        <v>2868</v>
      </c>
      <c r="E56" s="178" t="s">
        <v>2869</v>
      </c>
      <c r="F56" s="78" t="s">
        <v>2891</v>
      </c>
      <c r="G56" s="180">
        <v>9000000</v>
      </c>
      <c r="H56" s="178" t="s">
        <v>1259</v>
      </c>
      <c r="I56" s="178">
        <v>33333545</v>
      </c>
      <c r="J56" s="178" t="s">
        <v>1662</v>
      </c>
      <c r="K56" s="181">
        <v>43872</v>
      </c>
      <c r="L56" s="182">
        <v>9000000</v>
      </c>
      <c r="M56" s="178" t="s">
        <v>1563</v>
      </c>
      <c r="N56" s="181">
        <v>43880</v>
      </c>
      <c r="O56" s="182">
        <v>9000000</v>
      </c>
      <c r="P56" s="178" t="s">
        <v>974</v>
      </c>
      <c r="Q56" s="181">
        <v>43880</v>
      </c>
      <c r="R56" s="144" t="s">
        <v>898</v>
      </c>
      <c r="S56" s="81">
        <v>33206285</v>
      </c>
      <c r="T56" s="178">
        <v>61</v>
      </c>
      <c r="U56" s="177" t="s">
        <v>2872</v>
      </c>
      <c r="V56" s="177">
        <v>0</v>
      </c>
      <c r="W56" s="177" t="s">
        <v>2873</v>
      </c>
      <c r="X56" s="178" t="s">
        <v>2992</v>
      </c>
      <c r="Y56" s="180">
        <v>9000000</v>
      </c>
      <c r="Z56" s="181">
        <v>43940</v>
      </c>
      <c r="AA56" s="183" t="s">
        <v>463</v>
      </c>
      <c r="AB56" s="184" t="s">
        <v>463</v>
      </c>
    </row>
    <row r="57" spans="1:28" ht="15" customHeight="1">
      <c r="A57" s="177">
        <v>56</v>
      </c>
      <c r="B57" s="178" t="s">
        <v>2993</v>
      </c>
      <c r="C57" s="179" t="s">
        <v>796</v>
      </c>
      <c r="D57" s="178" t="s">
        <v>2868</v>
      </c>
      <c r="E57" s="178" t="s">
        <v>2869</v>
      </c>
      <c r="F57" s="78" t="s">
        <v>2891</v>
      </c>
      <c r="G57" s="180">
        <v>20000000</v>
      </c>
      <c r="H57" s="178" t="s">
        <v>1257</v>
      </c>
      <c r="I57" s="178">
        <v>28019857</v>
      </c>
      <c r="J57" s="178" t="s">
        <v>1668</v>
      </c>
      <c r="K57" s="181">
        <v>43873</v>
      </c>
      <c r="L57" s="182">
        <v>20000000</v>
      </c>
      <c r="M57" s="178" t="s">
        <v>1565</v>
      </c>
      <c r="N57" s="181">
        <v>43880</v>
      </c>
      <c r="O57" s="182">
        <v>20000000</v>
      </c>
      <c r="P57" s="178" t="s">
        <v>974</v>
      </c>
      <c r="Q57" s="181">
        <v>43880</v>
      </c>
      <c r="R57" s="144" t="s">
        <v>1855</v>
      </c>
      <c r="S57" s="81">
        <v>73126331</v>
      </c>
      <c r="T57" s="178">
        <v>122</v>
      </c>
      <c r="U57" s="177" t="s">
        <v>2872</v>
      </c>
      <c r="V57" s="177">
        <v>0</v>
      </c>
      <c r="W57" s="177" t="s">
        <v>2873</v>
      </c>
      <c r="X57" s="178" t="s">
        <v>2994</v>
      </c>
      <c r="Y57" s="180">
        <v>15000000</v>
      </c>
      <c r="Z57" s="181">
        <v>44001</v>
      </c>
      <c r="AA57" s="183" t="s">
        <v>463</v>
      </c>
      <c r="AB57" s="184" t="s">
        <v>463</v>
      </c>
    </row>
    <row r="58" spans="1:28" ht="15" customHeight="1">
      <c r="A58" s="177">
        <v>57</v>
      </c>
      <c r="B58" s="178" t="s">
        <v>2995</v>
      </c>
      <c r="C58" s="179" t="s">
        <v>798</v>
      </c>
      <c r="D58" s="178" t="s">
        <v>2868</v>
      </c>
      <c r="E58" s="178" t="s">
        <v>2869</v>
      </c>
      <c r="F58" s="78" t="s">
        <v>2891</v>
      </c>
      <c r="G58" s="180">
        <v>15750000</v>
      </c>
      <c r="H58" s="178" t="s">
        <v>1260</v>
      </c>
      <c r="I58" s="178">
        <v>22468985</v>
      </c>
      <c r="J58" s="178" t="s">
        <v>1672</v>
      </c>
      <c r="K58" s="181">
        <v>43874</v>
      </c>
      <c r="L58" s="182">
        <v>10500000</v>
      </c>
      <c r="M58" s="178" t="s">
        <v>1567</v>
      </c>
      <c r="N58" s="181">
        <v>43880</v>
      </c>
      <c r="O58" s="182">
        <v>10500000</v>
      </c>
      <c r="P58" s="178" t="s">
        <v>974</v>
      </c>
      <c r="Q58" s="181">
        <v>43880</v>
      </c>
      <c r="R58" s="144" t="s">
        <v>2919</v>
      </c>
      <c r="S58" s="81">
        <v>45425171</v>
      </c>
      <c r="T58" s="178">
        <v>91</v>
      </c>
      <c r="U58" s="177" t="s">
        <v>2872</v>
      </c>
      <c r="V58" s="177">
        <v>0</v>
      </c>
      <c r="W58" s="177" t="s">
        <v>2873</v>
      </c>
      <c r="X58" s="178" t="s">
        <v>2996</v>
      </c>
      <c r="Y58" s="180">
        <v>7000000</v>
      </c>
      <c r="Z58" s="181">
        <v>43970</v>
      </c>
      <c r="AA58" s="183" t="s">
        <v>463</v>
      </c>
      <c r="AB58" s="184" t="s">
        <v>2875</v>
      </c>
    </row>
    <row r="59" spans="1:28" ht="15" customHeight="1">
      <c r="A59" s="177">
        <v>58</v>
      </c>
      <c r="B59" s="178" t="s">
        <v>2997</v>
      </c>
      <c r="C59" s="179" t="s">
        <v>799</v>
      </c>
      <c r="D59" s="178" t="s">
        <v>2868</v>
      </c>
      <c r="E59" s="178" t="s">
        <v>2869</v>
      </c>
      <c r="F59" s="78" t="s">
        <v>2891</v>
      </c>
      <c r="G59" s="180">
        <v>9000000</v>
      </c>
      <c r="H59" s="178" t="s">
        <v>1263</v>
      </c>
      <c r="I59" s="178">
        <v>1047388968</v>
      </c>
      <c r="J59" s="178" t="s">
        <v>1670</v>
      </c>
      <c r="K59" s="181">
        <v>43874</v>
      </c>
      <c r="L59" s="182">
        <v>9000000</v>
      </c>
      <c r="M59" s="178" t="s">
        <v>1482</v>
      </c>
      <c r="N59" s="181">
        <v>43880</v>
      </c>
      <c r="O59" s="182">
        <v>9000000</v>
      </c>
      <c r="P59" s="178" t="s">
        <v>974</v>
      </c>
      <c r="Q59" s="181">
        <v>43880</v>
      </c>
      <c r="R59" s="144" t="s">
        <v>900</v>
      </c>
      <c r="S59" s="81">
        <v>8850296</v>
      </c>
      <c r="T59" s="178">
        <v>91</v>
      </c>
      <c r="U59" s="177" t="s">
        <v>2872</v>
      </c>
      <c r="V59" s="177">
        <v>0</v>
      </c>
      <c r="W59" s="177" t="s">
        <v>2873</v>
      </c>
      <c r="X59" s="178" t="s">
        <v>2998</v>
      </c>
      <c r="Y59" s="180">
        <v>9000000</v>
      </c>
      <c r="Z59" s="181">
        <v>43970</v>
      </c>
      <c r="AA59" s="183" t="s">
        <v>463</v>
      </c>
      <c r="AB59" s="184" t="s">
        <v>463</v>
      </c>
    </row>
    <row r="60" spans="1:28" ht="15" customHeight="1">
      <c r="A60" s="177">
        <v>59</v>
      </c>
      <c r="B60" s="178" t="s">
        <v>2999</v>
      </c>
      <c r="C60" s="179" t="s">
        <v>780</v>
      </c>
      <c r="D60" s="178" t="s">
        <v>2868</v>
      </c>
      <c r="E60" s="178" t="s">
        <v>2869</v>
      </c>
      <c r="F60" s="78" t="s">
        <v>2870</v>
      </c>
      <c r="G60" s="180">
        <v>5400000</v>
      </c>
      <c r="H60" s="178" t="s">
        <v>1258</v>
      </c>
      <c r="I60" s="178">
        <v>9082589</v>
      </c>
      <c r="J60" s="178" t="s">
        <v>1563</v>
      </c>
      <c r="K60" s="181">
        <v>43874</v>
      </c>
      <c r="L60" s="182">
        <v>5400000</v>
      </c>
      <c r="M60" s="178" t="s">
        <v>1561</v>
      </c>
      <c r="N60" s="181">
        <v>43880</v>
      </c>
      <c r="O60" s="182">
        <v>5400000</v>
      </c>
      <c r="P60" s="178" t="s">
        <v>974</v>
      </c>
      <c r="Q60" s="181">
        <v>43880</v>
      </c>
      <c r="R60" s="144" t="s">
        <v>2871</v>
      </c>
      <c r="S60" s="81">
        <v>45530877</v>
      </c>
      <c r="T60" s="178">
        <v>91</v>
      </c>
      <c r="U60" s="177" t="s">
        <v>2872</v>
      </c>
      <c r="V60" s="177">
        <v>0</v>
      </c>
      <c r="W60" s="177" t="s">
        <v>2873</v>
      </c>
      <c r="X60" s="178" t="s">
        <v>3000</v>
      </c>
      <c r="Y60" s="180">
        <v>5400000</v>
      </c>
      <c r="Z60" s="181">
        <v>43970</v>
      </c>
      <c r="AA60" s="183" t="s">
        <v>463</v>
      </c>
      <c r="AB60" s="184" t="s">
        <v>463</v>
      </c>
    </row>
    <row r="61" spans="1:28" ht="15" customHeight="1">
      <c r="A61" s="177">
        <v>60</v>
      </c>
      <c r="B61" s="178" t="s">
        <v>3001</v>
      </c>
      <c r="C61" s="179" t="s">
        <v>794</v>
      </c>
      <c r="D61" s="178" t="s">
        <v>2868</v>
      </c>
      <c r="E61" s="178" t="s">
        <v>2869</v>
      </c>
      <c r="F61" s="78" t="s">
        <v>2870</v>
      </c>
      <c r="G61" s="180">
        <v>3200000</v>
      </c>
      <c r="H61" s="178" t="s">
        <v>1261</v>
      </c>
      <c r="I61" s="178">
        <v>1128327109</v>
      </c>
      <c r="J61" s="178" t="s">
        <v>1557</v>
      </c>
      <c r="K61" s="181">
        <v>43873</v>
      </c>
      <c r="L61" s="182">
        <v>3200000</v>
      </c>
      <c r="M61" s="178" t="s">
        <v>3002</v>
      </c>
      <c r="N61" s="181">
        <v>43880</v>
      </c>
      <c r="O61" s="182">
        <v>3200000</v>
      </c>
      <c r="P61" s="178" t="s">
        <v>974</v>
      </c>
      <c r="Q61" s="181">
        <v>43880</v>
      </c>
      <c r="R61" s="144" t="s">
        <v>2871</v>
      </c>
      <c r="S61" s="81">
        <v>45530877</v>
      </c>
      <c r="T61" s="178">
        <v>61</v>
      </c>
      <c r="U61" s="177" t="s">
        <v>2872</v>
      </c>
      <c r="V61" s="177">
        <v>0</v>
      </c>
      <c r="W61" s="177" t="s">
        <v>2873</v>
      </c>
      <c r="X61" s="178" t="s">
        <v>3003</v>
      </c>
      <c r="Y61" s="180">
        <v>3200000</v>
      </c>
      <c r="Z61" s="181">
        <v>43940</v>
      </c>
      <c r="AA61" s="183" t="s">
        <v>463</v>
      </c>
      <c r="AB61" s="184" t="s">
        <v>463</v>
      </c>
    </row>
    <row r="62" spans="1:28" ht="15" customHeight="1">
      <c r="A62" s="177">
        <v>61</v>
      </c>
      <c r="B62" s="178" t="s">
        <v>3004</v>
      </c>
      <c r="C62" s="179" t="s">
        <v>780</v>
      </c>
      <c r="D62" s="178" t="s">
        <v>2868</v>
      </c>
      <c r="E62" s="178" t="s">
        <v>2869</v>
      </c>
      <c r="F62" s="78" t="s">
        <v>2870</v>
      </c>
      <c r="G62" s="180">
        <v>8100000</v>
      </c>
      <c r="H62" s="178" t="s">
        <v>1262</v>
      </c>
      <c r="I62" s="178">
        <v>11077883</v>
      </c>
      <c r="J62" s="178" t="s">
        <v>1561</v>
      </c>
      <c r="K62" s="181">
        <v>43874</v>
      </c>
      <c r="L62" s="182">
        <v>5400000</v>
      </c>
      <c r="M62" s="178" t="s">
        <v>1479</v>
      </c>
      <c r="N62" s="181">
        <v>43880</v>
      </c>
      <c r="O62" s="182">
        <v>5400000</v>
      </c>
      <c r="P62" s="178" t="s">
        <v>974</v>
      </c>
      <c r="Q62" s="181">
        <v>43880</v>
      </c>
      <c r="R62" s="144" t="s">
        <v>2871</v>
      </c>
      <c r="S62" s="81">
        <v>45530877</v>
      </c>
      <c r="T62" s="178">
        <v>91</v>
      </c>
      <c r="U62" s="177" t="s">
        <v>2872</v>
      </c>
      <c r="V62" s="177">
        <v>0</v>
      </c>
      <c r="W62" s="177" t="s">
        <v>2873</v>
      </c>
      <c r="X62" s="178" t="s">
        <v>3005</v>
      </c>
      <c r="Y62" s="180">
        <v>5400000</v>
      </c>
      <c r="Z62" s="181">
        <v>43970</v>
      </c>
      <c r="AA62" s="183" t="s">
        <v>463</v>
      </c>
      <c r="AB62" s="184" t="s">
        <v>2875</v>
      </c>
    </row>
    <row r="63" spans="1:28" ht="15" customHeight="1">
      <c r="A63" s="177">
        <v>62</v>
      </c>
      <c r="B63" s="178" t="s">
        <v>3006</v>
      </c>
      <c r="C63" s="179" t="s">
        <v>800</v>
      </c>
      <c r="D63" s="178" t="s">
        <v>2868</v>
      </c>
      <c r="E63" s="178" t="s">
        <v>2869</v>
      </c>
      <c r="F63" s="78" t="s">
        <v>2891</v>
      </c>
      <c r="G63" s="180">
        <v>15750000</v>
      </c>
      <c r="H63" s="178" t="s">
        <v>1264</v>
      </c>
      <c r="I63" s="178">
        <v>1104417934</v>
      </c>
      <c r="J63" s="178" t="s">
        <v>1675</v>
      </c>
      <c r="K63" s="181">
        <v>43882</v>
      </c>
      <c r="L63" s="182">
        <v>10500000</v>
      </c>
      <c r="M63" s="178" t="s">
        <v>1844</v>
      </c>
      <c r="N63" s="181">
        <v>43885</v>
      </c>
      <c r="O63" s="182">
        <v>10500000</v>
      </c>
      <c r="P63" s="178" t="s">
        <v>974</v>
      </c>
      <c r="Q63" s="181">
        <v>43885</v>
      </c>
      <c r="R63" s="144" t="s">
        <v>898</v>
      </c>
      <c r="S63" s="81">
        <v>33206285</v>
      </c>
      <c r="T63" s="178">
        <v>90</v>
      </c>
      <c r="U63" s="177" t="s">
        <v>2872</v>
      </c>
      <c r="V63" s="177">
        <v>0</v>
      </c>
      <c r="W63" s="177" t="s">
        <v>2873</v>
      </c>
      <c r="X63" s="178" t="s">
        <v>3007</v>
      </c>
      <c r="Y63" s="180">
        <v>10500000</v>
      </c>
      <c r="Z63" s="181">
        <v>43975</v>
      </c>
      <c r="AA63" s="183" t="s">
        <v>463</v>
      </c>
      <c r="AB63" s="184" t="s">
        <v>2875</v>
      </c>
    </row>
    <row r="64" spans="1:28" ht="15" customHeight="1">
      <c r="A64" s="177">
        <v>63</v>
      </c>
      <c r="B64" s="178" t="s">
        <v>3008</v>
      </c>
      <c r="C64" s="179" t="s">
        <v>799</v>
      </c>
      <c r="D64" s="178" t="s">
        <v>2868</v>
      </c>
      <c r="E64" s="178" t="s">
        <v>2869</v>
      </c>
      <c r="F64" s="78" t="s">
        <v>2891</v>
      </c>
      <c r="G64" s="180">
        <v>13500000</v>
      </c>
      <c r="H64" s="178" t="s">
        <v>1266</v>
      </c>
      <c r="I64" s="178">
        <v>1128056963</v>
      </c>
      <c r="J64" s="178" t="s">
        <v>1677</v>
      </c>
      <c r="K64" s="181">
        <v>43882</v>
      </c>
      <c r="L64" s="182">
        <v>9000000</v>
      </c>
      <c r="M64" s="178" t="s">
        <v>1683</v>
      </c>
      <c r="N64" s="181">
        <v>43867</v>
      </c>
      <c r="O64" s="182">
        <v>9000000</v>
      </c>
      <c r="P64" s="178" t="s">
        <v>974</v>
      </c>
      <c r="Q64" s="181">
        <v>43885</v>
      </c>
      <c r="R64" s="144" t="s">
        <v>900</v>
      </c>
      <c r="S64" s="81">
        <v>8850296</v>
      </c>
      <c r="T64" s="178">
        <v>91</v>
      </c>
      <c r="U64" s="177" t="s">
        <v>2872</v>
      </c>
      <c r="V64" s="177">
        <v>0</v>
      </c>
      <c r="W64" s="177" t="s">
        <v>2873</v>
      </c>
      <c r="X64" s="178" t="s">
        <v>3009</v>
      </c>
      <c r="Y64" s="180">
        <v>9000000</v>
      </c>
      <c r="Z64" s="181">
        <v>43975</v>
      </c>
      <c r="AA64" s="183" t="s">
        <v>463</v>
      </c>
      <c r="AB64" s="184" t="s">
        <v>2875</v>
      </c>
    </row>
    <row r="65" spans="1:28" ht="15" customHeight="1">
      <c r="A65" s="177">
        <v>64</v>
      </c>
      <c r="B65" s="178" t="s">
        <v>3010</v>
      </c>
      <c r="C65" s="179" t="s">
        <v>801</v>
      </c>
      <c r="D65" s="178" t="s">
        <v>2868</v>
      </c>
      <c r="E65" s="178" t="s">
        <v>2869</v>
      </c>
      <c r="F65" s="78" t="s">
        <v>2891</v>
      </c>
      <c r="G65" s="180">
        <v>18000000</v>
      </c>
      <c r="H65" s="178" t="s">
        <v>1265</v>
      </c>
      <c r="I65" s="178">
        <v>1044920472</v>
      </c>
      <c r="J65" s="178" t="s">
        <v>1679</v>
      </c>
      <c r="K65" s="181">
        <v>43882</v>
      </c>
      <c r="L65" s="182">
        <v>12000000</v>
      </c>
      <c r="M65" s="178" t="s">
        <v>1681</v>
      </c>
      <c r="N65" s="181">
        <v>43867</v>
      </c>
      <c r="O65" s="182">
        <v>12000000</v>
      </c>
      <c r="P65" s="178" t="s">
        <v>974</v>
      </c>
      <c r="Q65" s="181">
        <v>43887</v>
      </c>
      <c r="R65" s="144" t="s">
        <v>2919</v>
      </c>
      <c r="S65" s="81">
        <v>45425171</v>
      </c>
      <c r="T65" s="178">
        <v>91</v>
      </c>
      <c r="U65" s="177" t="s">
        <v>2872</v>
      </c>
      <c r="V65" s="177">
        <v>0</v>
      </c>
      <c r="W65" s="177" t="s">
        <v>2873</v>
      </c>
      <c r="X65" s="178" t="s">
        <v>3011</v>
      </c>
      <c r="Y65" s="180">
        <v>8000000</v>
      </c>
      <c r="Z65" s="181">
        <v>43977</v>
      </c>
      <c r="AA65" s="183" t="s">
        <v>463</v>
      </c>
      <c r="AB65" s="184" t="s">
        <v>2875</v>
      </c>
    </row>
    <row r="66" spans="1:28" ht="15" customHeight="1">
      <c r="A66" s="177">
        <v>65</v>
      </c>
      <c r="B66" s="178" t="s">
        <v>3012</v>
      </c>
      <c r="C66" s="179" t="s">
        <v>802</v>
      </c>
      <c r="D66" s="178" t="s">
        <v>2868</v>
      </c>
      <c r="E66" s="178" t="s">
        <v>2869</v>
      </c>
      <c r="F66" s="78" t="s">
        <v>2891</v>
      </c>
      <c r="G66" s="180">
        <v>9000000</v>
      </c>
      <c r="H66" s="178" t="s">
        <v>1267</v>
      </c>
      <c r="I66" s="178">
        <v>45437947</v>
      </c>
      <c r="J66" s="178" t="s">
        <v>1683</v>
      </c>
      <c r="K66" s="181">
        <v>43885</v>
      </c>
      <c r="L66" s="182">
        <v>9000000</v>
      </c>
      <c r="M66" s="178" t="s">
        <v>1869</v>
      </c>
      <c r="N66" s="181">
        <v>43895</v>
      </c>
      <c r="O66" s="182">
        <v>9000000</v>
      </c>
      <c r="P66" s="178" t="s">
        <v>974</v>
      </c>
      <c r="Q66" s="181">
        <v>43895</v>
      </c>
      <c r="R66" s="144" t="s">
        <v>2871</v>
      </c>
      <c r="S66" s="81">
        <v>45530877</v>
      </c>
      <c r="T66" s="178">
        <v>93</v>
      </c>
      <c r="U66" s="177" t="s">
        <v>2872</v>
      </c>
      <c r="V66" s="177">
        <v>0</v>
      </c>
      <c r="W66" s="177" t="s">
        <v>2873</v>
      </c>
      <c r="X66" s="178" t="s">
        <v>3013</v>
      </c>
      <c r="Y66" s="180">
        <v>9000000</v>
      </c>
      <c r="Z66" s="181">
        <v>43987</v>
      </c>
      <c r="AA66" s="183" t="s">
        <v>463</v>
      </c>
      <c r="AB66" s="184" t="s">
        <v>463</v>
      </c>
    </row>
    <row r="67" spans="1:28" ht="15" customHeight="1">
      <c r="A67" s="177">
        <v>66</v>
      </c>
      <c r="B67" s="178" t="s">
        <v>3014</v>
      </c>
      <c r="C67" s="179" t="s">
        <v>803</v>
      </c>
      <c r="D67" s="178" t="s">
        <v>2868</v>
      </c>
      <c r="E67" s="178" t="s">
        <v>2869</v>
      </c>
      <c r="F67" s="78" t="s">
        <v>2870</v>
      </c>
      <c r="G67" s="180">
        <v>12600000</v>
      </c>
      <c r="H67" s="178" t="s">
        <v>1268</v>
      </c>
      <c r="I67" s="178">
        <v>9088277</v>
      </c>
      <c r="J67" s="178" t="s">
        <v>1569</v>
      </c>
      <c r="K67" s="181">
        <v>43885</v>
      </c>
      <c r="L67" s="182">
        <v>8400000</v>
      </c>
      <c r="M67" s="178" t="s">
        <v>1797</v>
      </c>
      <c r="N67" s="181">
        <v>43895</v>
      </c>
      <c r="O67" s="182">
        <v>8400000</v>
      </c>
      <c r="P67" s="178" t="s">
        <v>974</v>
      </c>
      <c r="Q67" s="181">
        <v>43895</v>
      </c>
      <c r="R67" s="144" t="s">
        <v>2871</v>
      </c>
      <c r="S67" s="81">
        <v>45530877</v>
      </c>
      <c r="T67" s="178">
        <v>90</v>
      </c>
      <c r="U67" s="177" t="s">
        <v>2872</v>
      </c>
      <c r="V67" s="177">
        <v>0</v>
      </c>
      <c r="W67" s="177" t="s">
        <v>2873</v>
      </c>
      <c r="X67" s="178" t="s">
        <v>3015</v>
      </c>
      <c r="Y67" s="180">
        <v>5600000</v>
      </c>
      <c r="Z67" s="181">
        <v>43987</v>
      </c>
      <c r="AA67" s="183" t="s">
        <v>463</v>
      </c>
      <c r="AB67" s="184" t="s">
        <v>2875</v>
      </c>
    </row>
    <row r="68" spans="1:28" ht="15" customHeight="1">
      <c r="A68" s="177">
        <v>67</v>
      </c>
      <c r="B68" s="178" t="s">
        <v>3016</v>
      </c>
      <c r="C68" s="179" t="s">
        <v>771</v>
      </c>
      <c r="D68" s="178" t="s">
        <v>2868</v>
      </c>
      <c r="E68" s="178" t="s">
        <v>2869</v>
      </c>
      <c r="F68" s="78" t="s">
        <v>2870</v>
      </c>
      <c r="G68" s="180">
        <v>8100000</v>
      </c>
      <c r="H68" s="178" t="s">
        <v>1269</v>
      </c>
      <c r="I68" s="178">
        <v>1047420608</v>
      </c>
      <c r="J68" s="178" t="s">
        <v>1567</v>
      </c>
      <c r="K68" s="181">
        <v>43878</v>
      </c>
      <c r="L68" s="182">
        <v>5400000</v>
      </c>
      <c r="M68" s="178" t="s">
        <v>1452</v>
      </c>
      <c r="N68" s="181">
        <v>43895</v>
      </c>
      <c r="O68" s="182">
        <v>5400000</v>
      </c>
      <c r="P68" s="178" t="s">
        <v>974</v>
      </c>
      <c r="Q68" s="181">
        <v>43895</v>
      </c>
      <c r="R68" s="144" t="s">
        <v>2919</v>
      </c>
      <c r="S68" s="81">
        <v>45425171</v>
      </c>
      <c r="T68" s="178">
        <v>90</v>
      </c>
      <c r="U68" s="177" t="s">
        <v>2872</v>
      </c>
      <c r="V68" s="177">
        <v>0</v>
      </c>
      <c r="W68" s="177" t="s">
        <v>2873</v>
      </c>
      <c r="X68" s="178" t="s">
        <v>3017</v>
      </c>
      <c r="Y68" s="180">
        <v>3600000</v>
      </c>
      <c r="Z68" s="181">
        <v>43987</v>
      </c>
      <c r="AA68" s="183" t="s">
        <v>463</v>
      </c>
      <c r="AB68" s="184" t="s">
        <v>2875</v>
      </c>
    </row>
    <row r="69" spans="1:28" ht="15" customHeight="1">
      <c r="A69" s="177">
        <v>68</v>
      </c>
      <c r="B69" s="178" t="s">
        <v>3018</v>
      </c>
      <c r="C69" s="179" t="s">
        <v>771</v>
      </c>
      <c r="D69" s="178" t="s">
        <v>2868</v>
      </c>
      <c r="E69" s="178" t="s">
        <v>2869</v>
      </c>
      <c r="F69" s="78" t="s">
        <v>2870</v>
      </c>
      <c r="G69" s="180">
        <v>9900000</v>
      </c>
      <c r="H69" s="178" t="s">
        <v>1270</v>
      </c>
      <c r="I69" s="178">
        <v>43613534</v>
      </c>
      <c r="J69" s="178" t="s">
        <v>1559</v>
      </c>
      <c r="K69" s="181">
        <v>43874</v>
      </c>
      <c r="L69" s="182">
        <v>6600000</v>
      </c>
      <c r="M69" s="178" t="s">
        <v>1891</v>
      </c>
      <c r="N69" s="181">
        <v>43895</v>
      </c>
      <c r="O69" s="182">
        <v>6600000</v>
      </c>
      <c r="P69" s="178" t="s">
        <v>974</v>
      </c>
      <c r="Q69" s="181">
        <v>43895</v>
      </c>
      <c r="R69" s="144" t="s">
        <v>2919</v>
      </c>
      <c r="S69" s="81">
        <v>45425171</v>
      </c>
      <c r="T69" s="178">
        <v>93</v>
      </c>
      <c r="U69" s="177" t="s">
        <v>2872</v>
      </c>
      <c r="V69" s="177">
        <v>0</v>
      </c>
      <c r="W69" s="177" t="s">
        <v>2873</v>
      </c>
      <c r="X69" s="178" t="s">
        <v>3019</v>
      </c>
      <c r="Y69" s="180">
        <v>6600000</v>
      </c>
      <c r="Z69" s="181">
        <v>43987</v>
      </c>
      <c r="AA69" s="183" t="s">
        <v>463</v>
      </c>
      <c r="AB69" s="184" t="s">
        <v>2875</v>
      </c>
    </row>
    <row r="70" spans="1:28" ht="15" customHeight="1">
      <c r="A70" s="177">
        <v>69</v>
      </c>
      <c r="B70" s="178" t="s">
        <v>3020</v>
      </c>
      <c r="C70" s="179" t="s">
        <v>763</v>
      </c>
      <c r="D70" s="178" t="s">
        <v>2868</v>
      </c>
      <c r="E70" s="178" t="s">
        <v>2869</v>
      </c>
      <c r="F70" s="78" t="s">
        <v>2870</v>
      </c>
      <c r="G70" s="180">
        <v>9000000</v>
      </c>
      <c r="H70" s="178" t="s">
        <v>1271</v>
      </c>
      <c r="I70" s="178">
        <v>1047455109</v>
      </c>
      <c r="J70" s="178" t="s">
        <v>1565</v>
      </c>
      <c r="K70" s="181">
        <v>43878</v>
      </c>
      <c r="L70" s="182">
        <v>6000000</v>
      </c>
      <c r="M70" s="178" t="s">
        <v>3021</v>
      </c>
      <c r="N70" s="181">
        <v>43895</v>
      </c>
      <c r="O70" s="182">
        <v>6000000</v>
      </c>
      <c r="P70" s="178" t="s">
        <v>974</v>
      </c>
      <c r="Q70" s="181">
        <v>43895</v>
      </c>
      <c r="R70" s="144" t="s">
        <v>2871</v>
      </c>
      <c r="S70" s="81">
        <v>45530877</v>
      </c>
      <c r="T70" s="178">
        <v>93</v>
      </c>
      <c r="U70" s="177" t="s">
        <v>2872</v>
      </c>
      <c r="V70" s="177">
        <v>0</v>
      </c>
      <c r="W70" s="177" t="s">
        <v>2873</v>
      </c>
      <c r="X70" s="178" t="s">
        <v>3022</v>
      </c>
      <c r="Y70" s="180">
        <v>6000000</v>
      </c>
      <c r="Z70" s="181">
        <v>43987</v>
      </c>
      <c r="AA70" s="183" t="s">
        <v>463</v>
      </c>
      <c r="AB70" s="184" t="s">
        <v>2875</v>
      </c>
    </row>
    <row r="71" spans="1:28" ht="15" customHeight="1">
      <c r="A71" s="177">
        <v>70</v>
      </c>
      <c r="B71" s="178" t="s">
        <v>3023</v>
      </c>
      <c r="C71" s="179" t="s">
        <v>804</v>
      </c>
      <c r="D71" s="178" t="s">
        <v>2868</v>
      </c>
      <c r="E71" s="178" t="s">
        <v>2869</v>
      </c>
      <c r="F71" s="78" t="s">
        <v>2870</v>
      </c>
      <c r="G71" s="180">
        <v>8100000</v>
      </c>
      <c r="H71" s="178" t="s">
        <v>1273</v>
      </c>
      <c r="I71" s="178">
        <v>72192155</v>
      </c>
      <c r="J71" s="178" t="s">
        <v>1547</v>
      </c>
      <c r="K71" s="181">
        <v>43865</v>
      </c>
      <c r="L71" s="182">
        <v>5400000</v>
      </c>
      <c r="M71" s="178" t="s">
        <v>3024</v>
      </c>
      <c r="N71" s="181">
        <v>43896</v>
      </c>
      <c r="O71" s="182">
        <v>5400000</v>
      </c>
      <c r="P71" s="178" t="s">
        <v>974</v>
      </c>
      <c r="Q71" s="181">
        <v>43896</v>
      </c>
      <c r="R71" s="144" t="s">
        <v>2871</v>
      </c>
      <c r="S71" s="81">
        <v>45530877</v>
      </c>
      <c r="T71" s="178">
        <v>90</v>
      </c>
      <c r="U71" s="177" t="s">
        <v>2872</v>
      </c>
      <c r="V71" s="177">
        <v>0</v>
      </c>
      <c r="W71" s="177" t="s">
        <v>2873</v>
      </c>
      <c r="X71" s="178" t="s">
        <v>3025</v>
      </c>
      <c r="Y71" s="180">
        <v>5400000</v>
      </c>
      <c r="Z71" s="181">
        <v>43988</v>
      </c>
      <c r="AA71" s="183" t="s">
        <v>463</v>
      </c>
      <c r="AB71" s="184" t="s">
        <v>2875</v>
      </c>
    </row>
    <row r="72" spans="1:28" ht="15" customHeight="1">
      <c r="A72" s="177">
        <v>71</v>
      </c>
      <c r="B72" s="178" t="s">
        <v>3026</v>
      </c>
      <c r="C72" s="179" t="s">
        <v>799</v>
      </c>
      <c r="D72" s="178" t="s">
        <v>2868</v>
      </c>
      <c r="E72" s="178" t="s">
        <v>2869</v>
      </c>
      <c r="F72" s="78" t="s">
        <v>2891</v>
      </c>
      <c r="G72" s="180">
        <v>15750000</v>
      </c>
      <c r="H72" s="178" t="s">
        <v>1272</v>
      </c>
      <c r="I72" s="178">
        <v>33142823</v>
      </c>
      <c r="J72" s="178" t="s">
        <v>1687</v>
      </c>
      <c r="K72" s="181">
        <v>43893</v>
      </c>
      <c r="L72" s="182">
        <v>10500000</v>
      </c>
      <c r="M72" s="178" t="s">
        <v>1902</v>
      </c>
      <c r="N72" s="181">
        <v>43896</v>
      </c>
      <c r="O72" s="182">
        <v>10500000</v>
      </c>
      <c r="P72" s="178" t="s">
        <v>974</v>
      </c>
      <c r="Q72" s="181">
        <v>43896</v>
      </c>
      <c r="R72" s="144" t="s">
        <v>900</v>
      </c>
      <c r="S72" s="81">
        <v>8850296</v>
      </c>
      <c r="T72" s="178">
        <v>93</v>
      </c>
      <c r="U72" s="177" t="s">
        <v>2872</v>
      </c>
      <c r="V72" s="177">
        <v>0</v>
      </c>
      <c r="W72" s="177" t="s">
        <v>2873</v>
      </c>
      <c r="X72" s="178" t="s">
        <v>3027</v>
      </c>
      <c r="Y72" s="180">
        <v>7000000</v>
      </c>
      <c r="Z72" s="181">
        <v>43988</v>
      </c>
      <c r="AA72" s="183" t="s">
        <v>463</v>
      </c>
      <c r="AB72" s="184" t="s">
        <v>2875</v>
      </c>
    </row>
    <row r="73" spans="1:28" ht="15" customHeight="1">
      <c r="A73" s="177">
        <v>72</v>
      </c>
      <c r="B73" s="178" t="s">
        <v>3028</v>
      </c>
      <c r="C73" s="179" t="s">
        <v>806</v>
      </c>
      <c r="D73" s="178" t="s">
        <v>3029</v>
      </c>
      <c r="E73" s="178" t="s">
        <v>2869</v>
      </c>
      <c r="F73" s="78" t="s">
        <v>3030</v>
      </c>
      <c r="G73" s="180">
        <v>7500000</v>
      </c>
      <c r="H73" s="178" t="s">
        <v>1276</v>
      </c>
      <c r="I73" s="178">
        <v>73432104</v>
      </c>
      <c r="J73" s="178" t="s">
        <v>1891</v>
      </c>
      <c r="K73" s="181">
        <v>43896</v>
      </c>
      <c r="L73" s="182">
        <v>7500000</v>
      </c>
      <c r="M73" s="178" t="s">
        <v>1912</v>
      </c>
      <c r="N73" s="181">
        <v>43903</v>
      </c>
      <c r="O73" s="182">
        <v>7500000</v>
      </c>
      <c r="P73" s="178" t="s">
        <v>974</v>
      </c>
      <c r="Q73" s="181">
        <v>43903</v>
      </c>
      <c r="R73" s="144" t="s">
        <v>898</v>
      </c>
      <c r="S73" s="81">
        <v>33206285</v>
      </c>
      <c r="T73" s="178">
        <v>90</v>
      </c>
      <c r="U73" s="177" t="s">
        <v>2872</v>
      </c>
      <c r="V73" s="177">
        <v>0</v>
      </c>
      <c r="W73" s="177" t="s">
        <v>2873</v>
      </c>
      <c r="X73" s="178" t="s">
        <v>3031</v>
      </c>
      <c r="Y73" s="180">
        <v>5000000</v>
      </c>
      <c r="Z73" s="181">
        <v>43995</v>
      </c>
      <c r="AA73" s="183" t="s">
        <v>463</v>
      </c>
      <c r="AB73" s="184" t="s">
        <v>463</v>
      </c>
    </row>
    <row r="74" spans="1:28" ht="15" customHeight="1">
      <c r="A74" s="177">
        <v>73</v>
      </c>
      <c r="B74" s="178" t="s">
        <v>3032</v>
      </c>
      <c r="C74" s="179" t="s">
        <v>805</v>
      </c>
      <c r="D74" s="178" t="s">
        <v>3029</v>
      </c>
      <c r="E74" s="178" t="s">
        <v>2869</v>
      </c>
      <c r="F74" s="78" t="s">
        <v>3030</v>
      </c>
      <c r="G74" s="180">
        <v>9000000</v>
      </c>
      <c r="H74" s="178" t="s">
        <v>1274</v>
      </c>
      <c r="I74" s="178">
        <v>7920561</v>
      </c>
      <c r="J74" s="178" t="s">
        <v>1902</v>
      </c>
      <c r="K74" s="181">
        <v>43896</v>
      </c>
      <c r="L74" s="182">
        <v>9000000</v>
      </c>
      <c r="M74" s="178" t="s">
        <v>3033</v>
      </c>
      <c r="N74" s="181">
        <v>43903</v>
      </c>
      <c r="O74" s="182">
        <v>9000000</v>
      </c>
      <c r="P74" s="178" t="s">
        <v>974</v>
      </c>
      <c r="Q74" s="181">
        <v>43903</v>
      </c>
      <c r="R74" s="144" t="s">
        <v>2919</v>
      </c>
      <c r="S74" s="81">
        <v>45425171</v>
      </c>
      <c r="T74" s="178">
        <v>93</v>
      </c>
      <c r="U74" s="177" t="s">
        <v>2872</v>
      </c>
      <c r="V74" s="177">
        <v>0</v>
      </c>
      <c r="W74" s="177" t="s">
        <v>2873</v>
      </c>
      <c r="X74" s="178" t="s">
        <v>3034</v>
      </c>
      <c r="Y74" s="180">
        <v>9000000</v>
      </c>
      <c r="Z74" s="181">
        <v>43995</v>
      </c>
      <c r="AA74" s="183" t="s">
        <v>463</v>
      </c>
      <c r="AB74" s="184" t="s">
        <v>463</v>
      </c>
    </row>
    <row r="75" spans="1:28" ht="15" customHeight="1">
      <c r="A75" s="177">
        <v>74</v>
      </c>
      <c r="B75" s="178" t="s">
        <v>3035</v>
      </c>
      <c r="C75" s="179" t="s">
        <v>809</v>
      </c>
      <c r="D75" s="178" t="s">
        <v>3029</v>
      </c>
      <c r="E75" s="178" t="s">
        <v>2869</v>
      </c>
      <c r="F75" s="78" t="s">
        <v>3030</v>
      </c>
      <c r="G75" s="180">
        <v>17100000</v>
      </c>
      <c r="H75" s="178" t="s">
        <v>1280</v>
      </c>
      <c r="I75" s="178">
        <v>73092842</v>
      </c>
      <c r="J75" s="178" t="s">
        <v>1879</v>
      </c>
      <c r="K75" s="181">
        <v>43896</v>
      </c>
      <c r="L75" s="182">
        <v>11400000</v>
      </c>
      <c r="M75" s="178" t="s">
        <v>1879</v>
      </c>
      <c r="N75" s="181">
        <v>43907</v>
      </c>
      <c r="O75" s="182">
        <v>11400000</v>
      </c>
      <c r="P75" s="178" t="s">
        <v>974</v>
      </c>
      <c r="Q75" s="181">
        <v>43907</v>
      </c>
      <c r="R75" s="144" t="s">
        <v>898</v>
      </c>
      <c r="S75" s="81">
        <v>33206285</v>
      </c>
      <c r="T75" s="178">
        <v>90</v>
      </c>
      <c r="U75" s="177" t="s">
        <v>2872</v>
      </c>
      <c r="V75" s="177">
        <v>0</v>
      </c>
      <c r="W75" s="177" t="s">
        <v>2873</v>
      </c>
      <c r="X75" s="178" t="s">
        <v>3036</v>
      </c>
      <c r="Y75" s="180">
        <v>7600000</v>
      </c>
      <c r="Z75" s="181">
        <v>43999</v>
      </c>
      <c r="AA75" s="183" t="s">
        <v>463</v>
      </c>
      <c r="AB75" s="184" t="s">
        <v>2875</v>
      </c>
    </row>
    <row r="76" spans="1:28" ht="15" customHeight="1">
      <c r="A76" s="177">
        <v>75</v>
      </c>
      <c r="B76" s="178" t="s">
        <v>3037</v>
      </c>
      <c r="C76" s="179" t="s">
        <v>808</v>
      </c>
      <c r="D76" s="178" t="s">
        <v>3029</v>
      </c>
      <c r="E76" s="178" t="s">
        <v>2869</v>
      </c>
      <c r="F76" s="78" t="s">
        <v>3030</v>
      </c>
      <c r="G76" s="180">
        <v>13500000</v>
      </c>
      <c r="H76" s="178" t="s">
        <v>1279</v>
      </c>
      <c r="I76" s="178">
        <v>73149126</v>
      </c>
      <c r="J76" s="178" t="s">
        <v>1906</v>
      </c>
      <c r="K76" s="181">
        <v>43896</v>
      </c>
      <c r="L76" s="182">
        <v>9000000</v>
      </c>
      <c r="M76" s="178" t="s">
        <v>1923</v>
      </c>
      <c r="N76" s="181">
        <v>43907</v>
      </c>
      <c r="O76" s="182">
        <v>9000000</v>
      </c>
      <c r="P76" s="178" t="s">
        <v>974</v>
      </c>
      <c r="Q76" s="181">
        <v>43907</v>
      </c>
      <c r="R76" s="144" t="s">
        <v>2919</v>
      </c>
      <c r="S76" s="81">
        <v>45425171</v>
      </c>
      <c r="T76" s="178">
        <v>90</v>
      </c>
      <c r="U76" s="177" t="s">
        <v>2872</v>
      </c>
      <c r="V76" s="177">
        <v>0</v>
      </c>
      <c r="W76" s="177" t="s">
        <v>2873</v>
      </c>
      <c r="X76" s="178" t="s">
        <v>3038</v>
      </c>
      <c r="Y76" s="180">
        <v>6000000</v>
      </c>
      <c r="Z76" s="181">
        <v>43999</v>
      </c>
      <c r="AA76" s="183" t="s">
        <v>463</v>
      </c>
      <c r="AB76" s="184" t="s">
        <v>2875</v>
      </c>
    </row>
    <row r="77" spans="1:28" ht="15" customHeight="1">
      <c r="A77" s="177">
        <v>76</v>
      </c>
      <c r="B77" s="178" t="s">
        <v>3039</v>
      </c>
      <c r="C77" s="179" t="s">
        <v>795</v>
      </c>
      <c r="D77" s="178" t="s">
        <v>2868</v>
      </c>
      <c r="E77" s="178" t="s">
        <v>2869</v>
      </c>
      <c r="F77" s="78" t="s">
        <v>2891</v>
      </c>
      <c r="G77" s="180">
        <v>15750000</v>
      </c>
      <c r="H77" s="178" t="s">
        <v>1278</v>
      </c>
      <c r="I77" s="178">
        <v>73151036</v>
      </c>
      <c r="J77" s="178" t="s">
        <v>1681</v>
      </c>
      <c r="K77" s="181">
        <v>43885</v>
      </c>
      <c r="L77" s="182">
        <v>10500000</v>
      </c>
      <c r="M77" s="178" t="s">
        <v>1921</v>
      </c>
      <c r="N77" s="181">
        <v>43907</v>
      </c>
      <c r="O77" s="182">
        <v>10500000</v>
      </c>
      <c r="P77" s="178" t="s">
        <v>974</v>
      </c>
      <c r="Q77" s="181">
        <v>43907</v>
      </c>
      <c r="R77" s="144" t="s">
        <v>2871</v>
      </c>
      <c r="S77" s="81">
        <v>45530877</v>
      </c>
      <c r="T77" s="178">
        <v>90</v>
      </c>
      <c r="U77" s="177" t="s">
        <v>2872</v>
      </c>
      <c r="V77" s="177">
        <v>0</v>
      </c>
      <c r="W77" s="177" t="s">
        <v>2873</v>
      </c>
      <c r="X77" s="178" t="s">
        <v>3040</v>
      </c>
      <c r="Y77" s="180">
        <v>10500000</v>
      </c>
      <c r="Z77" s="181">
        <v>43999</v>
      </c>
      <c r="AA77" s="183" t="s">
        <v>463</v>
      </c>
      <c r="AB77" s="184" t="s">
        <v>2875</v>
      </c>
    </row>
    <row r="78" spans="1:28" ht="15" customHeight="1">
      <c r="A78" s="177">
        <v>77</v>
      </c>
      <c r="B78" s="178" t="s">
        <v>3041</v>
      </c>
      <c r="C78" s="179" t="s">
        <v>811</v>
      </c>
      <c r="D78" s="178" t="s">
        <v>3029</v>
      </c>
      <c r="E78" s="178" t="s">
        <v>2869</v>
      </c>
      <c r="F78" s="78" t="s">
        <v>3030</v>
      </c>
      <c r="G78" s="180">
        <v>13500000</v>
      </c>
      <c r="H78" s="178" t="s">
        <v>1282</v>
      </c>
      <c r="I78" s="178">
        <v>1045308752</v>
      </c>
      <c r="J78" s="178" t="s">
        <v>1914</v>
      </c>
      <c r="K78" s="181">
        <v>43896</v>
      </c>
      <c r="L78" s="182">
        <v>9000000</v>
      </c>
      <c r="M78" s="178" t="s">
        <v>1894</v>
      </c>
      <c r="N78" s="181">
        <v>43908</v>
      </c>
      <c r="O78" s="182">
        <v>9000000</v>
      </c>
      <c r="P78" s="178" t="s">
        <v>974</v>
      </c>
      <c r="Q78" s="181">
        <v>43908</v>
      </c>
      <c r="R78" s="144" t="s">
        <v>898</v>
      </c>
      <c r="S78" s="81">
        <v>33206285</v>
      </c>
      <c r="T78" s="178">
        <v>90</v>
      </c>
      <c r="U78" s="177" t="s">
        <v>2872</v>
      </c>
      <c r="V78" s="177">
        <v>0</v>
      </c>
      <c r="W78" s="177" t="s">
        <v>2873</v>
      </c>
      <c r="X78" s="185" t="s">
        <v>3042</v>
      </c>
      <c r="Y78" s="180">
        <v>6000000</v>
      </c>
      <c r="Z78" s="181">
        <v>44000</v>
      </c>
      <c r="AA78" s="183" t="s">
        <v>463</v>
      </c>
      <c r="AB78" s="184" t="s">
        <v>2875</v>
      </c>
    </row>
    <row r="79" spans="1:28" ht="15" customHeight="1">
      <c r="A79" s="177">
        <v>78</v>
      </c>
      <c r="B79" s="178" t="s">
        <v>3043</v>
      </c>
      <c r="C79" s="179" t="s">
        <v>809</v>
      </c>
      <c r="D79" s="178" t="s">
        <v>3029</v>
      </c>
      <c r="E79" s="178" t="s">
        <v>2869</v>
      </c>
      <c r="F79" s="78" t="s">
        <v>3030</v>
      </c>
      <c r="G79" s="180">
        <v>17100000</v>
      </c>
      <c r="H79" s="178" t="s">
        <v>1283</v>
      </c>
      <c r="I79" s="178">
        <v>1047397859</v>
      </c>
      <c r="J79" s="178" t="s">
        <v>1881</v>
      </c>
      <c r="K79" s="181">
        <v>43899</v>
      </c>
      <c r="L79" s="182">
        <v>11400000</v>
      </c>
      <c r="M79" s="178" t="s">
        <v>1881</v>
      </c>
      <c r="N79" s="181">
        <v>43908</v>
      </c>
      <c r="O79" s="182">
        <v>11400000</v>
      </c>
      <c r="P79" s="178" t="s">
        <v>974</v>
      </c>
      <c r="Q79" s="181">
        <v>43908</v>
      </c>
      <c r="R79" s="144" t="s">
        <v>898</v>
      </c>
      <c r="S79" s="81">
        <v>33206285</v>
      </c>
      <c r="T79" s="178">
        <v>90</v>
      </c>
      <c r="U79" s="177" t="s">
        <v>2872</v>
      </c>
      <c r="V79" s="177">
        <v>0</v>
      </c>
      <c r="W79" s="177" t="s">
        <v>2873</v>
      </c>
      <c r="X79" s="185" t="s">
        <v>3044</v>
      </c>
      <c r="Y79" s="180">
        <v>11400000</v>
      </c>
      <c r="Z79" s="181">
        <v>44000</v>
      </c>
      <c r="AA79" s="183" t="s">
        <v>463</v>
      </c>
      <c r="AB79" s="184" t="s">
        <v>2875</v>
      </c>
    </row>
    <row r="80" spans="1:28" ht="15" customHeight="1">
      <c r="A80" s="177">
        <v>79</v>
      </c>
      <c r="B80" s="178" t="s">
        <v>3045</v>
      </c>
      <c r="C80" s="179" t="s">
        <v>812</v>
      </c>
      <c r="D80" s="178" t="s">
        <v>2868</v>
      </c>
      <c r="E80" s="178" t="s">
        <v>2869</v>
      </c>
      <c r="F80" s="78" t="s">
        <v>2898</v>
      </c>
      <c r="G80" s="180">
        <v>214928280</v>
      </c>
      <c r="H80" s="178" t="s">
        <v>2899</v>
      </c>
      <c r="I80" s="178">
        <v>890400048</v>
      </c>
      <c r="J80" s="178" t="s">
        <v>1795</v>
      </c>
      <c r="K80" s="181">
        <v>43916</v>
      </c>
      <c r="L80" s="182">
        <v>322392420</v>
      </c>
      <c r="M80" s="178" t="s">
        <v>1814</v>
      </c>
      <c r="N80" s="181">
        <v>43922</v>
      </c>
      <c r="O80" s="182">
        <v>214928280</v>
      </c>
      <c r="P80" s="178" t="s">
        <v>974</v>
      </c>
      <c r="Q80" s="181">
        <v>43922</v>
      </c>
      <c r="R80" s="144" t="s">
        <v>2871</v>
      </c>
      <c r="S80" s="81">
        <v>45530877</v>
      </c>
      <c r="T80" s="178">
        <v>183</v>
      </c>
      <c r="U80" s="177" t="s">
        <v>2872</v>
      </c>
      <c r="V80" s="177">
        <v>0</v>
      </c>
      <c r="W80" s="177" t="s">
        <v>2873</v>
      </c>
      <c r="X80" s="185" t="s">
        <v>3046</v>
      </c>
      <c r="Y80" s="180">
        <v>143285520</v>
      </c>
      <c r="Z80" s="181">
        <v>44104</v>
      </c>
      <c r="AA80" s="183" t="s">
        <v>463</v>
      </c>
      <c r="AB80" s="184" t="s">
        <v>463</v>
      </c>
    </row>
    <row r="81" spans="1:28" ht="15" customHeight="1">
      <c r="A81" s="177">
        <v>80</v>
      </c>
      <c r="B81" s="178" t="s">
        <v>3047</v>
      </c>
      <c r="C81" s="179" t="s">
        <v>813</v>
      </c>
      <c r="D81" s="178" t="s">
        <v>2868</v>
      </c>
      <c r="E81" s="178" t="s">
        <v>3048</v>
      </c>
      <c r="F81" s="78" t="s">
        <v>3049</v>
      </c>
      <c r="G81" s="180">
        <v>15411330</v>
      </c>
      <c r="H81" s="178" t="s">
        <v>3050</v>
      </c>
      <c r="I81" s="178">
        <v>860002400</v>
      </c>
      <c r="J81" s="178" t="s">
        <v>1831</v>
      </c>
      <c r="K81" s="181">
        <v>43873</v>
      </c>
      <c r="L81" s="182">
        <v>15411330</v>
      </c>
      <c r="M81" s="178" t="s">
        <v>1750</v>
      </c>
      <c r="N81" s="181">
        <v>43938</v>
      </c>
      <c r="O81" s="182">
        <v>15411330</v>
      </c>
      <c r="P81" s="178" t="s">
        <v>974</v>
      </c>
      <c r="Q81" s="181">
        <v>43938</v>
      </c>
      <c r="R81" s="144" t="s">
        <v>2871</v>
      </c>
      <c r="S81" s="81">
        <v>45530877</v>
      </c>
      <c r="T81" s="178">
        <v>259</v>
      </c>
      <c r="U81" s="177" t="s">
        <v>2872</v>
      </c>
      <c r="V81" s="177">
        <v>0</v>
      </c>
      <c r="W81" s="177" t="s">
        <v>2873</v>
      </c>
      <c r="X81" s="186" t="s">
        <v>3051</v>
      </c>
      <c r="Y81" s="180">
        <v>0</v>
      </c>
      <c r="Z81" s="181">
        <v>44196</v>
      </c>
      <c r="AA81" s="183" t="s">
        <v>463</v>
      </c>
      <c r="AB81" s="184" t="s">
        <v>463</v>
      </c>
    </row>
    <row r="82" spans="1:28" ht="15" customHeight="1">
      <c r="A82" s="177">
        <v>81</v>
      </c>
      <c r="B82" s="178" t="s">
        <v>3052</v>
      </c>
      <c r="C82" s="179" t="s">
        <v>814</v>
      </c>
      <c r="D82" s="178" t="s">
        <v>2868</v>
      </c>
      <c r="E82" s="178" t="s">
        <v>3048</v>
      </c>
      <c r="F82" s="78" t="s">
        <v>3049</v>
      </c>
      <c r="G82" s="180">
        <v>9834003</v>
      </c>
      <c r="H82" s="178" t="s">
        <v>3053</v>
      </c>
      <c r="I82" s="178">
        <v>860524654</v>
      </c>
      <c r="J82" s="178" t="s">
        <v>1834</v>
      </c>
      <c r="K82" s="181">
        <v>43917</v>
      </c>
      <c r="L82" s="182">
        <v>9834003</v>
      </c>
      <c r="M82" s="178" t="s">
        <v>1742</v>
      </c>
      <c r="N82" s="181">
        <v>43938</v>
      </c>
      <c r="O82" s="182">
        <v>9834003</v>
      </c>
      <c r="P82" s="178" t="s">
        <v>974</v>
      </c>
      <c r="Q82" s="181">
        <v>43938</v>
      </c>
      <c r="R82" s="144" t="s">
        <v>2871</v>
      </c>
      <c r="S82" s="81">
        <v>45530877</v>
      </c>
      <c r="T82" s="178">
        <v>258</v>
      </c>
      <c r="U82" s="177" t="s">
        <v>2872</v>
      </c>
      <c r="V82" s="177">
        <v>0</v>
      </c>
      <c r="W82" s="177" t="s">
        <v>2873</v>
      </c>
      <c r="X82" s="187" t="s">
        <v>3054</v>
      </c>
      <c r="Y82" s="180">
        <v>0</v>
      </c>
      <c r="Z82" s="181">
        <v>44195</v>
      </c>
      <c r="AA82" s="183" t="s">
        <v>463</v>
      </c>
      <c r="AB82" s="184" t="s">
        <v>463</v>
      </c>
    </row>
    <row r="83" spans="1:28" ht="15" customHeight="1">
      <c r="A83" s="177">
        <v>82</v>
      </c>
      <c r="B83" s="178" t="s">
        <v>3055</v>
      </c>
      <c r="C83" s="179" t="s">
        <v>815</v>
      </c>
      <c r="D83" s="178" t="s">
        <v>3029</v>
      </c>
      <c r="E83" s="178" t="s">
        <v>2869</v>
      </c>
      <c r="F83" s="78" t="s">
        <v>3030</v>
      </c>
      <c r="G83" s="180">
        <v>9900000</v>
      </c>
      <c r="H83" s="178" t="s">
        <v>1287</v>
      </c>
      <c r="I83" s="178">
        <v>73006448</v>
      </c>
      <c r="J83" s="178" t="s">
        <v>1908</v>
      </c>
      <c r="K83" s="181">
        <v>43896</v>
      </c>
      <c r="L83" s="182">
        <v>9900000</v>
      </c>
      <c r="M83" s="178" t="s">
        <v>1815</v>
      </c>
      <c r="N83" s="181">
        <v>43944</v>
      </c>
      <c r="O83" s="182">
        <v>9900000</v>
      </c>
      <c r="P83" s="178" t="s">
        <v>974</v>
      </c>
      <c r="Q83" s="181">
        <v>43944</v>
      </c>
      <c r="R83" s="144" t="s">
        <v>2919</v>
      </c>
      <c r="S83" s="81">
        <v>45425171</v>
      </c>
      <c r="T83" s="178">
        <v>92</v>
      </c>
      <c r="U83" s="177" t="s">
        <v>2872</v>
      </c>
      <c r="V83" s="177">
        <v>0</v>
      </c>
      <c r="W83" s="177" t="s">
        <v>2873</v>
      </c>
      <c r="X83" s="186" t="s">
        <v>3056</v>
      </c>
      <c r="Y83" s="180">
        <v>0</v>
      </c>
      <c r="Z83" s="181">
        <v>44035</v>
      </c>
      <c r="AA83" s="183" t="s">
        <v>463</v>
      </c>
      <c r="AB83" s="184" t="s">
        <v>463</v>
      </c>
    </row>
    <row r="84" spans="1:28" ht="15" customHeight="1">
      <c r="A84" s="177">
        <v>83</v>
      </c>
      <c r="B84" s="178" t="s">
        <v>3057</v>
      </c>
      <c r="C84" s="179" t="s">
        <v>811</v>
      </c>
      <c r="D84" s="178" t="s">
        <v>3029</v>
      </c>
      <c r="E84" s="178" t="s">
        <v>2869</v>
      </c>
      <c r="F84" s="78" t="s">
        <v>3030</v>
      </c>
      <c r="G84" s="180">
        <v>9000000</v>
      </c>
      <c r="H84" s="178" t="s">
        <v>1288</v>
      </c>
      <c r="I84" s="178">
        <v>1047446120</v>
      </c>
      <c r="J84" s="178" t="s">
        <v>1904</v>
      </c>
      <c r="K84" s="181">
        <v>43896</v>
      </c>
      <c r="L84" s="182">
        <v>9000000</v>
      </c>
      <c r="M84" s="178" t="s">
        <v>1848</v>
      </c>
      <c r="N84" s="181">
        <v>43948</v>
      </c>
      <c r="O84" s="182">
        <v>9000000</v>
      </c>
      <c r="P84" s="178" t="s">
        <v>974</v>
      </c>
      <c r="Q84" s="181">
        <v>43948</v>
      </c>
      <c r="R84" s="144" t="s">
        <v>898</v>
      </c>
      <c r="S84" s="81">
        <v>33206285</v>
      </c>
      <c r="T84" s="178">
        <v>90</v>
      </c>
      <c r="U84" s="177" t="s">
        <v>2872</v>
      </c>
      <c r="V84" s="177">
        <v>0</v>
      </c>
      <c r="W84" s="177" t="s">
        <v>2873</v>
      </c>
      <c r="X84" s="185" t="s">
        <v>3058</v>
      </c>
      <c r="Y84" s="180">
        <v>9000000</v>
      </c>
      <c r="Z84" s="181">
        <v>44039</v>
      </c>
      <c r="AA84" s="183" t="s">
        <v>463</v>
      </c>
      <c r="AB84" s="184" t="s">
        <v>463</v>
      </c>
    </row>
    <row r="85" spans="1:28" ht="15" customHeight="1">
      <c r="A85" s="177">
        <v>84</v>
      </c>
      <c r="B85" s="178" t="s">
        <v>3059</v>
      </c>
      <c r="C85" s="179" t="s">
        <v>811</v>
      </c>
      <c r="D85" s="178" t="s">
        <v>3029</v>
      </c>
      <c r="E85" s="178" t="s">
        <v>2869</v>
      </c>
      <c r="F85" s="78" t="s">
        <v>3030</v>
      </c>
      <c r="G85" s="180">
        <v>9000000</v>
      </c>
      <c r="H85" s="178" t="s">
        <v>1289</v>
      </c>
      <c r="I85" s="178">
        <v>1143366032</v>
      </c>
      <c r="J85" s="178" t="s">
        <v>1912</v>
      </c>
      <c r="K85" s="181">
        <v>43896</v>
      </c>
      <c r="L85" s="182">
        <v>9000000</v>
      </c>
      <c r="M85" s="178" t="s">
        <v>1789</v>
      </c>
      <c r="N85" s="181">
        <v>43948</v>
      </c>
      <c r="O85" s="182">
        <v>9000000</v>
      </c>
      <c r="P85" s="178" t="s">
        <v>974</v>
      </c>
      <c r="Q85" s="181">
        <v>43948</v>
      </c>
      <c r="R85" s="144" t="s">
        <v>898</v>
      </c>
      <c r="S85" s="81">
        <v>33206285</v>
      </c>
      <c r="T85" s="178">
        <v>90</v>
      </c>
      <c r="U85" s="177" t="s">
        <v>2872</v>
      </c>
      <c r="V85" s="177">
        <v>0</v>
      </c>
      <c r="W85" s="177" t="s">
        <v>2873</v>
      </c>
      <c r="X85" s="185" t="s">
        <v>3060</v>
      </c>
      <c r="Y85" s="180">
        <v>0</v>
      </c>
      <c r="Z85" s="181">
        <v>44039</v>
      </c>
      <c r="AA85" s="183" t="s">
        <v>463</v>
      </c>
      <c r="AB85" s="184" t="s">
        <v>463</v>
      </c>
    </row>
    <row r="86" spans="1:28" ht="15" customHeight="1">
      <c r="A86" s="177">
        <v>85</v>
      </c>
      <c r="B86" s="178" t="s">
        <v>3061</v>
      </c>
      <c r="C86" s="179" t="s">
        <v>816</v>
      </c>
      <c r="D86" s="178" t="s">
        <v>3029</v>
      </c>
      <c r="E86" s="178" t="s">
        <v>2869</v>
      </c>
      <c r="F86" s="78" t="s">
        <v>3030</v>
      </c>
      <c r="G86" s="180">
        <v>7500000</v>
      </c>
      <c r="H86" s="178" t="s">
        <v>1290</v>
      </c>
      <c r="I86" s="178">
        <v>73583448</v>
      </c>
      <c r="J86" s="178" t="s">
        <v>1894</v>
      </c>
      <c r="K86" s="181">
        <v>43896</v>
      </c>
      <c r="L86" s="182">
        <v>7500000</v>
      </c>
      <c r="M86" s="178" t="s">
        <v>1931</v>
      </c>
      <c r="N86" s="181">
        <v>43951</v>
      </c>
      <c r="O86" s="182">
        <v>7500000</v>
      </c>
      <c r="P86" s="178" t="s">
        <v>974</v>
      </c>
      <c r="Q86" s="181">
        <v>43951</v>
      </c>
      <c r="R86" s="144" t="s">
        <v>898</v>
      </c>
      <c r="S86" s="81">
        <v>33206285</v>
      </c>
      <c r="T86" s="178">
        <v>90</v>
      </c>
      <c r="U86" s="177" t="s">
        <v>2872</v>
      </c>
      <c r="V86" s="177">
        <v>0</v>
      </c>
      <c r="W86" s="177" t="s">
        <v>2873</v>
      </c>
      <c r="X86" s="185" t="s">
        <v>3062</v>
      </c>
      <c r="Y86" s="180">
        <v>0</v>
      </c>
      <c r="Z86" s="181">
        <v>44042</v>
      </c>
      <c r="AA86" s="183" t="s">
        <v>463</v>
      </c>
      <c r="AB86" s="184" t="s">
        <v>463</v>
      </c>
    </row>
    <row r="87" spans="1:28" ht="15" customHeight="1">
      <c r="A87" s="177">
        <v>86</v>
      </c>
      <c r="B87" s="178" t="s">
        <v>3063</v>
      </c>
      <c r="C87" s="179" t="s">
        <v>817</v>
      </c>
      <c r="D87" s="178" t="s">
        <v>3029</v>
      </c>
      <c r="E87" s="178" t="s">
        <v>2869</v>
      </c>
      <c r="F87" s="78" t="s">
        <v>3030</v>
      </c>
      <c r="G87" s="180">
        <v>36000000</v>
      </c>
      <c r="H87" s="178" t="s">
        <v>1259</v>
      </c>
      <c r="I87" s="178">
        <v>33333545</v>
      </c>
      <c r="J87" s="178" t="s">
        <v>1931</v>
      </c>
      <c r="K87" s="181">
        <v>43951</v>
      </c>
      <c r="L87" s="182">
        <v>36000000</v>
      </c>
      <c r="M87" s="178" t="s">
        <v>1693</v>
      </c>
      <c r="N87" s="181">
        <v>43951</v>
      </c>
      <c r="O87" s="182">
        <v>36000000</v>
      </c>
      <c r="P87" s="178" t="s">
        <v>974</v>
      </c>
      <c r="Q87" s="181">
        <v>43951</v>
      </c>
      <c r="R87" s="144" t="s">
        <v>898</v>
      </c>
      <c r="S87" s="81">
        <v>33206285</v>
      </c>
      <c r="T87" s="178">
        <v>240</v>
      </c>
      <c r="U87" s="177" t="s">
        <v>2872</v>
      </c>
      <c r="V87" s="177">
        <v>0</v>
      </c>
      <c r="W87" s="177" t="s">
        <v>2873</v>
      </c>
      <c r="X87" s="185" t="s">
        <v>3064</v>
      </c>
      <c r="Y87" s="180">
        <v>0</v>
      </c>
      <c r="Z87" s="181">
        <v>44195</v>
      </c>
      <c r="AA87" s="183" t="s">
        <v>463</v>
      </c>
      <c r="AB87" s="184" t="s">
        <v>463</v>
      </c>
    </row>
    <row r="88" spans="1:28" ht="15" customHeight="1">
      <c r="A88" s="177">
        <v>87</v>
      </c>
      <c r="B88" s="178" t="s">
        <v>3065</v>
      </c>
      <c r="C88" s="179" t="s">
        <v>818</v>
      </c>
      <c r="D88" s="178" t="s">
        <v>3029</v>
      </c>
      <c r="E88" s="178" t="s">
        <v>2869</v>
      </c>
      <c r="F88" s="78" t="s">
        <v>3030</v>
      </c>
      <c r="G88" s="180">
        <v>10500000</v>
      </c>
      <c r="H88" s="178" t="s">
        <v>1291</v>
      </c>
      <c r="I88" s="178">
        <v>60392313</v>
      </c>
      <c r="J88" s="178" t="s">
        <v>1910</v>
      </c>
      <c r="K88" s="181">
        <v>43896</v>
      </c>
      <c r="L88" s="182">
        <v>10500000</v>
      </c>
      <c r="M88" s="178" t="s">
        <v>1703</v>
      </c>
      <c r="N88" s="181">
        <v>43963</v>
      </c>
      <c r="O88" s="182">
        <v>10500000</v>
      </c>
      <c r="P88" s="178" t="s">
        <v>974</v>
      </c>
      <c r="Q88" s="181">
        <v>43963</v>
      </c>
      <c r="R88" s="144" t="s">
        <v>898</v>
      </c>
      <c r="S88" s="81">
        <v>33206285</v>
      </c>
      <c r="T88" s="178">
        <v>90</v>
      </c>
      <c r="U88" s="177" t="s">
        <v>2872</v>
      </c>
      <c r="V88" s="177">
        <v>0</v>
      </c>
      <c r="W88" s="177" t="s">
        <v>2873</v>
      </c>
      <c r="X88" s="178" t="s">
        <v>3066</v>
      </c>
      <c r="Y88" s="180">
        <v>0</v>
      </c>
      <c r="Z88" s="181">
        <v>44055</v>
      </c>
      <c r="AA88" s="183" t="s">
        <v>463</v>
      </c>
      <c r="AB88" s="184" t="s">
        <v>463</v>
      </c>
    </row>
    <row r="89" spans="1:28" ht="15" customHeight="1">
      <c r="A89" s="177">
        <v>88</v>
      </c>
      <c r="B89" s="178" t="s">
        <v>3067</v>
      </c>
      <c r="C89" s="179" t="s">
        <v>819</v>
      </c>
      <c r="D89" s="178" t="s">
        <v>3029</v>
      </c>
      <c r="E89" s="178" t="s">
        <v>2869</v>
      </c>
      <c r="F89" s="78" t="s">
        <v>3068</v>
      </c>
      <c r="G89" s="180">
        <v>6000000</v>
      </c>
      <c r="H89" s="178" t="s">
        <v>1292</v>
      </c>
      <c r="I89" s="178">
        <v>1047371048</v>
      </c>
      <c r="J89" s="178" t="s">
        <v>1923</v>
      </c>
      <c r="K89" s="181">
        <v>43896</v>
      </c>
      <c r="L89" s="182">
        <v>6000000</v>
      </c>
      <c r="M89" s="178" t="s">
        <v>1751</v>
      </c>
      <c r="N89" s="181">
        <v>43964</v>
      </c>
      <c r="O89" s="182">
        <v>6000000</v>
      </c>
      <c r="P89" s="178" t="s">
        <v>974</v>
      </c>
      <c r="Q89" s="181">
        <v>43964</v>
      </c>
      <c r="R89" s="144" t="s">
        <v>898</v>
      </c>
      <c r="S89" s="81">
        <v>33206285</v>
      </c>
      <c r="T89" s="178">
        <v>90</v>
      </c>
      <c r="U89" s="177" t="s">
        <v>2872</v>
      </c>
      <c r="V89" s="177">
        <v>0</v>
      </c>
      <c r="W89" s="177" t="s">
        <v>2873</v>
      </c>
      <c r="X89" s="178" t="s">
        <v>3069</v>
      </c>
      <c r="Y89" s="180">
        <v>0</v>
      </c>
      <c r="Z89" s="181">
        <v>44056</v>
      </c>
      <c r="AA89" s="183" t="s">
        <v>463</v>
      </c>
      <c r="AB89" s="184" t="s">
        <v>463</v>
      </c>
    </row>
    <row r="90" spans="1:28" ht="15" customHeight="1">
      <c r="A90" s="177">
        <v>89</v>
      </c>
      <c r="B90" s="178" t="s">
        <v>3070</v>
      </c>
      <c r="C90" s="179" t="s">
        <v>820</v>
      </c>
      <c r="D90" s="178" t="s">
        <v>3029</v>
      </c>
      <c r="E90" s="178" t="s">
        <v>2869</v>
      </c>
      <c r="F90" s="78" t="s">
        <v>3030</v>
      </c>
      <c r="G90" s="180">
        <v>9000000</v>
      </c>
      <c r="H90" s="178" t="s">
        <v>1293</v>
      </c>
      <c r="I90" s="178">
        <v>1049928084</v>
      </c>
      <c r="J90" s="178" t="s">
        <v>1921</v>
      </c>
      <c r="K90" s="181">
        <v>43896</v>
      </c>
      <c r="L90" s="182">
        <v>9000000</v>
      </c>
      <c r="M90" s="178" t="s">
        <v>1706</v>
      </c>
      <c r="N90" s="181">
        <v>43964</v>
      </c>
      <c r="O90" s="182">
        <v>9000000</v>
      </c>
      <c r="P90" s="178" t="s">
        <v>974</v>
      </c>
      <c r="Q90" s="181">
        <v>43964</v>
      </c>
      <c r="R90" s="144" t="s">
        <v>898</v>
      </c>
      <c r="S90" s="81">
        <v>33206285</v>
      </c>
      <c r="T90" s="178">
        <v>90</v>
      </c>
      <c r="U90" s="177" t="s">
        <v>2872</v>
      </c>
      <c r="V90" s="177">
        <v>0</v>
      </c>
      <c r="W90" s="177" t="s">
        <v>2873</v>
      </c>
      <c r="X90" s="178" t="s">
        <v>3071</v>
      </c>
      <c r="Y90" s="180">
        <v>0</v>
      </c>
      <c r="Z90" s="181">
        <v>44056</v>
      </c>
      <c r="AA90" s="183" t="s">
        <v>463</v>
      </c>
      <c r="AB90" s="184" t="s">
        <v>463</v>
      </c>
    </row>
    <row r="91" spans="1:28" ht="15" customHeight="1">
      <c r="A91" s="177">
        <v>90</v>
      </c>
      <c r="B91" s="178" t="s">
        <v>3072</v>
      </c>
      <c r="C91" s="179" t="s">
        <v>821</v>
      </c>
      <c r="D91" s="178" t="s">
        <v>3029</v>
      </c>
      <c r="E91" s="178" t="s">
        <v>2869</v>
      </c>
      <c r="F91" s="78" t="s">
        <v>3030</v>
      </c>
      <c r="G91" s="180">
        <v>10500000</v>
      </c>
      <c r="H91" s="178" t="s">
        <v>1294</v>
      </c>
      <c r="I91" s="178">
        <v>1143326377</v>
      </c>
      <c r="J91" s="178" t="s">
        <v>1932</v>
      </c>
      <c r="K91" s="181">
        <v>43955</v>
      </c>
      <c r="L91" s="182">
        <v>10500000</v>
      </c>
      <c r="M91" s="178" t="s">
        <v>1896</v>
      </c>
      <c r="N91" s="181">
        <v>43966</v>
      </c>
      <c r="O91" s="182">
        <v>10500000</v>
      </c>
      <c r="P91" s="178" t="s">
        <v>974</v>
      </c>
      <c r="Q91" s="181">
        <v>43966</v>
      </c>
      <c r="R91" s="144" t="s">
        <v>2919</v>
      </c>
      <c r="S91" s="81">
        <v>45425171</v>
      </c>
      <c r="T91" s="178">
        <v>93</v>
      </c>
      <c r="U91" s="177" t="s">
        <v>2872</v>
      </c>
      <c r="V91" s="177">
        <v>0</v>
      </c>
      <c r="W91" s="177" t="s">
        <v>2873</v>
      </c>
      <c r="X91" s="178" t="s">
        <v>3073</v>
      </c>
      <c r="Y91" s="180">
        <v>0</v>
      </c>
      <c r="Z91" s="181">
        <v>44058</v>
      </c>
      <c r="AA91" s="183" t="s">
        <v>463</v>
      </c>
      <c r="AB91" s="184" t="s">
        <v>463</v>
      </c>
    </row>
    <row r="92" spans="1:28" ht="15" customHeight="1">
      <c r="A92" s="177">
        <v>91</v>
      </c>
      <c r="B92" s="178" t="s">
        <v>3074</v>
      </c>
      <c r="C92" s="179" t="s">
        <v>822</v>
      </c>
      <c r="D92" s="178" t="s">
        <v>3029</v>
      </c>
      <c r="E92" s="178" t="s">
        <v>2869</v>
      </c>
      <c r="F92" s="78" t="s">
        <v>3030</v>
      </c>
      <c r="G92" s="180">
        <v>7000000</v>
      </c>
      <c r="H92" s="178" t="s">
        <v>1244</v>
      </c>
      <c r="I92" s="178">
        <v>1143328171</v>
      </c>
      <c r="J92" s="178" t="s">
        <v>1941</v>
      </c>
      <c r="K92" s="181">
        <v>43964</v>
      </c>
      <c r="L92" s="182">
        <v>7000000</v>
      </c>
      <c r="M92" s="178" t="s">
        <v>1711</v>
      </c>
      <c r="N92" s="181">
        <v>43969</v>
      </c>
      <c r="O92" s="182">
        <v>7000000</v>
      </c>
      <c r="P92" s="178" t="s">
        <v>974</v>
      </c>
      <c r="Q92" s="181">
        <v>43969</v>
      </c>
      <c r="R92" s="144" t="s">
        <v>898</v>
      </c>
      <c r="S92" s="81">
        <v>33206285</v>
      </c>
      <c r="T92" s="178">
        <v>60</v>
      </c>
      <c r="U92" s="177" t="s">
        <v>2872</v>
      </c>
      <c r="V92" s="177">
        <v>0</v>
      </c>
      <c r="W92" s="177" t="s">
        <v>2873</v>
      </c>
      <c r="X92" s="178" t="s">
        <v>3075</v>
      </c>
      <c r="Y92" s="180">
        <v>7000000</v>
      </c>
      <c r="Z92" s="181">
        <v>44030</v>
      </c>
      <c r="AA92" s="183" t="s">
        <v>463</v>
      </c>
      <c r="AB92" s="184" t="s">
        <v>463</v>
      </c>
    </row>
    <row r="93" spans="1:28" ht="15" customHeight="1">
      <c r="A93" s="177">
        <v>92</v>
      </c>
      <c r="B93" s="178" t="s">
        <v>3076</v>
      </c>
      <c r="C93" s="179" t="s">
        <v>823</v>
      </c>
      <c r="D93" s="178" t="s">
        <v>3029</v>
      </c>
      <c r="E93" s="178" t="s">
        <v>2869</v>
      </c>
      <c r="F93" s="78" t="s">
        <v>3030</v>
      </c>
      <c r="G93" s="180">
        <v>14000000</v>
      </c>
      <c r="H93" s="178" t="s">
        <v>1296</v>
      </c>
      <c r="I93" s="178">
        <v>1143332187</v>
      </c>
      <c r="J93" s="178" t="s">
        <v>1939</v>
      </c>
      <c r="K93" s="181">
        <v>43955</v>
      </c>
      <c r="L93" s="182">
        <v>14000000</v>
      </c>
      <c r="M93" s="178" t="s">
        <v>1712</v>
      </c>
      <c r="N93" s="181">
        <v>43971</v>
      </c>
      <c r="O93" s="182">
        <v>14000000</v>
      </c>
      <c r="P93" s="178" t="s">
        <v>974</v>
      </c>
      <c r="Q93" s="181">
        <v>43971</v>
      </c>
      <c r="R93" s="144" t="s">
        <v>902</v>
      </c>
      <c r="S93" s="81">
        <v>73136281</v>
      </c>
      <c r="T93" s="178">
        <v>120</v>
      </c>
      <c r="U93" s="177" t="s">
        <v>2872</v>
      </c>
      <c r="V93" s="177">
        <v>0</v>
      </c>
      <c r="W93" s="177" t="s">
        <v>2873</v>
      </c>
      <c r="X93" s="178" t="s">
        <v>3077</v>
      </c>
      <c r="Y93" s="180">
        <v>0</v>
      </c>
      <c r="Z93" s="181">
        <v>44094</v>
      </c>
      <c r="AA93" s="183" t="s">
        <v>463</v>
      </c>
      <c r="AB93" s="184" t="s">
        <v>463</v>
      </c>
    </row>
    <row r="94" spans="1:28" ht="15" customHeight="1">
      <c r="A94" s="177">
        <v>93</v>
      </c>
      <c r="B94" s="178" t="s">
        <v>3078</v>
      </c>
      <c r="C94" s="179" t="s">
        <v>824</v>
      </c>
      <c r="D94" s="178" t="s">
        <v>3029</v>
      </c>
      <c r="E94" s="178" t="s">
        <v>2869</v>
      </c>
      <c r="F94" s="78" t="s">
        <v>3030</v>
      </c>
      <c r="G94" s="180">
        <v>10000000</v>
      </c>
      <c r="H94" s="178" t="s">
        <v>1297</v>
      </c>
      <c r="I94" s="178">
        <v>1047412168</v>
      </c>
      <c r="J94" s="178" t="s">
        <v>1945</v>
      </c>
      <c r="K94" s="181">
        <v>43956</v>
      </c>
      <c r="L94" s="182">
        <v>10000000</v>
      </c>
      <c r="M94" s="178" t="s">
        <v>1444</v>
      </c>
      <c r="N94" s="181">
        <v>43971</v>
      </c>
      <c r="O94" s="182">
        <v>10000000</v>
      </c>
      <c r="P94" s="178" t="s">
        <v>974</v>
      </c>
      <c r="Q94" s="181">
        <v>43971</v>
      </c>
      <c r="R94" s="78" t="s">
        <v>902</v>
      </c>
      <c r="S94" s="81">
        <v>73136281</v>
      </c>
      <c r="T94" s="178">
        <v>120</v>
      </c>
      <c r="U94" s="177" t="s">
        <v>2872</v>
      </c>
      <c r="V94" s="177">
        <v>0</v>
      </c>
      <c r="W94" s="177" t="s">
        <v>2873</v>
      </c>
      <c r="X94" s="178" t="s">
        <v>3079</v>
      </c>
      <c r="Y94" s="180">
        <v>0</v>
      </c>
      <c r="Z94" s="181">
        <v>44094</v>
      </c>
      <c r="AA94" s="183" t="s">
        <v>463</v>
      </c>
      <c r="AB94" s="184" t="s">
        <v>463</v>
      </c>
    </row>
    <row r="95" spans="1:28" ht="15" customHeight="1">
      <c r="A95" s="177">
        <v>94</v>
      </c>
      <c r="B95" s="178" t="s">
        <v>3080</v>
      </c>
      <c r="C95" s="179" t="s">
        <v>827</v>
      </c>
      <c r="D95" s="178" t="s">
        <v>3029</v>
      </c>
      <c r="E95" s="178" t="s">
        <v>2869</v>
      </c>
      <c r="F95" s="78" t="s">
        <v>3030</v>
      </c>
      <c r="G95" s="180">
        <v>18000000</v>
      </c>
      <c r="H95" s="178" t="s">
        <v>1300</v>
      </c>
      <c r="I95" s="178">
        <v>1143324816</v>
      </c>
      <c r="J95" s="178" t="s">
        <v>1927</v>
      </c>
      <c r="K95" s="181">
        <v>43906</v>
      </c>
      <c r="L95" s="182">
        <v>18000000</v>
      </c>
      <c r="M95" s="178" t="s">
        <v>1461</v>
      </c>
      <c r="N95" s="181">
        <v>43971</v>
      </c>
      <c r="O95" s="182">
        <v>18000000</v>
      </c>
      <c r="P95" s="178" t="s">
        <v>974</v>
      </c>
      <c r="Q95" s="181">
        <v>43971</v>
      </c>
      <c r="R95" s="144" t="s">
        <v>898</v>
      </c>
      <c r="S95" s="81">
        <v>33206285</v>
      </c>
      <c r="T95" s="178">
        <v>120</v>
      </c>
      <c r="U95" s="177" t="s">
        <v>2872</v>
      </c>
      <c r="V95" s="177">
        <v>0</v>
      </c>
      <c r="W95" s="177" t="s">
        <v>2873</v>
      </c>
      <c r="X95" s="178" t="s">
        <v>3081</v>
      </c>
      <c r="Y95" s="180">
        <v>0</v>
      </c>
      <c r="Z95" s="181">
        <v>44094</v>
      </c>
      <c r="AA95" s="183" t="s">
        <v>463</v>
      </c>
      <c r="AB95" s="184" t="s">
        <v>463</v>
      </c>
    </row>
    <row r="96" spans="1:28" ht="15" customHeight="1">
      <c r="A96" s="177">
        <v>95</v>
      </c>
      <c r="B96" s="178" t="s">
        <v>3082</v>
      </c>
      <c r="C96" s="179" t="s">
        <v>829</v>
      </c>
      <c r="D96" s="178" t="s">
        <v>2868</v>
      </c>
      <c r="E96" s="178" t="s">
        <v>2869</v>
      </c>
      <c r="F96" s="78" t="s">
        <v>2870</v>
      </c>
      <c r="G96" s="180">
        <v>6000000</v>
      </c>
      <c r="H96" s="178" t="s">
        <v>1302</v>
      </c>
      <c r="I96" s="178">
        <v>1143399333</v>
      </c>
      <c r="J96" s="178" t="s">
        <v>1571</v>
      </c>
      <c r="K96" s="181">
        <v>43906</v>
      </c>
      <c r="L96" s="182">
        <v>6000000</v>
      </c>
      <c r="M96" s="178" t="s">
        <v>1752</v>
      </c>
      <c r="N96" s="181">
        <v>43971</v>
      </c>
      <c r="O96" s="182">
        <v>6000000</v>
      </c>
      <c r="P96" s="178" t="s">
        <v>974</v>
      </c>
      <c r="Q96" s="181">
        <v>43971</v>
      </c>
      <c r="R96" s="144" t="s">
        <v>1855</v>
      </c>
      <c r="S96" s="81">
        <v>73126331</v>
      </c>
      <c r="T96" s="178">
        <v>90</v>
      </c>
      <c r="U96" s="177" t="s">
        <v>2872</v>
      </c>
      <c r="V96" s="177">
        <v>0</v>
      </c>
      <c r="W96" s="177" t="s">
        <v>2873</v>
      </c>
      <c r="X96" s="178" t="s">
        <v>3083</v>
      </c>
      <c r="Y96" s="180">
        <v>2000000</v>
      </c>
      <c r="Z96" s="181">
        <v>44063</v>
      </c>
      <c r="AA96" s="183" t="s">
        <v>463</v>
      </c>
      <c r="AB96" s="184" t="s">
        <v>463</v>
      </c>
    </row>
    <row r="97" spans="1:28" ht="15" customHeight="1">
      <c r="A97" s="177">
        <v>96</v>
      </c>
      <c r="B97" s="178" t="s">
        <v>3084</v>
      </c>
      <c r="C97" s="179" t="s">
        <v>826</v>
      </c>
      <c r="D97" s="178" t="s">
        <v>2868</v>
      </c>
      <c r="E97" s="178" t="s">
        <v>2869</v>
      </c>
      <c r="F97" s="78" t="s">
        <v>2891</v>
      </c>
      <c r="G97" s="180">
        <v>6600000</v>
      </c>
      <c r="H97" s="178" t="s">
        <v>1299</v>
      </c>
      <c r="I97" s="178">
        <v>73093121</v>
      </c>
      <c r="J97" s="178" t="s">
        <v>1689</v>
      </c>
      <c r="K97" s="181">
        <v>43922</v>
      </c>
      <c r="L97" s="182">
        <v>6600000</v>
      </c>
      <c r="M97" s="178" t="s">
        <v>1735</v>
      </c>
      <c r="N97" s="181">
        <v>43971</v>
      </c>
      <c r="O97" s="182">
        <v>6600000</v>
      </c>
      <c r="P97" s="178" t="s">
        <v>974</v>
      </c>
      <c r="Q97" s="181">
        <v>43971</v>
      </c>
      <c r="R97" s="144" t="s">
        <v>2871</v>
      </c>
      <c r="S97" s="81">
        <v>45530877</v>
      </c>
      <c r="T97" s="178">
        <v>60</v>
      </c>
      <c r="U97" s="177" t="s">
        <v>2872</v>
      </c>
      <c r="V97" s="177">
        <v>0</v>
      </c>
      <c r="W97" s="177" t="s">
        <v>2873</v>
      </c>
      <c r="X97" s="178" t="s">
        <v>3085</v>
      </c>
      <c r="Y97" s="180">
        <v>0</v>
      </c>
      <c r="Z97" s="181">
        <v>44032</v>
      </c>
      <c r="AA97" s="183" t="s">
        <v>463</v>
      </c>
      <c r="AB97" s="184" t="s">
        <v>463</v>
      </c>
    </row>
    <row r="98" spans="1:28" ht="15" customHeight="1">
      <c r="A98" s="177">
        <v>97</v>
      </c>
      <c r="B98" s="178" t="s">
        <v>3086</v>
      </c>
      <c r="C98" s="179" t="s">
        <v>831</v>
      </c>
      <c r="D98" s="178" t="s">
        <v>3029</v>
      </c>
      <c r="E98" s="178" t="s">
        <v>2869</v>
      </c>
      <c r="F98" s="78" t="s">
        <v>3030</v>
      </c>
      <c r="G98" s="180">
        <v>10500000</v>
      </c>
      <c r="H98" s="178" t="s">
        <v>1304</v>
      </c>
      <c r="I98" s="178">
        <v>73200196</v>
      </c>
      <c r="J98" s="178" t="s">
        <v>1896</v>
      </c>
      <c r="K98" s="181">
        <v>43964</v>
      </c>
      <c r="L98" s="182">
        <v>10500000</v>
      </c>
      <c r="M98" s="178" t="s">
        <v>3087</v>
      </c>
      <c r="N98" s="181">
        <v>43972</v>
      </c>
      <c r="O98" s="182">
        <v>10500000</v>
      </c>
      <c r="P98" s="178" t="s">
        <v>974</v>
      </c>
      <c r="Q98" s="181">
        <v>43972</v>
      </c>
      <c r="R98" s="144" t="s">
        <v>898</v>
      </c>
      <c r="S98" s="81">
        <v>33206285</v>
      </c>
      <c r="T98" s="178">
        <v>90</v>
      </c>
      <c r="U98" s="177" t="s">
        <v>2872</v>
      </c>
      <c r="V98" s="177">
        <v>0</v>
      </c>
      <c r="W98" s="177" t="s">
        <v>2873</v>
      </c>
      <c r="X98" s="178" t="s">
        <v>3088</v>
      </c>
      <c r="Y98" s="180">
        <v>0</v>
      </c>
      <c r="Z98" s="181">
        <v>44064</v>
      </c>
      <c r="AA98" s="183" t="s">
        <v>463</v>
      </c>
      <c r="AB98" s="184" t="s">
        <v>463</v>
      </c>
    </row>
    <row r="99" spans="1:28" ht="15" customHeight="1">
      <c r="A99" s="177">
        <v>98</v>
      </c>
      <c r="B99" s="178" t="s">
        <v>3089</v>
      </c>
      <c r="C99" s="179" t="s">
        <v>830</v>
      </c>
      <c r="D99" s="178" t="s">
        <v>3029</v>
      </c>
      <c r="E99" s="178" t="s">
        <v>2869</v>
      </c>
      <c r="F99" s="78" t="s">
        <v>3068</v>
      </c>
      <c r="G99" s="180">
        <v>5700000</v>
      </c>
      <c r="H99" s="178" t="s">
        <v>1303</v>
      </c>
      <c r="I99" s="178">
        <v>73556736</v>
      </c>
      <c r="J99" s="178" t="s">
        <v>1925</v>
      </c>
      <c r="K99" s="181">
        <v>43906</v>
      </c>
      <c r="L99" s="182">
        <v>5700000</v>
      </c>
      <c r="M99" s="178" t="s">
        <v>1775</v>
      </c>
      <c r="N99" s="181">
        <v>43972</v>
      </c>
      <c r="O99" s="182">
        <v>5700000</v>
      </c>
      <c r="P99" s="178" t="s">
        <v>974</v>
      </c>
      <c r="Q99" s="181">
        <v>43972</v>
      </c>
      <c r="R99" s="144" t="s">
        <v>898</v>
      </c>
      <c r="S99" s="81">
        <v>33206285</v>
      </c>
      <c r="T99" s="178">
        <v>90</v>
      </c>
      <c r="U99" s="177" t="s">
        <v>2872</v>
      </c>
      <c r="V99" s="177">
        <v>0</v>
      </c>
      <c r="W99" s="177" t="s">
        <v>2873</v>
      </c>
      <c r="X99" s="178" t="s">
        <v>3090</v>
      </c>
      <c r="Y99" s="180">
        <v>0</v>
      </c>
      <c r="Z99" s="181">
        <v>44064</v>
      </c>
      <c r="AA99" s="183" t="s">
        <v>463</v>
      </c>
      <c r="AB99" s="184" t="s">
        <v>463</v>
      </c>
    </row>
    <row r="100" spans="1:28" ht="15" customHeight="1">
      <c r="A100" s="177">
        <v>99</v>
      </c>
      <c r="B100" s="178" t="s">
        <v>3091</v>
      </c>
      <c r="C100" s="179" t="s">
        <v>828</v>
      </c>
      <c r="D100" s="178" t="s">
        <v>2868</v>
      </c>
      <c r="E100" s="178" t="s">
        <v>2869</v>
      </c>
      <c r="F100" s="78" t="s">
        <v>2870</v>
      </c>
      <c r="G100" s="180">
        <v>10000000</v>
      </c>
      <c r="H100" s="178" t="s">
        <v>1301</v>
      </c>
      <c r="I100" s="178">
        <v>9236949</v>
      </c>
      <c r="J100" s="178" t="s">
        <v>1594</v>
      </c>
      <c r="K100" s="181">
        <v>43963</v>
      </c>
      <c r="L100" s="182">
        <v>10000000</v>
      </c>
      <c r="M100" s="178" t="s">
        <v>1744</v>
      </c>
      <c r="N100" s="181">
        <v>43971</v>
      </c>
      <c r="O100" s="182">
        <v>10000000</v>
      </c>
      <c r="P100" s="178" t="s">
        <v>974</v>
      </c>
      <c r="Q100" s="181">
        <v>43972</v>
      </c>
      <c r="R100" s="144" t="s">
        <v>2871</v>
      </c>
      <c r="S100" s="81">
        <v>45530877</v>
      </c>
      <c r="T100" s="178">
        <v>120</v>
      </c>
      <c r="U100" s="177" t="s">
        <v>2872</v>
      </c>
      <c r="V100" s="177">
        <v>0</v>
      </c>
      <c r="W100" s="177" t="s">
        <v>2873</v>
      </c>
      <c r="X100" s="178" t="s">
        <v>3092</v>
      </c>
      <c r="Y100" s="180">
        <v>0</v>
      </c>
      <c r="Z100" s="181">
        <v>44095</v>
      </c>
      <c r="AA100" s="183" t="s">
        <v>463</v>
      </c>
      <c r="AB100" s="184" t="s">
        <v>463</v>
      </c>
    </row>
    <row r="101" spans="1:28" ht="15" customHeight="1">
      <c r="A101" s="177">
        <v>100</v>
      </c>
      <c r="B101" s="178" t="s">
        <v>3093</v>
      </c>
      <c r="C101" s="179" t="s">
        <v>832</v>
      </c>
      <c r="D101" s="178" t="s">
        <v>3029</v>
      </c>
      <c r="E101" s="178" t="s">
        <v>2869</v>
      </c>
      <c r="F101" s="78" t="s">
        <v>3030</v>
      </c>
      <c r="G101" s="180">
        <v>12000000</v>
      </c>
      <c r="H101" s="178" t="s">
        <v>1305</v>
      </c>
      <c r="I101" s="178">
        <v>1047462642</v>
      </c>
      <c r="J101" s="178" t="s">
        <v>1934</v>
      </c>
      <c r="K101" s="181">
        <v>43963</v>
      </c>
      <c r="L101" s="182">
        <v>12000000</v>
      </c>
      <c r="M101" s="178" t="s">
        <v>1898</v>
      </c>
      <c r="N101" s="181">
        <v>43973</v>
      </c>
      <c r="O101" s="182">
        <v>12000000</v>
      </c>
      <c r="P101" s="178" t="s">
        <v>974</v>
      </c>
      <c r="Q101" s="181">
        <v>43973</v>
      </c>
      <c r="R101" s="78" t="s">
        <v>902</v>
      </c>
      <c r="S101" s="188">
        <v>73136281</v>
      </c>
      <c r="T101" s="178">
        <v>120</v>
      </c>
      <c r="U101" s="177" t="s">
        <v>2872</v>
      </c>
      <c r="V101" s="177">
        <v>0</v>
      </c>
      <c r="W101" s="177" t="s">
        <v>2873</v>
      </c>
      <c r="X101" s="178" t="s">
        <v>3094</v>
      </c>
      <c r="Y101" s="180">
        <v>0</v>
      </c>
      <c r="Z101" s="181">
        <v>44096</v>
      </c>
      <c r="AA101" s="183" t="s">
        <v>463</v>
      </c>
      <c r="AB101" s="184" t="s">
        <v>463</v>
      </c>
    </row>
    <row r="102" spans="1:28" ht="15" customHeight="1">
      <c r="A102" s="177">
        <v>101</v>
      </c>
      <c r="B102" s="178" t="s">
        <v>3095</v>
      </c>
      <c r="C102" s="179" t="s">
        <v>833</v>
      </c>
      <c r="D102" s="178" t="s">
        <v>2868</v>
      </c>
      <c r="E102" s="178" t="s">
        <v>2869</v>
      </c>
      <c r="F102" s="78" t="s">
        <v>2891</v>
      </c>
      <c r="G102" s="180">
        <v>13500000</v>
      </c>
      <c r="H102" s="178" t="s">
        <v>1306</v>
      </c>
      <c r="I102" s="178">
        <v>73144927</v>
      </c>
      <c r="J102" s="178" t="s">
        <v>1685</v>
      </c>
      <c r="K102" s="181">
        <v>43885</v>
      </c>
      <c r="L102" s="182">
        <v>13500000</v>
      </c>
      <c r="M102" s="178" t="s">
        <v>1872</v>
      </c>
      <c r="N102" s="181">
        <v>43977</v>
      </c>
      <c r="O102" s="182">
        <v>13500000</v>
      </c>
      <c r="P102" s="178" t="s">
        <v>974</v>
      </c>
      <c r="Q102" s="181">
        <v>43977</v>
      </c>
      <c r="R102" s="144" t="s">
        <v>2871</v>
      </c>
      <c r="S102" s="81">
        <v>45530877</v>
      </c>
      <c r="T102" s="178">
        <v>90</v>
      </c>
      <c r="U102" s="177" t="s">
        <v>2872</v>
      </c>
      <c r="V102" s="177">
        <v>0</v>
      </c>
      <c r="W102" s="177" t="s">
        <v>2873</v>
      </c>
      <c r="X102" s="178" t="s">
        <v>3096</v>
      </c>
      <c r="Y102" s="180">
        <v>0</v>
      </c>
      <c r="Z102" s="181">
        <v>44069</v>
      </c>
      <c r="AA102" s="183" t="s">
        <v>463</v>
      </c>
      <c r="AB102" s="184" t="s">
        <v>463</v>
      </c>
    </row>
    <row r="103" spans="1:28" ht="15" customHeight="1">
      <c r="A103" s="177">
        <v>102</v>
      </c>
      <c r="B103" s="178" t="s">
        <v>3097</v>
      </c>
      <c r="C103" s="179" t="s">
        <v>795</v>
      </c>
      <c r="D103" s="178" t="s">
        <v>2868</v>
      </c>
      <c r="E103" s="178" t="s">
        <v>2869</v>
      </c>
      <c r="F103" s="78" t="s">
        <v>2891</v>
      </c>
      <c r="G103" s="180">
        <v>12800000</v>
      </c>
      <c r="H103" s="178" t="s">
        <v>1309</v>
      </c>
      <c r="I103" s="178">
        <v>1047409696</v>
      </c>
      <c r="J103" s="178" t="s">
        <v>1712</v>
      </c>
      <c r="K103" s="181">
        <v>43971</v>
      </c>
      <c r="L103" s="182">
        <v>12800000</v>
      </c>
      <c r="M103" s="178" t="s">
        <v>3098</v>
      </c>
      <c r="N103" s="181">
        <v>43980</v>
      </c>
      <c r="O103" s="182">
        <v>12800000</v>
      </c>
      <c r="P103" s="178" t="s">
        <v>974</v>
      </c>
      <c r="Q103" s="181">
        <v>43980</v>
      </c>
      <c r="R103" s="144" t="s">
        <v>2871</v>
      </c>
      <c r="S103" s="81">
        <v>45530877</v>
      </c>
      <c r="T103" s="178">
        <v>90</v>
      </c>
      <c r="U103" s="177" t="s">
        <v>2872</v>
      </c>
      <c r="V103" s="177">
        <v>0</v>
      </c>
      <c r="W103" s="177" t="s">
        <v>2873</v>
      </c>
      <c r="X103" s="178" t="s">
        <v>3099</v>
      </c>
      <c r="Y103" s="180">
        <v>0</v>
      </c>
      <c r="Z103" s="181">
        <v>44072</v>
      </c>
      <c r="AA103" s="183" t="s">
        <v>463</v>
      </c>
      <c r="AB103" s="184" t="s">
        <v>463</v>
      </c>
    </row>
    <row r="104" spans="1:28" ht="15" customHeight="1">
      <c r="A104" s="177">
        <v>103</v>
      </c>
      <c r="B104" s="178" t="s">
        <v>3100</v>
      </c>
      <c r="C104" s="179" t="s">
        <v>3101</v>
      </c>
      <c r="D104" s="178" t="s">
        <v>2868</v>
      </c>
      <c r="E104" s="178" t="s">
        <v>3048</v>
      </c>
      <c r="F104" s="78" t="s">
        <v>2976</v>
      </c>
      <c r="G104" s="180">
        <v>17908800</v>
      </c>
      <c r="H104" s="178" t="s">
        <v>1307</v>
      </c>
      <c r="I104" s="178">
        <v>830079776</v>
      </c>
      <c r="J104" s="178" t="s">
        <v>1790</v>
      </c>
      <c r="K104" s="181">
        <v>43963</v>
      </c>
      <c r="L104" s="182">
        <v>17908800</v>
      </c>
      <c r="M104" s="178" t="s">
        <v>1715</v>
      </c>
      <c r="N104" s="181">
        <v>43980</v>
      </c>
      <c r="O104" s="182">
        <v>17908800</v>
      </c>
      <c r="P104" s="178" t="s">
        <v>974</v>
      </c>
      <c r="Q104" s="181">
        <v>43980</v>
      </c>
      <c r="R104" s="144" t="s">
        <v>2871</v>
      </c>
      <c r="S104" s="81">
        <v>45530877</v>
      </c>
      <c r="T104" s="178">
        <v>10</v>
      </c>
      <c r="U104" s="177" t="s">
        <v>2872</v>
      </c>
      <c r="V104" s="177">
        <v>0</v>
      </c>
      <c r="W104" s="177" t="s">
        <v>2873</v>
      </c>
      <c r="X104" s="178" t="s">
        <v>3102</v>
      </c>
      <c r="Y104" s="180">
        <v>0</v>
      </c>
      <c r="Z104" s="181">
        <v>43991</v>
      </c>
      <c r="AA104" s="183" t="s">
        <v>463</v>
      </c>
      <c r="AB104" s="184" t="s">
        <v>463</v>
      </c>
    </row>
    <row r="105" spans="1:28" ht="15" customHeight="1">
      <c r="A105" s="177">
        <v>104</v>
      </c>
      <c r="B105" s="178" t="s">
        <v>3103</v>
      </c>
      <c r="C105" s="179" t="s">
        <v>820</v>
      </c>
      <c r="D105" s="178" t="s">
        <v>3029</v>
      </c>
      <c r="E105" s="178" t="s">
        <v>2869</v>
      </c>
      <c r="F105" s="78" t="s">
        <v>3030</v>
      </c>
      <c r="G105" s="180">
        <v>9000000</v>
      </c>
      <c r="H105" s="178" t="s">
        <v>1310</v>
      </c>
      <c r="I105" s="178">
        <v>73101813</v>
      </c>
      <c r="J105" s="178" t="s">
        <v>1917</v>
      </c>
      <c r="K105" s="181">
        <v>43896</v>
      </c>
      <c r="L105" s="182">
        <v>9000000</v>
      </c>
      <c r="M105" s="178" t="s">
        <v>1942</v>
      </c>
      <c r="N105" s="181">
        <v>43983</v>
      </c>
      <c r="O105" s="182">
        <v>9000000</v>
      </c>
      <c r="P105" s="178" t="s">
        <v>974</v>
      </c>
      <c r="Q105" s="181">
        <v>43983</v>
      </c>
      <c r="R105" s="144" t="s">
        <v>898</v>
      </c>
      <c r="S105" s="81">
        <v>33206285</v>
      </c>
      <c r="T105" s="178">
        <v>90</v>
      </c>
      <c r="U105" s="177" t="s">
        <v>2872</v>
      </c>
      <c r="V105" s="177">
        <v>0</v>
      </c>
      <c r="W105" s="177" t="s">
        <v>2873</v>
      </c>
      <c r="X105" s="178" t="s">
        <v>3104</v>
      </c>
      <c r="Y105" s="180">
        <v>0</v>
      </c>
      <c r="Z105" s="181">
        <v>44074</v>
      </c>
      <c r="AA105" s="183" t="s">
        <v>463</v>
      </c>
      <c r="AB105" s="184" t="s">
        <v>463</v>
      </c>
    </row>
    <row r="106" spans="1:28" ht="15" customHeight="1">
      <c r="A106" s="177">
        <v>105</v>
      </c>
      <c r="B106" s="178" t="s">
        <v>3105</v>
      </c>
      <c r="C106" s="179" t="s">
        <v>835</v>
      </c>
      <c r="D106" s="178" t="s">
        <v>3029</v>
      </c>
      <c r="E106" s="178" t="s">
        <v>2869</v>
      </c>
      <c r="F106" s="78" t="s">
        <v>3030</v>
      </c>
      <c r="G106" s="180">
        <v>9000000</v>
      </c>
      <c r="H106" s="178" t="s">
        <v>1311</v>
      </c>
      <c r="I106" s="178">
        <v>7886780</v>
      </c>
      <c r="J106" s="178" t="s">
        <v>1898</v>
      </c>
      <c r="K106" s="181">
        <v>43977</v>
      </c>
      <c r="L106" s="182">
        <v>9000000</v>
      </c>
      <c r="M106" s="178" t="s">
        <v>1936</v>
      </c>
      <c r="N106" s="181">
        <v>43983</v>
      </c>
      <c r="O106" s="182">
        <v>9000000</v>
      </c>
      <c r="P106" s="178" t="s">
        <v>974</v>
      </c>
      <c r="Q106" s="181">
        <v>43983</v>
      </c>
      <c r="R106" s="144" t="s">
        <v>898</v>
      </c>
      <c r="S106" s="81">
        <v>33206285</v>
      </c>
      <c r="T106" s="178">
        <v>90</v>
      </c>
      <c r="U106" s="177" t="s">
        <v>2872</v>
      </c>
      <c r="V106" s="177">
        <v>0</v>
      </c>
      <c r="W106" s="177" t="s">
        <v>2873</v>
      </c>
      <c r="X106" s="178" t="s">
        <v>3106</v>
      </c>
      <c r="Y106" s="180">
        <v>0</v>
      </c>
      <c r="Z106" s="181">
        <v>44074</v>
      </c>
      <c r="AA106" s="183" t="s">
        <v>463</v>
      </c>
      <c r="AB106" s="184" t="s">
        <v>463</v>
      </c>
    </row>
    <row r="107" spans="1:28" ht="15" customHeight="1">
      <c r="A107" s="177">
        <v>106</v>
      </c>
      <c r="B107" s="178" t="s">
        <v>3107</v>
      </c>
      <c r="C107" s="179" t="s">
        <v>836</v>
      </c>
      <c r="D107" s="178" t="s">
        <v>3029</v>
      </c>
      <c r="E107" s="178" t="s">
        <v>2869</v>
      </c>
      <c r="F107" s="78" t="s">
        <v>3030</v>
      </c>
      <c r="G107" s="180">
        <v>9000000</v>
      </c>
      <c r="H107" s="178" t="s">
        <v>1312</v>
      </c>
      <c r="I107" s="178">
        <v>9093467</v>
      </c>
      <c r="J107" s="178" t="s">
        <v>1919</v>
      </c>
      <c r="K107" s="181">
        <v>43896</v>
      </c>
      <c r="L107" s="182">
        <v>9000000</v>
      </c>
      <c r="M107" s="178" t="s">
        <v>1722</v>
      </c>
      <c r="N107" s="181">
        <v>43987</v>
      </c>
      <c r="O107" s="182">
        <v>9000000</v>
      </c>
      <c r="P107" s="178" t="s">
        <v>974</v>
      </c>
      <c r="Q107" s="181">
        <v>43987</v>
      </c>
      <c r="R107" s="144" t="s">
        <v>898</v>
      </c>
      <c r="S107" s="81">
        <v>33206285</v>
      </c>
      <c r="T107" s="178">
        <v>93</v>
      </c>
      <c r="U107" s="177" t="s">
        <v>2872</v>
      </c>
      <c r="V107" s="177">
        <v>0</v>
      </c>
      <c r="W107" s="177" t="s">
        <v>2873</v>
      </c>
      <c r="X107" s="178" t="s">
        <v>3108</v>
      </c>
      <c r="Y107" s="180">
        <v>0</v>
      </c>
      <c r="Z107" s="181">
        <v>44079</v>
      </c>
      <c r="AA107" s="183" t="s">
        <v>463</v>
      </c>
      <c r="AB107" s="184" t="s">
        <v>463</v>
      </c>
    </row>
    <row r="108" spans="1:28" ht="15" customHeight="1">
      <c r="A108" s="177">
        <v>107</v>
      </c>
      <c r="B108" s="178" t="s">
        <v>3109</v>
      </c>
      <c r="C108" s="179" t="s">
        <v>837</v>
      </c>
      <c r="D108" s="178" t="s">
        <v>3029</v>
      </c>
      <c r="E108" s="178" t="s">
        <v>2869</v>
      </c>
      <c r="F108" s="78" t="s">
        <v>3030</v>
      </c>
      <c r="G108" s="180">
        <v>9000000</v>
      </c>
      <c r="H108" s="178" t="s">
        <v>1313</v>
      </c>
      <c r="I108" s="178">
        <v>1002240757</v>
      </c>
      <c r="J108" s="178" t="s">
        <v>1929</v>
      </c>
      <c r="K108" s="181">
        <v>43922</v>
      </c>
      <c r="L108" s="182">
        <v>9000000</v>
      </c>
      <c r="M108" s="178" t="s">
        <v>3110</v>
      </c>
      <c r="N108" s="181">
        <v>43990</v>
      </c>
      <c r="O108" s="182">
        <v>9000000</v>
      </c>
      <c r="P108" s="178" t="s">
        <v>974</v>
      </c>
      <c r="Q108" s="181">
        <v>43990</v>
      </c>
      <c r="R108" s="144" t="s">
        <v>898</v>
      </c>
      <c r="S108" s="81">
        <v>33206285</v>
      </c>
      <c r="T108" s="178">
        <v>90</v>
      </c>
      <c r="U108" s="177" t="s">
        <v>2872</v>
      </c>
      <c r="V108" s="177">
        <v>0</v>
      </c>
      <c r="W108" s="177" t="s">
        <v>2873</v>
      </c>
      <c r="X108" s="178" t="s">
        <v>3111</v>
      </c>
      <c r="Y108" s="180">
        <v>0</v>
      </c>
      <c r="Z108" s="181">
        <v>44082</v>
      </c>
      <c r="AA108" s="183" t="s">
        <v>463</v>
      </c>
      <c r="AB108" s="184" t="s">
        <v>463</v>
      </c>
    </row>
    <row r="109" spans="1:28" ht="15" customHeight="1">
      <c r="A109" s="177">
        <v>108</v>
      </c>
      <c r="B109" s="178" t="s">
        <v>3112</v>
      </c>
      <c r="C109" s="179" t="s">
        <v>838</v>
      </c>
      <c r="D109" s="178" t="s">
        <v>3029</v>
      </c>
      <c r="E109" s="178" t="s">
        <v>2869</v>
      </c>
      <c r="F109" s="78" t="s">
        <v>3030</v>
      </c>
      <c r="G109" s="180">
        <v>27000000</v>
      </c>
      <c r="H109" s="178" t="s">
        <v>1314</v>
      </c>
      <c r="I109" s="178">
        <v>45706482</v>
      </c>
      <c r="J109" s="178" t="s">
        <v>1942</v>
      </c>
      <c r="K109" s="181">
        <v>43986</v>
      </c>
      <c r="L109" s="182">
        <v>27000000</v>
      </c>
      <c r="M109" s="178" t="s">
        <v>3113</v>
      </c>
      <c r="N109" s="181">
        <v>43993</v>
      </c>
      <c r="O109" s="182">
        <v>27000000</v>
      </c>
      <c r="P109" s="178" t="s">
        <v>974</v>
      </c>
      <c r="Q109" s="181">
        <v>43993</v>
      </c>
      <c r="R109" s="144" t="s">
        <v>902</v>
      </c>
      <c r="S109" s="81">
        <v>73136281</v>
      </c>
      <c r="T109" s="178">
        <v>180</v>
      </c>
      <c r="U109" s="177" t="s">
        <v>2872</v>
      </c>
      <c r="V109" s="177">
        <v>0</v>
      </c>
      <c r="W109" s="177" t="s">
        <v>2873</v>
      </c>
      <c r="X109" s="178" t="s">
        <v>3114</v>
      </c>
      <c r="Y109" s="180">
        <v>0</v>
      </c>
      <c r="Z109" s="181">
        <v>44176</v>
      </c>
      <c r="AA109" s="183" t="s">
        <v>463</v>
      </c>
      <c r="AB109" s="184" t="s">
        <v>463</v>
      </c>
    </row>
    <row r="110" spans="1:28" ht="15" customHeight="1">
      <c r="A110" s="177">
        <v>109</v>
      </c>
      <c r="B110" s="178" t="s">
        <v>3115</v>
      </c>
      <c r="C110" s="179" t="s">
        <v>839</v>
      </c>
      <c r="D110" s="178" t="s">
        <v>3029</v>
      </c>
      <c r="E110" s="178" t="s">
        <v>2869</v>
      </c>
      <c r="F110" s="78" t="s">
        <v>3030</v>
      </c>
      <c r="G110" s="180">
        <v>9000000</v>
      </c>
      <c r="H110" s="178" t="s">
        <v>1315</v>
      </c>
      <c r="I110" s="178">
        <v>1143346515</v>
      </c>
      <c r="J110" s="178" t="s">
        <v>1886</v>
      </c>
      <c r="K110" s="181">
        <v>43987</v>
      </c>
      <c r="L110" s="182">
        <v>9000000</v>
      </c>
      <c r="M110" s="178" t="s">
        <v>1852</v>
      </c>
      <c r="N110" s="181">
        <v>43993</v>
      </c>
      <c r="O110" s="182">
        <v>9000000</v>
      </c>
      <c r="P110" s="178" t="s">
        <v>974</v>
      </c>
      <c r="Q110" s="181">
        <v>43993</v>
      </c>
      <c r="R110" s="144" t="s">
        <v>898</v>
      </c>
      <c r="S110" s="81">
        <v>33206285</v>
      </c>
      <c r="T110" s="178">
        <v>90</v>
      </c>
      <c r="U110" s="177" t="s">
        <v>2872</v>
      </c>
      <c r="V110" s="177">
        <v>0</v>
      </c>
      <c r="W110" s="177" t="s">
        <v>2873</v>
      </c>
      <c r="X110" s="178" t="s">
        <v>3116</v>
      </c>
      <c r="Y110" s="180">
        <v>0</v>
      </c>
      <c r="Z110" s="181">
        <v>44085</v>
      </c>
      <c r="AA110" s="183" t="s">
        <v>463</v>
      </c>
      <c r="AB110" s="184" t="s">
        <v>463</v>
      </c>
    </row>
    <row r="111" spans="1:28" ht="15" customHeight="1">
      <c r="A111" s="177">
        <v>110</v>
      </c>
      <c r="B111" s="178" t="s">
        <v>3117</v>
      </c>
      <c r="C111" s="179" t="s">
        <v>841</v>
      </c>
      <c r="D111" s="178" t="s">
        <v>2868</v>
      </c>
      <c r="E111" s="178" t="s">
        <v>2869</v>
      </c>
      <c r="F111" s="78" t="s">
        <v>2891</v>
      </c>
      <c r="G111" s="180">
        <v>21000000</v>
      </c>
      <c r="H111" s="178" t="s">
        <v>1317</v>
      </c>
      <c r="I111" s="178">
        <v>32909674</v>
      </c>
      <c r="J111" s="178" t="s">
        <v>1716</v>
      </c>
      <c r="K111" s="181">
        <v>43985</v>
      </c>
      <c r="L111" s="182">
        <v>21000000</v>
      </c>
      <c r="M111" s="178" t="s">
        <v>3118</v>
      </c>
      <c r="N111" s="181">
        <v>43993</v>
      </c>
      <c r="O111" s="182">
        <v>21000000</v>
      </c>
      <c r="P111" s="178" t="s">
        <v>974</v>
      </c>
      <c r="Q111" s="181">
        <v>43993</v>
      </c>
      <c r="R111" s="144" t="s">
        <v>2871</v>
      </c>
      <c r="S111" s="81">
        <v>45530877</v>
      </c>
      <c r="T111" s="178">
        <v>182</v>
      </c>
      <c r="U111" s="177" t="s">
        <v>2872</v>
      </c>
      <c r="V111" s="177">
        <v>0</v>
      </c>
      <c r="W111" s="177" t="s">
        <v>2873</v>
      </c>
      <c r="X111" s="178" t="s">
        <v>3119</v>
      </c>
      <c r="Y111" s="180">
        <v>0</v>
      </c>
      <c r="Z111" s="181">
        <v>44175</v>
      </c>
      <c r="AA111" s="183" t="s">
        <v>463</v>
      </c>
      <c r="AB111" s="184" t="s">
        <v>463</v>
      </c>
    </row>
    <row r="112" spans="1:28" ht="15" customHeight="1">
      <c r="A112" s="177">
        <v>111</v>
      </c>
      <c r="B112" s="178" t="s">
        <v>3120</v>
      </c>
      <c r="C112" s="179" t="s">
        <v>840</v>
      </c>
      <c r="D112" s="178" t="s">
        <v>2868</v>
      </c>
      <c r="E112" s="178" t="s">
        <v>2869</v>
      </c>
      <c r="F112" s="78" t="s">
        <v>2891</v>
      </c>
      <c r="G112" s="180">
        <v>24000000</v>
      </c>
      <c r="H112" s="178" t="s">
        <v>1316</v>
      </c>
      <c r="I112" s="178">
        <v>1143334923</v>
      </c>
      <c r="J112" s="178" t="s">
        <v>1720</v>
      </c>
      <c r="K112" s="181">
        <v>43985</v>
      </c>
      <c r="L112" s="182">
        <v>24000000</v>
      </c>
      <c r="M112" s="178" t="s">
        <v>3121</v>
      </c>
      <c r="N112" s="181">
        <v>43993</v>
      </c>
      <c r="O112" s="182">
        <v>24000000</v>
      </c>
      <c r="P112" s="178" t="s">
        <v>974</v>
      </c>
      <c r="Q112" s="181">
        <v>43993</v>
      </c>
      <c r="R112" s="144" t="s">
        <v>898</v>
      </c>
      <c r="S112" s="81">
        <v>33206285</v>
      </c>
      <c r="T112" s="178">
        <v>182</v>
      </c>
      <c r="U112" s="177" t="s">
        <v>2872</v>
      </c>
      <c r="V112" s="177">
        <v>0</v>
      </c>
      <c r="W112" s="177" t="s">
        <v>2873</v>
      </c>
      <c r="X112" s="178" t="s">
        <v>3122</v>
      </c>
      <c r="Y112" s="180">
        <v>0</v>
      </c>
      <c r="Z112" s="181">
        <v>44175</v>
      </c>
      <c r="AA112" s="183" t="s">
        <v>463</v>
      </c>
      <c r="AB112" s="184" t="s">
        <v>463</v>
      </c>
    </row>
    <row r="113" spans="1:28" ht="15" customHeight="1">
      <c r="A113" s="177">
        <v>112</v>
      </c>
      <c r="B113" s="178" t="s">
        <v>3123</v>
      </c>
      <c r="C113" s="179" t="s">
        <v>842</v>
      </c>
      <c r="D113" s="178" t="s">
        <v>3029</v>
      </c>
      <c r="E113" s="178" t="s">
        <v>3048</v>
      </c>
      <c r="F113" s="78" t="s">
        <v>3124</v>
      </c>
      <c r="G113" s="180">
        <v>16118500</v>
      </c>
      <c r="H113" s="178" t="s">
        <v>1318</v>
      </c>
      <c r="I113" s="178">
        <v>804007055</v>
      </c>
      <c r="J113" s="178" t="s">
        <v>1883</v>
      </c>
      <c r="K113" s="181">
        <v>43964</v>
      </c>
      <c r="L113" s="182">
        <v>16118550</v>
      </c>
      <c r="M113" s="178" t="s">
        <v>1612</v>
      </c>
      <c r="N113" s="181">
        <v>43998</v>
      </c>
      <c r="O113" s="182">
        <v>16118500</v>
      </c>
      <c r="P113" s="178" t="s">
        <v>974</v>
      </c>
      <c r="Q113" s="181">
        <v>43998</v>
      </c>
      <c r="R113" s="144" t="s">
        <v>898</v>
      </c>
      <c r="S113" s="81">
        <v>33206285</v>
      </c>
      <c r="T113" s="178">
        <v>46</v>
      </c>
      <c r="U113" s="177" t="s">
        <v>2872</v>
      </c>
      <c r="V113" s="177">
        <v>0</v>
      </c>
      <c r="W113" s="177" t="s">
        <v>2873</v>
      </c>
      <c r="X113" s="178" t="s">
        <v>3125</v>
      </c>
      <c r="Y113" s="180">
        <v>0</v>
      </c>
      <c r="Z113" s="181">
        <v>44043</v>
      </c>
      <c r="AA113" s="183" t="s">
        <v>463</v>
      </c>
      <c r="AB113" s="184" t="s">
        <v>463</v>
      </c>
    </row>
    <row r="114" spans="1:28" ht="15" customHeight="1">
      <c r="A114" s="177">
        <v>113</v>
      </c>
      <c r="B114" s="178" t="s">
        <v>3126</v>
      </c>
      <c r="C114" s="179" t="s">
        <v>843</v>
      </c>
      <c r="D114" s="178" t="s">
        <v>2868</v>
      </c>
      <c r="E114" s="178" t="s">
        <v>2869</v>
      </c>
      <c r="F114" s="78" t="s">
        <v>2891</v>
      </c>
      <c r="G114" s="180">
        <v>27000000</v>
      </c>
      <c r="H114" s="178" t="s">
        <v>1319</v>
      </c>
      <c r="I114" s="178">
        <v>75103307</v>
      </c>
      <c r="J114" s="178" t="s">
        <v>1718</v>
      </c>
      <c r="K114" s="181">
        <v>43985</v>
      </c>
      <c r="L114" s="182">
        <v>27000000</v>
      </c>
      <c r="M114" s="178" t="s">
        <v>3127</v>
      </c>
      <c r="N114" s="181">
        <v>44001</v>
      </c>
      <c r="O114" s="182">
        <v>27000000</v>
      </c>
      <c r="P114" s="178" t="s">
        <v>974</v>
      </c>
      <c r="Q114" s="181">
        <v>44001</v>
      </c>
      <c r="R114" s="144" t="s">
        <v>2919</v>
      </c>
      <c r="S114" s="81">
        <v>45425171</v>
      </c>
      <c r="T114" s="178">
        <v>182</v>
      </c>
      <c r="U114" s="177" t="s">
        <v>2872</v>
      </c>
      <c r="V114" s="177">
        <v>0</v>
      </c>
      <c r="W114" s="177" t="s">
        <v>2873</v>
      </c>
      <c r="X114" s="178" t="s">
        <v>3128</v>
      </c>
      <c r="Y114" s="180">
        <v>0</v>
      </c>
      <c r="Z114" s="181">
        <v>44183</v>
      </c>
      <c r="AA114" s="183" t="s">
        <v>463</v>
      </c>
      <c r="AB114" s="184" t="s">
        <v>463</v>
      </c>
    </row>
    <row r="115" spans="1:28" ht="15" customHeight="1">
      <c r="A115" s="177">
        <v>114</v>
      </c>
      <c r="B115" s="178" t="s">
        <v>3129</v>
      </c>
      <c r="C115" s="179" t="s">
        <v>841</v>
      </c>
      <c r="D115" s="178" t="s">
        <v>2868</v>
      </c>
      <c r="E115" s="178" t="s">
        <v>2869</v>
      </c>
      <c r="F115" s="78" t="s">
        <v>2891</v>
      </c>
      <c r="G115" s="180">
        <v>21000000</v>
      </c>
      <c r="H115" s="178" t="s">
        <v>1206</v>
      </c>
      <c r="I115" s="178">
        <v>1143373959</v>
      </c>
      <c r="J115" s="178" t="s">
        <v>1724</v>
      </c>
      <c r="K115" s="181">
        <v>43999</v>
      </c>
      <c r="L115" s="182">
        <v>21000000</v>
      </c>
      <c r="M115" s="178" t="s">
        <v>1766</v>
      </c>
      <c r="N115" s="181">
        <v>44007</v>
      </c>
      <c r="O115" s="182">
        <v>21000000</v>
      </c>
      <c r="P115" s="178" t="s">
        <v>974</v>
      </c>
      <c r="Q115" s="181">
        <v>44007</v>
      </c>
      <c r="R115" s="144" t="s">
        <v>2871</v>
      </c>
      <c r="S115" s="81">
        <v>45530877</v>
      </c>
      <c r="T115" s="178">
        <v>182</v>
      </c>
      <c r="U115" s="177" t="s">
        <v>2872</v>
      </c>
      <c r="V115" s="177">
        <v>0</v>
      </c>
      <c r="W115" s="177" t="s">
        <v>2873</v>
      </c>
      <c r="X115" s="178" t="s">
        <v>3130</v>
      </c>
      <c r="Y115" s="180">
        <v>0</v>
      </c>
      <c r="Z115" s="181">
        <v>44189</v>
      </c>
      <c r="AA115" s="183" t="s">
        <v>463</v>
      </c>
      <c r="AB115" s="184" t="s">
        <v>463</v>
      </c>
    </row>
    <row r="116" spans="1:28" ht="15" customHeight="1">
      <c r="A116" s="177">
        <v>115</v>
      </c>
      <c r="B116" s="178" t="s">
        <v>3131</v>
      </c>
      <c r="C116" s="179" t="s">
        <v>847</v>
      </c>
      <c r="D116" s="178" t="s">
        <v>2868</v>
      </c>
      <c r="E116" s="178" t="s">
        <v>2869</v>
      </c>
      <c r="F116" s="78" t="s">
        <v>2891</v>
      </c>
      <c r="G116" s="180">
        <v>20400000</v>
      </c>
      <c r="H116" s="178" t="s">
        <v>1227</v>
      </c>
      <c r="I116" s="178">
        <v>72345106</v>
      </c>
      <c r="J116" s="178" t="s">
        <v>1725</v>
      </c>
      <c r="K116" s="181">
        <v>44001</v>
      </c>
      <c r="L116" s="182">
        <v>20400000</v>
      </c>
      <c r="M116" s="178" t="s">
        <v>1784</v>
      </c>
      <c r="N116" s="181">
        <v>44007</v>
      </c>
      <c r="O116" s="182">
        <v>20400000</v>
      </c>
      <c r="P116" s="178" t="s">
        <v>974</v>
      </c>
      <c r="Q116" s="181">
        <v>44007</v>
      </c>
      <c r="R116" s="144" t="s">
        <v>2871</v>
      </c>
      <c r="S116" s="81">
        <v>45530877</v>
      </c>
      <c r="T116" s="178">
        <v>182</v>
      </c>
      <c r="U116" s="177" t="s">
        <v>2872</v>
      </c>
      <c r="V116" s="177">
        <v>0</v>
      </c>
      <c r="W116" s="177" t="s">
        <v>2873</v>
      </c>
      <c r="X116" s="178" t="s">
        <v>3132</v>
      </c>
      <c r="Y116" s="180">
        <v>0</v>
      </c>
      <c r="Z116" s="181">
        <v>44189</v>
      </c>
      <c r="AA116" s="183" t="s">
        <v>463</v>
      </c>
      <c r="AB116" s="184" t="s">
        <v>463</v>
      </c>
    </row>
    <row r="117" spans="1:28" ht="15" customHeight="1">
      <c r="A117" s="177">
        <v>116</v>
      </c>
      <c r="B117" s="178" t="s">
        <v>3133</v>
      </c>
      <c r="C117" s="179" t="s">
        <v>850</v>
      </c>
      <c r="D117" s="178" t="s">
        <v>2868</v>
      </c>
      <c r="E117" s="178" t="s">
        <v>2869</v>
      </c>
      <c r="F117" s="78" t="s">
        <v>2870</v>
      </c>
      <c r="G117" s="180">
        <v>9200000</v>
      </c>
      <c r="H117" s="178" t="s">
        <v>1320</v>
      </c>
      <c r="I117" s="178">
        <v>1143361110</v>
      </c>
      <c r="J117" s="178" t="s">
        <v>1603</v>
      </c>
      <c r="K117" s="181">
        <v>43992</v>
      </c>
      <c r="L117" s="182">
        <v>9200000</v>
      </c>
      <c r="M117" s="178" t="s">
        <v>1497</v>
      </c>
      <c r="N117" s="181">
        <v>44007</v>
      </c>
      <c r="O117" s="182">
        <v>9200000</v>
      </c>
      <c r="P117" s="178" t="s">
        <v>974</v>
      </c>
      <c r="Q117" s="181">
        <v>44007</v>
      </c>
      <c r="R117" s="144" t="s">
        <v>2871</v>
      </c>
      <c r="S117" s="81">
        <v>45530877</v>
      </c>
      <c r="T117" s="178">
        <v>182</v>
      </c>
      <c r="U117" s="177" t="s">
        <v>2872</v>
      </c>
      <c r="V117" s="177">
        <v>0</v>
      </c>
      <c r="W117" s="177" t="s">
        <v>2873</v>
      </c>
      <c r="X117" s="178" t="s">
        <v>3134</v>
      </c>
      <c r="Y117" s="180">
        <v>0</v>
      </c>
      <c r="Z117" s="181">
        <v>44189</v>
      </c>
      <c r="AA117" s="183" t="s">
        <v>463</v>
      </c>
      <c r="AB117" s="184" t="s">
        <v>463</v>
      </c>
    </row>
    <row r="118" spans="1:28" ht="15" customHeight="1">
      <c r="A118" s="177">
        <v>117</v>
      </c>
      <c r="B118" s="178" t="s">
        <v>3135</v>
      </c>
      <c r="C118" s="179" t="s">
        <v>851</v>
      </c>
      <c r="D118" s="178" t="s">
        <v>2868</v>
      </c>
      <c r="E118" s="178" t="s">
        <v>2869</v>
      </c>
      <c r="F118" s="78" t="s">
        <v>2891</v>
      </c>
      <c r="G118" s="180">
        <v>12000000</v>
      </c>
      <c r="H118" s="178" t="s">
        <v>1321</v>
      </c>
      <c r="I118" s="178">
        <v>73158242</v>
      </c>
      <c r="J118" s="178" t="s">
        <v>1722</v>
      </c>
      <c r="K118" s="181">
        <v>43992</v>
      </c>
      <c r="L118" s="182">
        <v>12000000</v>
      </c>
      <c r="M118" s="178" t="s">
        <v>3136</v>
      </c>
      <c r="N118" s="181">
        <v>44007</v>
      </c>
      <c r="O118" s="182">
        <v>12000000</v>
      </c>
      <c r="P118" s="178" t="s">
        <v>974</v>
      </c>
      <c r="Q118" s="181">
        <v>44007</v>
      </c>
      <c r="R118" s="144" t="s">
        <v>2871</v>
      </c>
      <c r="S118" s="81">
        <v>45530877</v>
      </c>
      <c r="T118" s="178">
        <v>121</v>
      </c>
      <c r="U118" s="177" t="s">
        <v>2872</v>
      </c>
      <c r="V118" s="177">
        <v>0</v>
      </c>
      <c r="W118" s="177" t="s">
        <v>2873</v>
      </c>
      <c r="X118" s="178" t="s">
        <v>3137</v>
      </c>
      <c r="Y118" s="180">
        <v>0</v>
      </c>
      <c r="Z118" s="181">
        <v>44128</v>
      </c>
      <c r="AA118" s="183" t="s">
        <v>463</v>
      </c>
      <c r="AB118" s="184" t="s">
        <v>463</v>
      </c>
    </row>
    <row r="119" spans="1:28" ht="15" customHeight="1">
      <c r="A119" s="177">
        <v>118</v>
      </c>
      <c r="B119" s="178" t="s">
        <v>3138</v>
      </c>
      <c r="C119" s="179" t="s">
        <v>844</v>
      </c>
      <c r="D119" s="178" t="s">
        <v>2868</v>
      </c>
      <c r="E119" s="178" t="s">
        <v>2869</v>
      </c>
      <c r="F119" s="78" t="s">
        <v>2870</v>
      </c>
      <c r="G119" s="180">
        <v>18000000</v>
      </c>
      <c r="H119" s="178" t="s">
        <v>1208</v>
      </c>
      <c r="I119" s="178">
        <v>73094767</v>
      </c>
      <c r="J119" s="178" t="s">
        <v>1607</v>
      </c>
      <c r="K119" s="181">
        <v>43999</v>
      </c>
      <c r="L119" s="182">
        <v>18000000</v>
      </c>
      <c r="M119" s="178" t="s">
        <v>3139</v>
      </c>
      <c r="N119" s="181">
        <v>44007</v>
      </c>
      <c r="O119" s="182">
        <v>18000000</v>
      </c>
      <c r="P119" s="178" t="s">
        <v>974</v>
      </c>
      <c r="Q119" s="181">
        <v>44007</v>
      </c>
      <c r="R119" s="144" t="s">
        <v>2871</v>
      </c>
      <c r="S119" s="81">
        <v>45530877</v>
      </c>
      <c r="T119" s="178">
        <v>183</v>
      </c>
      <c r="U119" s="177" t="s">
        <v>2872</v>
      </c>
      <c r="V119" s="177">
        <v>0</v>
      </c>
      <c r="W119" s="177" t="s">
        <v>2873</v>
      </c>
      <c r="X119" s="178" t="s">
        <v>3140</v>
      </c>
      <c r="Y119" s="180">
        <v>0</v>
      </c>
      <c r="Z119" s="181">
        <v>44189</v>
      </c>
      <c r="AA119" s="183" t="s">
        <v>463</v>
      </c>
      <c r="AB119" s="184" t="s">
        <v>463</v>
      </c>
    </row>
    <row r="120" spans="1:28" ht="15" customHeight="1">
      <c r="A120" s="177">
        <v>119</v>
      </c>
      <c r="B120" s="178" t="s">
        <v>3141</v>
      </c>
      <c r="C120" s="179" t="s">
        <v>844</v>
      </c>
      <c r="D120" s="178" t="s">
        <v>2868</v>
      </c>
      <c r="E120" s="178" t="s">
        <v>2869</v>
      </c>
      <c r="F120" s="78" t="s">
        <v>2870</v>
      </c>
      <c r="G120" s="180">
        <v>16800000</v>
      </c>
      <c r="H120" s="178" t="s">
        <v>1209</v>
      </c>
      <c r="I120" s="178">
        <v>72208100</v>
      </c>
      <c r="J120" s="178" t="s">
        <v>1606</v>
      </c>
      <c r="K120" s="181">
        <v>43999</v>
      </c>
      <c r="L120" s="182">
        <v>16800000</v>
      </c>
      <c r="M120" s="178" t="s">
        <v>1877</v>
      </c>
      <c r="N120" s="181">
        <v>44007</v>
      </c>
      <c r="O120" s="182">
        <v>16800000</v>
      </c>
      <c r="P120" s="178" t="s">
        <v>974</v>
      </c>
      <c r="Q120" s="181">
        <v>44007</v>
      </c>
      <c r="R120" s="144" t="s">
        <v>2871</v>
      </c>
      <c r="S120" s="81">
        <v>45530877</v>
      </c>
      <c r="T120" s="178">
        <v>182</v>
      </c>
      <c r="U120" s="177" t="s">
        <v>2872</v>
      </c>
      <c r="V120" s="177">
        <v>0</v>
      </c>
      <c r="W120" s="177" t="s">
        <v>2873</v>
      </c>
      <c r="X120" s="178" t="s">
        <v>3142</v>
      </c>
      <c r="Y120" s="180">
        <v>0</v>
      </c>
      <c r="Z120" s="181">
        <v>44189</v>
      </c>
      <c r="AA120" s="183" t="s">
        <v>463</v>
      </c>
      <c r="AB120" s="184" t="s">
        <v>463</v>
      </c>
    </row>
    <row r="121" spans="1:28" ht="15" customHeight="1">
      <c r="A121" s="177">
        <v>120</v>
      </c>
      <c r="B121" s="178" t="s">
        <v>3143</v>
      </c>
      <c r="C121" s="179" t="s">
        <v>845</v>
      </c>
      <c r="D121" s="178" t="s">
        <v>2868</v>
      </c>
      <c r="E121" s="178" t="s">
        <v>2869</v>
      </c>
      <c r="F121" s="78" t="s">
        <v>2870</v>
      </c>
      <c r="G121" s="180">
        <v>9000000</v>
      </c>
      <c r="H121" s="178" t="s">
        <v>1202</v>
      </c>
      <c r="I121" s="178">
        <v>22798591</v>
      </c>
      <c r="J121" s="178" t="s">
        <v>1612</v>
      </c>
      <c r="K121" s="181">
        <v>44001</v>
      </c>
      <c r="L121" s="182">
        <v>9000000</v>
      </c>
      <c r="M121" s="178" t="s">
        <v>1776</v>
      </c>
      <c r="N121" s="181">
        <v>44007</v>
      </c>
      <c r="O121" s="182">
        <v>9000000</v>
      </c>
      <c r="P121" s="178" t="s">
        <v>974</v>
      </c>
      <c r="Q121" s="181">
        <v>44007</v>
      </c>
      <c r="R121" s="144" t="s">
        <v>2871</v>
      </c>
      <c r="S121" s="81">
        <v>45530877</v>
      </c>
      <c r="T121" s="178">
        <v>182</v>
      </c>
      <c r="U121" s="177" t="s">
        <v>2872</v>
      </c>
      <c r="V121" s="177">
        <v>0</v>
      </c>
      <c r="W121" s="177" t="s">
        <v>2873</v>
      </c>
      <c r="X121" s="178" t="s">
        <v>3144</v>
      </c>
      <c r="Y121" s="180">
        <v>0</v>
      </c>
      <c r="Z121" s="181">
        <v>44189</v>
      </c>
      <c r="AA121" s="183" t="s">
        <v>463</v>
      </c>
      <c r="AB121" s="184" t="s">
        <v>463</v>
      </c>
    </row>
    <row r="122" spans="1:28" ht="15" customHeight="1">
      <c r="A122" s="177">
        <v>121</v>
      </c>
      <c r="B122" s="178" t="s">
        <v>3145</v>
      </c>
      <c r="C122" s="179" t="s">
        <v>845</v>
      </c>
      <c r="D122" s="178" t="s">
        <v>2868</v>
      </c>
      <c r="E122" s="178" t="s">
        <v>2869</v>
      </c>
      <c r="F122" s="78" t="s">
        <v>2870</v>
      </c>
      <c r="G122" s="180">
        <v>9000000</v>
      </c>
      <c r="H122" s="178" t="s">
        <v>1213</v>
      </c>
      <c r="I122" s="178">
        <v>1131494208</v>
      </c>
      <c r="J122" s="178" t="s">
        <v>1613</v>
      </c>
      <c r="K122" s="181">
        <v>44001</v>
      </c>
      <c r="L122" s="182">
        <v>9000000</v>
      </c>
      <c r="M122" s="178" t="s">
        <v>1736</v>
      </c>
      <c r="N122" s="181">
        <v>44007</v>
      </c>
      <c r="O122" s="182">
        <v>9000000</v>
      </c>
      <c r="P122" s="178" t="s">
        <v>974</v>
      </c>
      <c r="Q122" s="181">
        <v>44007</v>
      </c>
      <c r="R122" s="144" t="s">
        <v>2871</v>
      </c>
      <c r="S122" s="81">
        <v>45530877</v>
      </c>
      <c r="T122" s="178">
        <v>182</v>
      </c>
      <c r="U122" s="177" t="s">
        <v>2872</v>
      </c>
      <c r="V122" s="177">
        <v>0</v>
      </c>
      <c r="W122" s="177" t="s">
        <v>2873</v>
      </c>
      <c r="X122" s="178" t="s">
        <v>3146</v>
      </c>
      <c r="Y122" s="180">
        <v>0</v>
      </c>
      <c r="Z122" s="181">
        <v>44189</v>
      </c>
      <c r="AA122" s="183" t="s">
        <v>463</v>
      </c>
      <c r="AB122" s="184" t="s">
        <v>463</v>
      </c>
    </row>
    <row r="123" spans="1:28" ht="15" customHeight="1">
      <c r="A123" s="177">
        <v>122</v>
      </c>
      <c r="B123" s="178" t="s">
        <v>3147</v>
      </c>
      <c r="C123" s="179" t="s">
        <v>845</v>
      </c>
      <c r="D123" s="178" t="s">
        <v>2868</v>
      </c>
      <c r="E123" s="178" t="s">
        <v>2869</v>
      </c>
      <c r="F123" s="78" t="s">
        <v>2870</v>
      </c>
      <c r="G123" s="180">
        <v>9000000</v>
      </c>
      <c r="H123" s="178" t="s">
        <v>1205</v>
      </c>
      <c r="I123" s="178">
        <v>45369550</v>
      </c>
      <c r="J123" s="178" t="s">
        <v>1609</v>
      </c>
      <c r="K123" s="181">
        <v>44001</v>
      </c>
      <c r="L123" s="182">
        <v>9000000</v>
      </c>
      <c r="M123" s="178" t="s">
        <v>1745</v>
      </c>
      <c r="N123" s="181">
        <v>44007</v>
      </c>
      <c r="O123" s="182">
        <v>9000000</v>
      </c>
      <c r="P123" s="178" t="s">
        <v>974</v>
      </c>
      <c r="Q123" s="181">
        <v>44007</v>
      </c>
      <c r="R123" s="144" t="s">
        <v>2871</v>
      </c>
      <c r="S123" s="81">
        <v>45530877</v>
      </c>
      <c r="T123" s="178">
        <v>182</v>
      </c>
      <c r="U123" s="177" t="s">
        <v>2872</v>
      </c>
      <c r="V123" s="177">
        <v>0</v>
      </c>
      <c r="W123" s="177" t="s">
        <v>2873</v>
      </c>
      <c r="X123" s="178" t="s">
        <v>3148</v>
      </c>
      <c r="Y123" s="180">
        <v>0</v>
      </c>
      <c r="Z123" s="181">
        <v>44189</v>
      </c>
      <c r="AA123" s="183" t="s">
        <v>463</v>
      </c>
      <c r="AB123" s="184" t="s">
        <v>463</v>
      </c>
    </row>
    <row r="124" spans="1:28" ht="15" customHeight="1">
      <c r="A124" s="177">
        <v>123</v>
      </c>
      <c r="B124" s="178" t="s">
        <v>3149</v>
      </c>
      <c r="C124" s="179" t="s">
        <v>846</v>
      </c>
      <c r="D124" s="178" t="s">
        <v>2868</v>
      </c>
      <c r="E124" s="178" t="s">
        <v>2869</v>
      </c>
      <c r="F124" s="78" t="s">
        <v>2870</v>
      </c>
      <c r="G124" s="180">
        <v>15000000</v>
      </c>
      <c r="H124" s="178" t="s">
        <v>1212</v>
      </c>
      <c r="I124" s="178">
        <v>45426830</v>
      </c>
      <c r="J124" s="178" t="s">
        <v>1608</v>
      </c>
      <c r="K124" s="181">
        <v>43999</v>
      </c>
      <c r="L124" s="182">
        <v>15000000</v>
      </c>
      <c r="M124" s="178" t="s">
        <v>1753</v>
      </c>
      <c r="N124" s="181">
        <v>44007</v>
      </c>
      <c r="O124" s="182">
        <v>15000000</v>
      </c>
      <c r="P124" s="178" t="s">
        <v>974</v>
      </c>
      <c r="Q124" s="181">
        <v>44007</v>
      </c>
      <c r="R124" s="144" t="s">
        <v>2871</v>
      </c>
      <c r="S124" s="81">
        <v>45530877</v>
      </c>
      <c r="T124" s="178">
        <v>182</v>
      </c>
      <c r="U124" s="177" t="s">
        <v>2872</v>
      </c>
      <c r="V124" s="177">
        <v>0</v>
      </c>
      <c r="W124" s="177" t="s">
        <v>2873</v>
      </c>
      <c r="X124" s="178" t="s">
        <v>3150</v>
      </c>
      <c r="Y124" s="180">
        <v>0</v>
      </c>
      <c r="Z124" s="181">
        <v>44189</v>
      </c>
      <c r="AA124" s="183" t="s">
        <v>463</v>
      </c>
      <c r="AB124" s="184" t="s">
        <v>463</v>
      </c>
    </row>
    <row r="125" spans="1:28" ht="15" customHeight="1">
      <c r="A125" s="177">
        <v>124</v>
      </c>
      <c r="B125" s="178" t="s">
        <v>3151</v>
      </c>
      <c r="C125" s="179" t="s">
        <v>846</v>
      </c>
      <c r="D125" s="178" t="s">
        <v>2868</v>
      </c>
      <c r="E125" s="178" t="s">
        <v>2869</v>
      </c>
      <c r="F125" s="78" t="s">
        <v>2870</v>
      </c>
      <c r="G125" s="180">
        <v>16800000</v>
      </c>
      <c r="H125" s="178" t="s">
        <v>1211</v>
      </c>
      <c r="I125" s="178">
        <v>45511912</v>
      </c>
      <c r="J125" s="178" t="s">
        <v>1605</v>
      </c>
      <c r="K125" s="181">
        <v>43999</v>
      </c>
      <c r="L125" s="182">
        <v>16800000</v>
      </c>
      <c r="M125" s="178" t="s">
        <v>3152</v>
      </c>
      <c r="N125" s="181">
        <v>44007</v>
      </c>
      <c r="O125" s="182">
        <v>16800000</v>
      </c>
      <c r="P125" s="178" t="s">
        <v>974</v>
      </c>
      <c r="Q125" s="181">
        <v>44007</v>
      </c>
      <c r="R125" s="144" t="s">
        <v>2871</v>
      </c>
      <c r="S125" s="81">
        <v>45530877</v>
      </c>
      <c r="T125" s="178">
        <v>182</v>
      </c>
      <c r="U125" s="177" t="s">
        <v>2872</v>
      </c>
      <c r="V125" s="177">
        <v>0</v>
      </c>
      <c r="W125" s="177" t="s">
        <v>2873</v>
      </c>
      <c r="X125" s="178" t="s">
        <v>3153</v>
      </c>
      <c r="Y125" s="180">
        <v>0</v>
      </c>
      <c r="Z125" s="181">
        <v>44189</v>
      </c>
      <c r="AA125" s="183" t="s">
        <v>463</v>
      </c>
      <c r="AB125" s="184" t="s">
        <v>463</v>
      </c>
    </row>
    <row r="126" spans="1:28" ht="15" customHeight="1">
      <c r="A126" s="177">
        <v>125</v>
      </c>
      <c r="B126" s="178" t="s">
        <v>3154</v>
      </c>
      <c r="C126" s="179" t="s">
        <v>848</v>
      </c>
      <c r="D126" s="178" t="s">
        <v>2868</v>
      </c>
      <c r="E126" s="178" t="s">
        <v>2869</v>
      </c>
      <c r="F126" s="78" t="s">
        <v>2870</v>
      </c>
      <c r="G126" s="180">
        <v>12000000</v>
      </c>
      <c r="H126" s="178" t="s">
        <v>1230</v>
      </c>
      <c r="I126" s="178">
        <v>8850383</v>
      </c>
      <c r="J126" s="178" t="s">
        <v>1610</v>
      </c>
      <c r="K126" s="181">
        <v>44001</v>
      </c>
      <c r="L126" s="182">
        <v>12000000</v>
      </c>
      <c r="M126" s="178" t="s">
        <v>3155</v>
      </c>
      <c r="N126" s="181">
        <v>44007</v>
      </c>
      <c r="O126" s="182">
        <v>12000000</v>
      </c>
      <c r="P126" s="178" t="s">
        <v>974</v>
      </c>
      <c r="Q126" s="181">
        <v>44007</v>
      </c>
      <c r="R126" s="144" t="s">
        <v>2871</v>
      </c>
      <c r="S126" s="81">
        <v>45530877</v>
      </c>
      <c r="T126" s="178">
        <v>182</v>
      </c>
      <c r="U126" s="177" t="s">
        <v>2872</v>
      </c>
      <c r="V126" s="177">
        <v>0</v>
      </c>
      <c r="W126" s="177" t="s">
        <v>2873</v>
      </c>
      <c r="X126" s="178" t="s">
        <v>3156</v>
      </c>
      <c r="Y126" s="180">
        <v>0</v>
      </c>
      <c r="Z126" s="181">
        <v>44189</v>
      </c>
      <c r="AA126" s="183" t="s">
        <v>463</v>
      </c>
      <c r="AB126" s="184" t="s">
        <v>463</v>
      </c>
    </row>
    <row r="127" spans="1:28" ht="15" customHeight="1">
      <c r="A127" s="177">
        <v>126</v>
      </c>
      <c r="B127" s="178" t="s">
        <v>3157</v>
      </c>
      <c r="C127" s="179" t="s">
        <v>849</v>
      </c>
      <c r="D127" s="178" t="s">
        <v>2868</v>
      </c>
      <c r="E127" s="178" t="s">
        <v>2869</v>
      </c>
      <c r="F127" s="78" t="s">
        <v>2870</v>
      </c>
      <c r="G127" s="180">
        <v>13200000</v>
      </c>
      <c r="H127" s="178" t="s">
        <v>1219</v>
      </c>
      <c r="I127" s="178">
        <v>1047430588</v>
      </c>
      <c r="J127" s="178" t="s">
        <v>1611</v>
      </c>
      <c r="K127" s="181">
        <v>44001</v>
      </c>
      <c r="L127" s="182">
        <v>13200000</v>
      </c>
      <c r="M127" s="178" t="s">
        <v>3158</v>
      </c>
      <c r="N127" s="181">
        <v>44007</v>
      </c>
      <c r="O127" s="182">
        <v>13200000</v>
      </c>
      <c r="P127" s="178" t="s">
        <v>974</v>
      </c>
      <c r="Q127" s="181">
        <v>44007</v>
      </c>
      <c r="R127" s="144" t="s">
        <v>2871</v>
      </c>
      <c r="S127" s="81">
        <v>45530877</v>
      </c>
      <c r="T127" s="178">
        <v>183</v>
      </c>
      <c r="U127" s="177" t="s">
        <v>2872</v>
      </c>
      <c r="V127" s="177">
        <v>0</v>
      </c>
      <c r="W127" s="177" t="s">
        <v>2873</v>
      </c>
      <c r="X127" s="178" t="s">
        <v>3159</v>
      </c>
      <c r="Y127" s="180">
        <v>0</v>
      </c>
      <c r="Z127" s="181">
        <v>44189</v>
      </c>
      <c r="AA127" s="183" t="s">
        <v>463</v>
      </c>
      <c r="AB127" s="184" t="s">
        <v>463</v>
      </c>
    </row>
    <row r="128" spans="1:28" ht="15" customHeight="1">
      <c r="A128" s="177">
        <v>127</v>
      </c>
      <c r="B128" s="178" t="s">
        <v>3160</v>
      </c>
      <c r="C128" s="179" t="s">
        <v>852</v>
      </c>
      <c r="D128" s="178" t="s">
        <v>3029</v>
      </c>
      <c r="E128" s="178" t="s">
        <v>2869</v>
      </c>
      <c r="F128" s="78" t="s">
        <v>3030</v>
      </c>
      <c r="G128" s="180">
        <v>30000000</v>
      </c>
      <c r="H128" s="178" t="s">
        <v>1257</v>
      </c>
      <c r="I128" s="178">
        <v>28019857</v>
      </c>
      <c r="J128" s="178" t="s">
        <v>1877</v>
      </c>
      <c r="K128" s="181">
        <v>44005</v>
      </c>
      <c r="L128" s="182">
        <v>30000000</v>
      </c>
      <c r="M128" s="178" t="s">
        <v>3161</v>
      </c>
      <c r="N128" s="181">
        <v>44008</v>
      </c>
      <c r="O128" s="182">
        <v>30000000</v>
      </c>
      <c r="P128" s="178" t="s">
        <v>974</v>
      </c>
      <c r="Q128" s="181">
        <v>44008</v>
      </c>
      <c r="R128" s="144" t="s">
        <v>1855</v>
      </c>
      <c r="S128" s="81">
        <v>73126331</v>
      </c>
      <c r="T128" s="178">
        <v>182</v>
      </c>
      <c r="U128" s="177" t="s">
        <v>2872</v>
      </c>
      <c r="V128" s="177">
        <v>0</v>
      </c>
      <c r="W128" s="177" t="s">
        <v>2873</v>
      </c>
      <c r="X128" s="178" t="s">
        <v>3162</v>
      </c>
      <c r="Y128" s="180">
        <v>0</v>
      </c>
      <c r="Z128" s="181">
        <v>44190</v>
      </c>
      <c r="AA128" s="183" t="s">
        <v>463</v>
      </c>
      <c r="AB128" s="184" t="s">
        <v>463</v>
      </c>
    </row>
    <row r="129" spans="1:28" ht="15" customHeight="1">
      <c r="A129" s="177">
        <v>128</v>
      </c>
      <c r="B129" s="178" t="s">
        <v>3163</v>
      </c>
      <c r="C129" s="179" t="s">
        <v>854</v>
      </c>
      <c r="D129" s="178" t="s">
        <v>3029</v>
      </c>
      <c r="E129" s="178" t="s">
        <v>2869</v>
      </c>
      <c r="F129" s="78" t="s">
        <v>3068</v>
      </c>
      <c r="G129" s="180">
        <v>15000000</v>
      </c>
      <c r="H129" s="178" t="s">
        <v>1276</v>
      </c>
      <c r="I129" s="178">
        <v>73432104</v>
      </c>
      <c r="J129" s="178" t="s">
        <v>1900</v>
      </c>
      <c r="K129" s="181">
        <v>44012</v>
      </c>
      <c r="L129" s="182">
        <v>15000000</v>
      </c>
      <c r="M129" s="178" t="s">
        <v>3164</v>
      </c>
      <c r="N129" s="181">
        <v>44012</v>
      </c>
      <c r="O129" s="182">
        <v>15000000</v>
      </c>
      <c r="P129" s="178" t="s">
        <v>974</v>
      </c>
      <c r="Q129" s="181">
        <v>44012</v>
      </c>
      <c r="R129" s="144" t="s">
        <v>898</v>
      </c>
      <c r="S129" s="81">
        <v>33206285</v>
      </c>
      <c r="T129" s="178">
        <v>180</v>
      </c>
      <c r="U129" s="177" t="s">
        <v>2872</v>
      </c>
      <c r="V129" s="177">
        <v>0</v>
      </c>
      <c r="W129" s="177" t="s">
        <v>2873</v>
      </c>
      <c r="X129" s="178" t="s">
        <v>3165</v>
      </c>
      <c r="Y129" s="180">
        <v>0</v>
      </c>
      <c r="Z129" s="181">
        <v>44192</v>
      </c>
      <c r="AA129" s="183" t="s">
        <v>463</v>
      </c>
      <c r="AB129" s="184" t="s">
        <v>463</v>
      </c>
    </row>
    <row r="130" spans="1:28" ht="15" customHeight="1">
      <c r="A130" s="177">
        <v>129</v>
      </c>
      <c r="B130" s="178" t="s">
        <v>3166</v>
      </c>
      <c r="C130" s="179" t="s">
        <v>855</v>
      </c>
      <c r="D130" s="178" t="s">
        <v>2868</v>
      </c>
      <c r="E130" s="178" t="s">
        <v>2869</v>
      </c>
      <c r="F130" s="78" t="s">
        <v>2891</v>
      </c>
      <c r="G130" s="180">
        <v>19200000</v>
      </c>
      <c r="H130" s="178" t="s">
        <v>1237</v>
      </c>
      <c r="I130" s="178">
        <v>45463607</v>
      </c>
      <c r="J130" s="178" t="s">
        <v>1726</v>
      </c>
      <c r="K130" s="181">
        <v>44012</v>
      </c>
      <c r="L130" s="182">
        <v>19200000</v>
      </c>
      <c r="M130" s="178" t="s">
        <v>3167</v>
      </c>
      <c r="N130" s="181">
        <v>44012</v>
      </c>
      <c r="O130" s="182">
        <v>19200000</v>
      </c>
      <c r="P130" s="178" t="s">
        <v>974</v>
      </c>
      <c r="Q130" s="181">
        <v>44012</v>
      </c>
      <c r="R130" s="144" t="s">
        <v>2871</v>
      </c>
      <c r="S130" s="81">
        <v>45530877</v>
      </c>
      <c r="T130" s="178">
        <v>180</v>
      </c>
      <c r="U130" s="177" t="s">
        <v>2872</v>
      </c>
      <c r="V130" s="177">
        <v>0</v>
      </c>
      <c r="W130" s="177" t="s">
        <v>2873</v>
      </c>
      <c r="X130" s="178" t="s">
        <v>3168</v>
      </c>
      <c r="Y130" s="180">
        <v>0</v>
      </c>
      <c r="Z130" s="181">
        <v>44192</v>
      </c>
      <c r="AA130" s="183" t="s">
        <v>463</v>
      </c>
      <c r="AB130" s="184" t="s">
        <v>463</v>
      </c>
    </row>
    <row r="131" spans="1:28" ht="15" customHeight="1">
      <c r="A131" s="177">
        <v>130</v>
      </c>
      <c r="B131" s="178" t="s">
        <v>3169</v>
      </c>
      <c r="C131" s="179" t="s">
        <v>848</v>
      </c>
      <c r="D131" s="178" t="s">
        <v>2868</v>
      </c>
      <c r="E131" s="178" t="s">
        <v>2869</v>
      </c>
      <c r="F131" s="78" t="s">
        <v>2870</v>
      </c>
      <c r="G131" s="180">
        <v>10800000</v>
      </c>
      <c r="H131" s="178" t="s">
        <v>1241</v>
      </c>
      <c r="I131" s="178">
        <v>73119911</v>
      </c>
      <c r="J131" s="178" t="s">
        <v>1614</v>
      </c>
      <c r="K131" s="181">
        <v>44012</v>
      </c>
      <c r="L131" s="182">
        <v>10800000</v>
      </c>
      <c r="M131" s="178" t="s">
        <v>3170</v>
      </c>
      <c r="N131" s="181">
        <v>44012</v>
      </c>
      <c r="O131" s="182">
        <v>10800000</v>
      </c>
      <c r="P131" s="178" t="s">
        <v>974</v>
      </c>
      <c r="Q131" s="181">
        <v>44012</v>
      </c>
      <c r="R131" s="144" t="s">
        <v>900</v>
      </c>
      <c r="S131" s="81">
        <v>8850296</v>
      </c>
      <c r="T131" s="178">
        <v>181</v>
      </c>
      <c r="U131" s="177" t="s">
        <v>2872</v>
      </c>
      <c r="V131" s="177">
        <v>0</v>
      </c>
      <c r="W131" s="177" t="s">
        <v>2873</v>
      </c>
      <c r="X131" s="178" t="s">
        <v>3171</v>
      </c>
      <c r="Y131" s="180">
        <v>0</v>
      </c>
      <c r="Z131" s="181">
        <v>44192</v>
      </c>
      <c r="AA131" s="183" t="s">
        <v>463</v>
      </c>
      <c r="AB131" s="184" t="s">
        <v>463</v>
      </c>
    </row>
    <row r="132" spans="1:28" ht="15" customHeight="1">
      <c r="A132" s="177">
        <v>131</v>
      </c>
      <c r="B132" s="178" t="s">
        <v>3172</v>
      </c>
      <c r="C132" s="179" t="s">
        <v>856</v>
      </c>
      <c r="D132" s="178" t="s">
        <v>2868</v>
      </c>
      <c r="E132" s="178" t="s">
        <v>2869</v>
      </c>
      <c r="F132" s="78" t="s">
        <v>2870</v>
      </c>
      <c r="G132" s="180">
        <v>10800000</v>
      </c>
      <c r="H132" s="178" t="s">
        <v>1228</v>
      </c>
      <c r="I132" s="178">
        <v>73581718</v>
      </c>
      <c r="J132" s="178" t="s">
        <v>1615</v>
      </c>
      <c r="K132" s="181">
        <v>44012</v>
      </c>
      <c r="L132" s="182">
        <v>10800000</v>
      </c>
      <c r="M132" s="178" t="s">
        <v>3173</v>
      </c>
      <c r="N132" s="181">
        <v>44012</v>
      </c>
      <c r="O132" s="182">
        <v>10800000</v>
      </c>
      <c r="P132" s="178" t="s">
        <v>974</v>
      </c>
      <c r="Q132" s="181">
        <v>44012</v>
      </c>
      <c r="R132" s="144" t="s">
        <v>2871</v>
      </c>
      <c r="S132" s="81">
        <v>45530877</v>
      </c>
      <c r="T132" s="178">
        <v>180</v>
      </c>
      <c r="U132" s="177" t="s">
        <v>2872</v>
      </c>
      <c r="V132" s="177">
        <v>0</v>
      </c>
      <c r="W132" s="177" t="s">
        <v>2873</v>
      </c>
      <c r="X132" s="178" t="s">
        <v>3174</v>
      </c>
      <c r="Y132" s="180">
        <v>0</v>
      </c>
      <c r="Z132" s="181">
        <v>44192</v>
      </c>
      <c r="AA132" s="183" t="s">
        <v>463</v>
      </c>
      <c r="AB132" s="184" t="s">
        <v>463</v>
      </c>
    </row>
  </sheetData>
  <hyperlinks>
    <hyperlink ref="X121" r:id="rId1" display="javascript: popUpSecop('/consultas/detalleProceso.do?numConstancia=19-12-9146843')"/>
    <hyperlink ref="X122" r:id="rId2" display="javascript: popUpSecop('/consultas/detalleProceso.do?numConstancia=19-12-9147063')"/>
    <hyperlink ref="X123" r:id="rId3" display="javascript: popUpSecop('/consultas/detalleProceso.do?numConstancia=19-12-9147152')"/>
    <hyperlink ref="X124" r:id="rId4" display="javascript: popUpSecop('/consultas/detalleProceso.do?numConstancia=19-12-9148103')"/>
    <hyperlink ref="X125" r:id="rId5" display="javascript: popUpSecop('/consultas/detalleProceso.do?numConstancia=19-12-9148239')"/>
    <hyperlink ref="X126" r:id="rId6" display="javascript: popUpSecop('/consultas/detalleProceso.do?numConstancia=19-12-9151252')"/>
    <hyperlink ref="X127" r:id="rId7" display="javascript: popUpSecop('/consultas/detalleProceso.do?numConstancia=19-12-9151494')"/>
    <hyperlink ref="X130" r:id="rId8" display="javascript: popUpSecop('/consultas/detalleProceso.do?numConstancia=19-12-9151669')"/>
    <hyperlink ref="X128" r:id="rId9" display="javascript: popUpSecop('/consultas/detalleProceso.do?numConstancia=19-12-9151832')"/>
    <hyperlink ref="X129" r:id="rId10" display="javascript: popUpSecop('/consultas/detalleProceso.do?numConstancia=19-12-9151923')"/>
    <hyperlink ref="X131" r:id="rId11" display="javascript: popUpSecop('/consultas/detalleProceso.do?numConstancia=19-12-9151961')"/>
    <hyperlink ref="X132" r:id="rId12" display="javascript: popUpSecop('/consultas/detalleProceso.do?numConstancia=19-12-9151996')"/>
    <hyperlink ref="X101" r:id="rId13" display="javascript: popUpSecop('/consultas/detalleProceso.do?numConstancia=19-12-9138325')"/>
    <hyperlink ref="X102" r:id="rId14" display="javascript: popUpSecop('/consultas/detalleProceso.do?numConstancia=19-12-9143854')"/>
    <hyperlink ref="X106" r:id="rId15" display="javascript: popUpSecop('/consultas/detalleProceso.do?numConstancia=19-12-9143984')"/>
    <hyperlink ref="X103" r:id="rId16" display="javascript: popUpSecop('/consultas/detalleProceso.do?numConstancia=19-12-9145484')"/>
    <hyperlink ref="X104" r:id="rId17" display="javascript: popUpSecop('/consultas/detalleProceso.do?numConstancia=19-12-9145510')"/>
    <hyperlink ref="X105" r:id="rId18" display="javascript: popUpSecop('/consultas/detalleProceso.do?numConstancia=19-12-9145533')"/>
    <hyperlink ref="X107" r:id="rId19" display="javascript: popUpSecop('/consultas/detalleProceso.do?numConstancia=19-12-9145545')"/>
    <hyperlink ref="X108" r:id="rId20" display="javascript: popUpSecop('/consultas/detalleProceso.do?numConstancia=19-12-9145558')"/>
    <hyperlink ref="X109" r:id="rId21" display="javascript: popUpSecop('/consultas/detalleProceso.do?numConstancia=19-12-9145568')"/>
    <hyperlink ref="X111" r:id="rId22" display="javascript: popUpSecop('/consultas/detalleProceso.do?numConstancia=19-12-9145579')"/>
    <hyperlink ref="X112" r:id="rId23" display="javascript: popUpSecop('/consultas/detalleProceso.do?numConstancia=19-12-9145599')"/>
    <hyperlink ref="X113" r:id="rId24" display="javascript: popUpSecop('/consultas/detalleProceso.do?numConstancia=19-12-9145610')"/>
    <hyperlink ref="X114" r:id="rId25" display="javascript: popUpSecop('/consultas/detalleProceso.do?numConstancia=19-12-9145629')"/>
    <hyperlink ref="X115" r:id="rId26" display="javascript: popUpSecop('/consultas/detalleProceso.do?numConstancia=19-12-9145639')"/>
    <hyperlink ref="X116" r:id="rId27" display="javascript: popUpSecop('/consultas/detalleProceso.do?numConstancia=19-12-9145647')"/>
    <hyperlink ref="X117" r:id="rId28" display="javascript: popUpSecop('/consultas/detalleProceso.do?numConstancia=19-12-9145660')"/>
    <hyperlink ref="X118" r:id="rId29" display="javascript: popUpSecop('/consultas/detalleProceso.do?numConstancia=19-12-9145670')"/>
    <hyperlink ref="X120" r:id="rId30" display="javascript: popUpSecop('/consultas/detalleProceso.do?numConstancia=19-12-9145683')"/>
    <hyperlink ref="X110" r:id="rId31" display="javascript: popUpSecop('/consultas/detalleProceso.do?numConstancia=19-12-9150551')"/>
    <hyperlink ref="X85" r:id="rId32" display="javascript: popUpSecop('/consultas/detalleProceso.do?numConstancia=19-12-9136293')"/>
    <hyperlink ref="X88" r:id="rId33" display="javascript: popUpSecop('/consultas/detalleProceso.do?numConstancia=19-12-9136382')"/>
    <hyperlink ref="X83" r:id="rId34" display="https://www.contratos.gov.co/consultas/detalleProceso.do?numConstancia=20-12-10704302"/>
    <hyperlink ref="X84" r:id="rId35" display="javascript: popUpSecop('/consultas/detalleProceso.do?numConstancia=19-12-9137959')"/>
    <hyperlink ref="X86" r:id="rId36" display="javascript: popUpSecop('/consultas/detalleProceso.do?numConstancia=19-12-9138146')"/>
    <hyperlink ref="X87" r:id="rId37" display="javascript: popUpSecop('/consultas/detalleProceso.do?numConstancia=19-12-9138214')"/>
    <hyperlink ref="X89" r:id="rId38" display="javascript: popUpSecop('/consultas/detalleProceso.do?numConstancia=19-12-9138237')"/>
    <hyperlink ref="X90" r:id="rId39" display="javascript: popUpSecop('/consultas/detalleProceso.do?numConstancia=19-12-9138261')"/>
    <hyperlink ref="X92" r:id="rId40" display="javascript: popUpSecop('/consultas/detalleProceso.do?numConstancia=19-12-9138308')"/>
    <hyperlink ref="X94" r:id="rId41" display="javascript: popUpSecop('/consultas/detalleProceso.do?numConstancia=19-12-9138315')"/>
    <hyperlink ref="X96" r:id="rId42" display="javascript: popUpSecop('/consultas/detalleProceso.do?numConstancia=19-12-9138321')"/>
    <hyperlink ref="X91" r:id="rId43" display="javascript: popUpSecop('/consultas/detalleProceso.do?numConstancia=19-12-9141952')"/>
    <hyperlink ref="X93" r:id="rId44" display="javascript: popUpSecop('/consultas/detalleProceso.do?numConstancia=19-12-9142609')"/>
    <hyperlink ref="X97" r:id="rId45" display="javascript: popUpSecop('/consultas/detalleProceso.do?numConstancia=19-12-9142684')"/>
    <hyperlink ref="X98" r:id="rId46" display="javascript: popUpSecop('/consultas/detalleProceso.do?numConstancia=19-12-9142894')"/>
    <hyperlink ref="X99" r:id="rId47" display="javascript: popUpSecop('/consultas/detalleProceso.do?numConstancia=19-12-9143336')"/>
    <hyperlink ref="X100" r:id="rId48" display="javascript: popUpSecop('/consultas/detalleProceso.do?numConstancia=19-12-9145459')"/>
    <hyperlink ref="X77" r:id="rId49" display="javascript: popUpSecop('/consultas/detalleProceso.do?numConstancia=19-12-9133937')"/>
    <hyperlink ref="X79" r:id="rId50" display="javascript: popUpSecop('/consultas/detalleProceso.do?numConstancia=19-12-9134234')"/>
    <hyperlink ref="X80" r:id="rId51" display="javascript: popUpSecop('/consultas/detalleProceso.do?numConstancia=19-12-9136200')"/>
    <hyperlink ref="X81" r:id="rId52" display="https://www.contratos.gov.co/consultas/detalleProceso.do?numConstancia=20-13-10666422"/>
    <hyperlink ref="X68" r:id="rId53" display="javascript: popUpSecop('/consultas/detalleProceso.do?numConstancia=19-12-9128503')"/>
    <hyperlink ref="X71" r:id="rId54" display="javascript: popUpSecop('/consultas/detalleProceso.do?numConstancia=19-12-9128513')"/>
    <hyperlink ref="X69" r:id="rId55" display="javascript: popUpSecop('/consultas/detalleProceso.do?numConstancia=19-12-9128547')"/>
    <hyperlink ref="X70" r:id="rId56" display="javascript: popUpSecop('/consultas/detalleProceso.do?numConstancia=19-12-9128560')"/>
    <hyperlink ref="X72" r:id="rId57" display="javascript: popUpSecop('/consultas/detalleProceso.do?numConstancia=19-12-9131428')"/>
    <hyperlink ref="X73" r:id="rId58" display="javascript: popUpSecop('/consultas/detalleProceso.do?numConstancia=19-12-9132058')"/>
    <hyperlink ref="X75" r:id="rId59" display="javascript: popUpSecop('/consultas/detalleProceso.do?numConstancia=19-12-9132611')"/>
    <hyperlink ref="X76" r:id="rId60" display="javascript: popUpSecop('/consultas/detalleProceso.do?numConstancia=19-12-9133818')"/>
    <hyperlink ref="X74" r:id="rId61" display="javascript: popUpSecop('/consultas/detalleProceso.do?numConstancia=19-12-9134317')"/>
    <hyperlink ref="X45" r:id="rId62" display="javascript: popUpSecop('/consultas/detalleProceso.do?numConstancia=19-12-9116704')"/>
    <hyperlink ref="X46" r:id="rId63" display="javascript: popUpSecop('/consultas/detalleProceso.do?numConstancia=19-12-9120987')"/>
    <hyperlink ref="X47" r:id="rId64" display="javascript: popUpSecop('/consultas/detalleProceso.do?numConstancia=19-12-9121212')"/>
    <hyperlink ref="X48" r:id="rId65" display="javascript: popUpSecop('/consultas/detalleProceso.do?numConstancia=19-12-9121356')"/>
    <hyperlink ref="X50" r:id="rId66" display="javascript: popUpSecop('/consultas/detalleProceso.do?numConstancia=19-12-9122658')"/>
    <hyperlink ref="X53" r:id="rId67" display="javascript: popUpSecop('/consultas/detalleProceso.do?numConstancia=19-12-9122865')"/>
    <hyperlink ref="X60" r:id="rId68" display="javascript: popUpSecop('/consultas/detalleProceso.do?numConstancia=19-12-9124849')"/>
    <hyperlink ref="X62" r:id="rId69" display="javascript: popUpSecop('/consultas/detalleProceso.do?numConstancia=19-12-9124888')"/>
    <hyperlink ref="X58" r:id="rId70" display="javascript: popUpSecop('/consultas/detalleProceso.do?numConstancia=19-12-9127784')"/>
    <hyperlink ref="X52" r:id="rId71" display="javascript: popUpSecop('/consultas/detalleProceso.do?numConstancia=19-12-9127885')"/>
    <hyperlink ref="X63" r:id="rId72" display="javascript: popUpSecop('/consultas/detalleProceso.do?numConstancia=19-12-9127958')"/>
    <hyperlink ref="X66" r:id="rId73" display="javascript: popUpSecop('/consultas/detalleProceso.do?numConstancia=19-12-9128029')"/>
    <hyperlink ref="X65" r:id="rId74" display="javascript: popUpSecop('/consultas/detalleProceso.do?numConstancia=19-12-9128074')"/>
    <hyperlink ref="X49" r:id="rId75" display="javascript: popUpSecop('/consultas/detalleProceso.do?numConstancia=19-12-9128292')"/>
    <hyperlink ref="X54" r:id="rId76" display="javascript: popUpSecop('/consultas/detalleProceso.do?numConstancia=19-12-9128326')"/>
    <hyperlink ref="X55" r:id="rId77" display="javascript: popUpSecop('/consultas/detalleProceso.do?numConstancia=19-12-9128356')"/>
    <hyperlink ref="X56" r:id="rId78" display="javascript: popUpSecop('/consultas/detalleProceso.do?numConstancia=19-12-9128406')"/>
    <hyperlink ref="X57" r:id="rId79" display="javascript: popUpSecop('/consultas/detalleProceso.do?numConstancia=19-12-9128427')"/>
    <hyperlink ref="X59" r:id="rId80" display="javascript: popUpSecop('/consultas/detalleProceso.do?numConstancia=19-12-9128451')"/>
    <hyperlink ref="X61" r:id="rId81" display="javascript: popUpSecop('/consultas/detalleProceso.do?numConstancia=19-12-9128466')"/>
    <hyperlink ref="X64" r:id="rId82" display="javascript: popUpSecop('/consultas/detalleProceso.do?numConstancia=19-12-9128481')"/>
    <hyperlink ref="X67" r:id="rId83" display="javascript: popUpSecop('/consultas/detalleProceso.do?numConstancia=19-12-9136273')"/>
    <hyperlink ref="X44" r:id="rId84" display="javascript: popUpSecop('/consultas/detalleProceso.do?numConstancia=19-12-9103675')"/>
    <hyperlink ref="X31" r:id="rId85" display="javascript: popUpSecop('/consultas/detalleProceso.do?numConstancia=19-12-9087506')"/>
    <hyperlink ref="X32" r:id="rId86" display="javascript: popUpSecop('/consultas/detalleProceso.do?numConstancia=19-12-9094552')"/>
    <hyperlink ref="X33" r:id="rId87" display="javascript: popUpSecop('/consultas/detalleProceso.do?numConstancia=19-12-9094735')"/>
    <hyperlink ref="X34" r:id="rId88" display="javascript: popUpSecop('/consultas/detalleProceso.do?numConstancia=19-12-9094788')"/>
    <hyperlink ref="X35" r:id="rId89" display="javascript: popUpSecop('/consultas/detalleProceso.do?numConstancia=19-12-9094831')"/>
    <hyperlink ref="X37" r:id="rId90" display="javascript: popUpSecop('/consultas/detalleProceso.do?numConstancia=19-12-9094885')"/>
    <hyperlink ref="X36" r:id="rId91" display="javascript: popUpSecop('/consultas/detalleProceso.do?numConstancia=19-12-9095015')"/>
    <hyperlink ref="X38" r:id="rId92" display="javascript: popUpSecop('/consultas/detalleProceso.do?numConstancia=19-12-9095065')"/>
    <hyperlink ref="X39" r:id="rId93" display="javascript: popUpSecop('/consultas/detalleProceso.do?numConstancia=19-12-9095092')"/>
    <hyperlink ref="X40" r:id="rId94" display="javascript: popUpSecop('/consultas/detalleProceso.do?numConstancia=19-12-9100656')"/>
    <hyperlink ref="X41" r:id="rId95" display="javascript: popUpSecop('/consultas/detalleProceso.do?numConstancia=19-12-9100799')"/>
    <hyperlink ref="X42" r:id="rId96" display="javascript: popUpSecop('/consultas/detalleProceso.do?numConstancia=19-12-9101011')"/>
    <hyperlink ref="X43" r:id="rId97" display="javascript: popUpSecop('/consultas/detalleProceso.do?numConstancia=19-12-9101233')"/>
    <hyperlink ref="X29" r:id="rId98" display="javascript: popUpSecop('/consultas/detalleProceso.do?numConstancia=19-12-9082512')"/>
    <hyperlink ref="X30" r:id="rId99" display="javascript: popUpSecop('/consultas/detalleProceso.do?numConstancia=19-12-9094409')"/>
    <hyperlink ref="X28" r:id="rId100" display="javascript: popUpSecop('/consultas/detalleProceso.do?numConstancia=19-12-9082427')"/>
    <hyperlink ref="X17" r:id="rId101" display="javascript: popUpSecop('/consultas/detalleProceso.do?numConstancia=19-12-9064182')"/>
    <hyperlink ref="X11" r:id="rId102" display="javascript: popUpSecop('/consultas/detalleProceso.do?numConstancia=19-12-9064191')"/>
    <hyperlink ref="X15" r:id="rId103" display="javascript: popUpSecop('/consultas/detalleProceso.do?numConstancia=19-12-9064198')"/>
    <hyperlink ref="X19" r:id="rId104" display="javascript: popUpSecop('/consultas/detalleProceso.do?numConstancia=19-12-9064218')"/>
    <hyperlink ref="X14" r:id="rId105" display="javascript: popUpSecop('/consultas/detalleProceso.do?numConstancia=19-12-9064229')"/>
    <hyperlink ref="X21" r:id="rId106" display="javascript: popUpSecop('/consultas/detalleProceso.do?numConstancia=19-12-9064245')"/>
    <hyperlink ref="X3" r:id="rId107" display="javascript: popUpSecop('/consultas/detalleProceso.do?numConstancia=19-12-8989525')"/>
    <hyperlink ref="X7" r:id="rId108" display="javascript: popUpSecop('/consultas/detalleProceso.do?numConstancia=19-12-9124742')"/>
    <hyperlink ref="X6" r:id="rId109" display="javascript: popUpSecop('/consultas/detalleProceso.do?numConstancia=19-12-9012361')"/>
    <hyperlink ref="X5" r:id="rId110" display="javascript: popUpSecop('/consultas/detalleProceso.do?numConstancia=19-12-8960675')"/>
    <hyperlink ref="X4" r:id="rId111" display="javascript: popUpSecop('/consultas/detalleProceso.do?numConstancia=19-12-8960272')"/>
    <hyperlink ref="X27" r:id="rId112" display="javascript: popUpSecop('/consultas/detalleProceso.do?numConstancia=19-12-9079774')"/>
    <hyperlink ref="X25" r:id="rId113" display="javascript: popUpSecop('/consultas/detalleProceso.do?numConstancia=19-12-9067979')"/>
    <hyperlink ref="X24" r:id="rId114" display="javascript: popUpSecop('/consultas/detalleProceso.do?numConstancia=19-12-9067791')"/>
    <hyperlink ref="X22" r:id="rId115" display="javascript: popUpSecop('/consultas/detalleProceso.do?numConstancia=19-12-9065088')"/>
    <hyperlink ref="X10" r:id="rId116" display="javascript: popUpSecop('/consultas/detalleProceso.do?numConstancia=19-12-9064562')"/>
    <hyperlink ref="X18" r:id="rId117" display="javascript: popUpSecop('/consultas/detalleProceso.do?numConstancia=19-12-9064522')"/>
    <hyperlink ref="X16" r:id="rId118" display="javascript: popUpSecop('/consultas/detalleProceso.do?numConstancia=19-12-9064271')"/>
    <hyperlink ref="X13" r:id="rId119" display="javascript: popUpSecop('/consultas/detalleProceso.do?numConstancia=19-12-9064261')"/>
    <hyperlink ref="X12" r:id="rId120" display="javascript: popUpSecop('/consultas/detalleProceso.do?numConstancia=19-12-9064255')"/>
    <hyperlink ref="X20" r:id="rId121" display="javascript: popUpSecop('/consultas/detalleProceso.do?numConstancia=19-12-9064278')"/>
    <hyperlink ref="X23" r:id="rId122" display="javascript: popUpSecop('/consultas/detalleProceso.do?numConstancia=19-12-9064489')"/>
    <hyperlink ref="X26" r:id="rId123" display="javascript: popUpSecop('/consultas/detalleProceso.do?numConstancia=19-12-9079689')"/>
    <hyperlink ref="X51" r:id="rId124" display="javascript: popUpSecop('/consultas/detalleProceso.do?numConstancia=19-12-9127670')"/>
    <hyperlink ref="X82" r:id="rId125" display="http://siaobserva.auditoria.gov.co/bodega/cartagena/000015/2020/05/05/01_01_07F787EA73C8F952A9F4A9B1E0D4606F_VER01.pdf"/>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B714D-492E-4AEC-8772-2A9A9433AB48}">
  <dimension ref="A1:F2"/>
  <sheetViews>
    <sheetView workbookViewId="0" topLeftCell="A1">
      <selection activeCell="D17" sqref="D17"/>
    </sheetView>
  </sheetViews>
  <sheetFormatPr defaultColWidth="11.421875" defaultRowHeight="15"/>
  <cols>
    <col min="1" max="1" width="47.00390625" style="0" customWidth="1"/>
    <col min="2" max="2" width="21.140625" style="0" customWidth="1"/>
    <col min="3" max="3" width="18.57421875" style="0" customWidth="1"/>
    <col min="4" max="4" width="20.57421875" style="0" customWidth="1"/>
    <col min="5" max="5" width="22.8515625" style="0" customWidth="1"/>
    <col min="6" max="6" width="26.00390625" style="0" customWidth="1"/>
    <col min="257" max="257" width="47.00390625" style="0" customWidth="1"/>
    <col min="258" max="258" width="21.140625" style="0" customWidth="1"/>
    <col min="259" max="259" width="18.57421875" style="0" customWidth="1"/>
    <col min="260" max="260" width="20.57421875" style="0" customWidth="1"/>
    <col min="261" max="261" width="22.8515625" style="0" customWidth="1"/>
    <col min="262" max="262" width="26.00390625" style="0" customWidth="1"/>
    <col min="513" max="513" width="47.00390625" style="0" customWidth="1"/>
    <col min="514" max="514" width="21.140625" style="0" customWidth="1"/>
    <col min="515" max="515" width="18.57421875" style="0" customWidth="1"/>
    <col min="516" max="516" width="20.57421875" style="0" customWidth="1"/>
    <col min="517" max="517" width="22.8515625" style="0" customWidth="1"/>
    <col min="518" max="518" width="26.00390625" style="0" customWidth="1"/>
    <col min="769" max="769" width="47.00390625" style="0" customWidth="1"/>
    <col min="770" max="770" width="21.140625" style="0" customWidth="1"/>
    <col min="771" max="771" width="18.57421875" style="0" customWidth="1"/>
    <col min="772" max="772" width="20.57421875" style="0" customWidth="1"/>
    <col min="773" max="773" width="22.8515625" style="0" customWidth="1"/>
    <col min="774" max="774" width="26.00390625" style="0" customWidth="1"/>
    <col min="1025" max="1025" width="47.00390625" style="0" customWidth="1"/>
    <col min="1026" max="1026" width="21.140625" style="0" customWidth="1"/>
    <col min="1027" max="1027" width="18.57421875" style="0" customWidth="1"/>
    <col min="1028" max="1028" width="20.57421875" style="0" customWidth="1"/>
    <col min="1029" max="1029" width="22.8515625" style="0" customWidth="1"/>
    <col min="1030" max="1030" width="26.00390625" style="0" customWidth="1"/>
    <col min="1281" max="1281" width="47.00390625" style="0" customWidth="1"/>
    <col min="1282" max="1282" width="21.140625" style="0" customWidth="1"/>
    <col min="1283" max="1283" width="18.57421875" style="0" customWidth="1"/>
    <col min="1284" max="1284" width="20.57421875" style="0" customWidth="1"/>
    <col min="1285" max="1285" width="22.8515625" style="0" customWidth="1"/>
    <col min="1286" max="1286" width="26.00390625" style="0" customWidth="1"/>
    <col min="1537" max="1537" width="47.00390625" style="0" customWidth="1"/>
    <col min="1538" max="1538" width="21.140625" style="0" customWidth="1"/>
    <col min="1539" max="1539" width="18.57421875" style="0" customWidth="1"/>
    <col min="1540" max="1540" width="20.57421875" style="0" customWidth="1"/>
    <col min="1541" max="1541" width="22.8515625" style="0" customWidth="1"/>
    <col min="1542" max="1542" width="26.00390625" style="0" customWidth="1"/>
    <col min="1793" max="1793" width="47.00390625" style="0" customWidth="1"/>
    <col min="1794" max="1794" width="21.140625" style="0" customWidth="1"/>
    <col min="1795" max="1795" width="18.57421875" style="0" customWidth="1"/>
    <col min="1796" max="1796" width="20.57421875" style="0" customWidth="1"/>
    <col min="1797" max="1797" width="22.8515625" style="0" customWidth="1"/>
    <col min="1798" max="1798" width="26.00390625" style="0" customWidth="1"/>
    <col min="2049" max="2049" width="47.00390625" style="0" customWidth="1"/>
    <col min="2050" max="2050" width="21.140625" style="0" customWidth="1"/>
    <col min="2051" max="2051" width="18.57421875" style="0" customWidth="1"/>
    <col min="2052" max="2052" width="20.57421875" style="0" customWidth="1"/>
    <col min="2053" max="2053" width="22.8515625" style="0" customWidth="1"/>
    <col min="2054" max="2054" width="26.00390625" style="0" customWidth="1"/>
    <col min="2305" max="2305" width="47.00390625" style="0" customWidth="1"/>
    <col min="2306" max="2306" width="21.140625" style="0" customWidth="1"/>
    <col min="2307" max="2307" width="18.57421875" style="0" customWidth="1"/>
    <col min="2308" max="2308" width="20.57421875" style="0" customWidth="1"/>
    <col min="2309" max="2309" width="22.8515625" style="0" customWidth="1"/>
    <col min="2310" max="2310" width="26.00390625" style="0" customWidth="1"/>
    <col min="2561" max="2561" width="47.00390625" style="0" customWidth="1"/>
    <col min="2562" max="2562" width="21.140625" style="0" customWidth="1"/>
    <col min="2563" max="2563" width="18.57421875" style="0" customWidth="1"/>
    <col min="2564" max="2564" width="20.57421875" style="0" customWidth="1"/>
    <col min="2565" max="2565" width="22.8515625" style="0" customWidth="1"/>
    <col min="2566" max="2566" width="26.00390625" style="0" customWidth="1"/>
    <col min="2817" max="2817" width="47.00390625" style="0" customWidth="1"/>
    <col min="2818" max="2818" width="21.140625" style="0" customWidth="1"/>
    <col min="2819" max="2819" width="18.57421875" style="0" customWidth="1"/>
    <col min="2820" max="2820" width="20.57421875" style="0" customWidth="1"/>
    <col min="2821" max="2821" width="22.8515625" style="0" customWidth="1"/>
    <col min="2822" max="2822" width="26.00390625" style="0" customWidth="1"/>
    <col min="3073" max="3073" width="47.00390625" style="0" customWidth="1"/>
    <col min="3074" max="3074" width="21.140625" style="0" customWidth="1"/>
    <col min="3075" max="3075" width="18.57421875" style="0" customWidth="1"/>
    <col min="3076" max="3076" width="20.57421875" style="0" customWidth="1"/>
    <col min="3077" max="3077" width="22.8515625" style="0" customWidth="1"/>
    <col min="3078" max="3078" width="26.00390625" style="0" customWidth="1"/>
    <col min="3329" max="3329" width="47.00390625" style="0" customWidth="1"/>
    <col min="3330" max="3330" width="21.140625" style="0" customWidth="1"/>
    <col min="3331" max="3331" width="18.57421875" style="0" customWidth="1"/>
    <col min="3332" max="3332" width="20.57421875" style="0" customWidth="1"/>
    <col min="3333" max="3333" width="22.8515625" style="0" customWidth="1"/>
    <col min="3334" max="3334" width="26.00390625" style="0" customWidth="1"/>
    <col min="3585" max="3585" width="47.00390625" style="0" customWidth="1"/>
    <col min="3586" max="3586" width="21.140625" style="0" customWidth="1"/>
    <col min="3587" max="3587" width="18.57421875" style="0" customWidth="1"/>
    <col min="3588" max="3588" width="20.57421875" style="0" customWidth="1"/>
    <col min="3589" max="3589" width="22.8515625" style="0" customWidth="1"/>
    <col min="3590" max="3590" width="26.00390625" style="0" customWidth="1"/>
    <col min="3841" max="3841" width="47.00390625" style="0" customWidth="1"/>
    <col min="3842" max="3842" width="21.140625" style="0" customWidth="1"/>
    <col min="3843" max="3843" width="18.57421875" style="0" customWidth="1"/>
    <col min="3844" max="3844" width="20.57421875" style="0" customWidth="1"/>
    <col min="3845" max="3845" width="22.8515625" style="0" customWidth="1"/>
    <col min="3846" max="3846" width="26.00390625" style="0" customWidth="1"/>
    <col min="4097" max="4097" width="47.00390625" style="0" customWidth="1"/>
    <col min="4098" max="4098" width="21.140625" style="0" customWidth="1"/>
    <col min="4099" max="4099" width="18.57421875" style="0" customWidth="1"/>
    <col min="4100" max="4100" width="20.57421875" style="0" customWidth="1"/>
    <col min="4101" max="4101" width="22.8515625" style="0" customWidth="1"/>
    <col min="4102" max="4102" width="26.00390625" style="0" customWidth="1"/>
    <col min="4353" max="4353" width="47.00390625" style="0" customWidth="1"/>
    <col min="4354" max="4354" width="21.140625" style="0" customWidth="1"/>
    <col min="4355" max="4355" width="18.57421875" style="0" customWidth="1"/>
    <col min="4356" max="4356" width="20.57421875" style="0" customWidth="1"/>
    <col min="4357" max="4357" width="22.8515625" style="0" customWidth="1"/>
    <col min="4358" max="4358" width="26.00390625" style="0" customWidth="1"/>
    <col min="4609" max="4609" width="47.00390625" style="0" customWidth="1"/>
    <col min="4610" max="4610" width="21.140625" style="0" customWidth="1"/>
    <col min="4611" max="4611" width="18.57421875" style="0" customWidth="1"/>
    <col min="4612" max="4612" width="20.57421875" style="0" customWidth="1"/>
    <col min="4613" max="4613" width="22.8515625" style="0" customWidth="1"/>
    <col min="4614" max="4614" width="26.00390625" style="0" customWidth="1"/>
    <col min="4865" max="4865" width="47.00390625" style="0" customWidth="1"/>
    <col min="4866" max="4866" width="21.140625" style="0" customWidth="1"/>
    <col min="4867" max="4867" width="18.57421875" style="0" customWidth="1"/>
    <col min="4868" max="4868" width="20.57421875" style="0" customWidth="1"/>
    <col min="4869" max="4869" width="22.8515625" style="0" customWidth="1"/>
    <col min="4870" max="4870" width="26.00390625" style="0" customWidth="1"/>
    <col min="5121" max="5121" width="47.00390625" style="0" customWidth="1"/>
    <col min="5122" max="5122" width="21.140625" style="0" customWidth="1"/>
    <col min="5123" max="5123" width="18.57421875" style="0" customWidth="1"/>
    <col min="5124" max="5124" width="20.57421875" style="0" customWidth="1"/>
    <col min="5125" max="5125" width="22.8515625" style="0" customWidth="1"/>
    <col min="5126" max="5126" width="26.00390625" style="0" customWidth="1"/>
    <col min="5377" max="5377" width="47.00390625" style="0" customWidth="1"/>
    <col min="5378" max="5378" width="21.140625" style="0" customWidth="1"/>
    <col min="5379" max="5379" width="18.57421875" style="0" customWidth="1"/>
    <col min="5380" max="5380" width="20.57421875" style="0" customWidth="1"/>
    <col min="5381" max="5381" width="22.8515625" style="0" customWidth="1"/>
    <col min="5382" max="5382" width="26.00390625" style="0" customWidth="1"/>
    <col min="5633" max="5633" width="47.00390625" style="0" customWidth="1"/>
    <col min="5634" max="5634" width="21.140625" style="0" customWidth="1"/>
    <col min="5635" max="5635" width="18.57421875" style="0" customWidth="1"/>
    <col min="5636" max="5636" width="20.57421875" style="0" customWidth="1"/>
    <col min="5637" max="5637" width="22.8515625" style="0" customWidth="1"/>
    <col min="5638" max="5638" width="26.00390625" style="0" customWidth="1"/>
    <col min="5889" max="5889" width="47.00390625" style="0" customWidth="1"/>
    <col min="5890" max="5890" width="21.140625" style="0" customWidth="1"/>
    <col min="5891" max="5891" width="18.57421875" style="0" customWidth="1"/>
    <col min="5892" max="5892" width="20.57421875" style="0" customWidth="1"/>
    <col min="5893" max="5893" width="22.8515625" style="0" customWidth="1"/>
    <col min="5894" max="5894" width="26.00390625" style="0" customWidth="1"/>
    <col min="6145" max="6145" width="47.00390625" style="0" customWidth="1"/>
    <col min="6146" max="6146" width="21.140625" style="0" customWidth="1"/>
    <col min="6147" max="6147" width="18.57421875" style="0" customWidth="1"/>
    <col min="6148" max="6148" width="20.57421875" style="0" customWidth="1"/>
    <col min="6149" max="6149" width="22.8515625" style="0" customWidth="1"/>
    <col min="6150" max="6150" width="26.00390625" style="0" customWidth="1"/>
    <col min="6401" max="6401" width="47.00390625" style="0" customWidth="1"/>
    <col min="6402" max="6402" width="21.140625" style="0" customWidth="1"/>
    <col min="6403" max="6403" width="18.57421875" style="0" customWidth="1"/>
    <col min="6404" max="6404" width="20.57421875" style="0" customWidth="1"/>
    <col min="6405" max="6405" width="22.8515625" style="0" customWidth="1"/>
    <col min="6406" max="6406" width="26.00390625" style="0" customWidth="1"/>
    <col min="6657" max="6657" width="47.00390625" style="0" customWidth="1"/>
    <col min="6658" max="6658" width="21.140625" style="0" customWidth="1"/>
    <col min="6659" max="6659" width="18.57421875" style="0" customWidth="1"/>
    <col min="6660" max="6660" width="20.57421875" style="0" customWidth="1"/>
    <col min="6661" max="6661" width="22.8515625" style="0" customWidth="1"/>
    <col min="6662" max="6662" width="26.00390625" style="0" customWidth="1"/>
    <col min="6913" max="6913" width="47.00390625" style="0" customWidth="1"/>
    <col min="6914" max="6914" width="21.140625" style="0" customWidth="1"/>
    <col min="6915" max="6915" width="18.57421875" style="0" customWidth="1"/>
    <col min="6916" max="6916" width="20.57421875" style="0" customWidth="1"/>
    <col min="6917" max="6917" width="22.8515625" style="0" customWidth="1"/>
    <col min="6918" max="6918" width="26.00390625" style="0" customWidth="1"/>
    <col min="7169" max="7169" width="47.00390625" style="0" customWidth="1"/>
    <col min="7170" max="7170" width="21.140625" style="0" customWidth="1"/>
    <col min="7171" max="7171" width="18.57421875" style="0" customWidth="1"/>
    <col min="7172" max="7172" width="20.57421875" style="0" customWidth="1"/>
    <col min="7173" max="7173" width="22.8515625" style="0" customWidth="1"/>
    <col min="7174" max="7174" width="26.00390625" style="0" customWidth="1"/>
    <col min="7425" max="7425" width="47.00390625" style="0" customWidth="1"/>
    <col min="7426" max="7426" width="21.140625" style="0" customWidth="1"/>
    <col min="7427" max="7427" width="18.57421875" style="0" customWidth="1"/>
    <col min="7428" max="7428" width="20.57421875" style="0" customWidth="1"/>
    <col min="7429" max="7429" width="22.8515625" style="0" customWidth="1"/>
    <col min="7430" max="7430" width="26.00390625" style="0" customWidth="1"/>
    <col min="7681" max="7681" width="47.00390625" style="0" customWidth="1"/>
    <col min="7682" max="7682" width="21.140625" style="0" customWidth="1"/>
    <col min="7683" max="7683" width="18.57421875" style="0" customWidth="1"/>
    <col min="7684" max="7684" width="20.57421875" style="0" customWidth="1"/>
    <col min="7685" max="7685" width="22.8515625" style="0" customWidth="1"/>
    <col min="7686" max="7686" width="26.00390625" style="0" customWidth="1"/>
    <col min="7937" max="7937" width="47.00390625" style="0" customWidth="1"/>
    <col min="7938" max="7938" width="21.140625" style="0" customWidth="1"/>
    <col min="7939" max="7939" width="18.57421875" style="0" customWidth="1"/>
    <col min="7940" max="7940" width="20.57421875" style="0" customWidth="1"/>
    <col min="7941" max="7941" width="22.8515625" style="0" customWidth="1"/>
    <col min="7942" max="7942" width="26.00390625" style="0" customWidth="1"/>
    <col min="8193" max="8193" width="47.00390625" style="0" customWidth="1"/>
    <col min="8194" max="8194" width="21.140625" style="0" customWidth="1"/>
    <col min="8195" max="8195" width="18.57421875" style="0" customWidth="1"/>
    <col min="8196" max="8196" width="20.57421875" style="0" customWidth="1"/>
    <col min="8197" max="8197" width="22.8515625" style="0" customWidth="1"/>
    <col min="8198" max="8198" width="26.00390625" style="0" customWidth="1"/>
    <col min="8449" max="8449" width="47.00390625" style="0" customWidth="1"/>
    <col min="8450" max="8450" width="21.140625" style="0" customWidth="1"/>
    <col min="8451" max="8451" width="18.57421875" style="0" customWidth="1"/>
    <col min="8452" max="8452" width="20.57421875" style="0" customWidth="1"/>
    <col min="8453" max="8453" width="22.8515625" style="0" customWidth="1"/>
    <col min="8454" max="8454" width="26.00390625" style="0" customWidth="1"/>
    <col min="8705" max="8705" width="47.00390625" style="0" customWidth="1"/>
    <col min="8706" max="8706" width="21.140625" style="0" customWidth="1"/>
    <col min="8707" max="8707" width="18.57421875" style="0" customWidth="1"/>
    <col min="8708" max="8708" width="20.57421875" style="0" customWidth="1"/>
    <col min="8709" max="8709" width="22.8515625" style="0" customWidth="1"/>
    <col min="8710" max="8710" width="26.00390625" style="0" customWidth="1"/>
    <col min="8961" max="8961" width="47.00390625" style="0" customWidth="1"/>
    <col min="8962" max="8962" width="21.140625" style="0" customWidth="1"/>
    <col min="8963" max="8963" width="18.57421875" style="0" customWidth="1"/>
    <col min="8964" max="8964" width="20.57421875" style="0" customWidth="1"/>
    <col min="8965" max="8965" width="22.8515625" style="0" customWidth="1"/>
    <col min="8966" max="8966" width="26.00390625" style="0" customWidth="1"/>
    <col min="9217" max="9217" width="47.00390625" style="0" customWidth="1"/>
    <col min="9218" max="9218" width="21.140625" style="0" customWidth="1"/>
    <col min="9219" max="9219" width="18.57421875" style="0" customWidth="1"/>
    <col min="9220" max="9220" width="20.57421875" style="0" customWidth="1"/>
    <col min="9221" max="9221" width="22.8515625" style="0" customWidth="1"/>
    <col min="9222" max="9222" width="26.00390625" style="0" customWidth="1"/>
    <col min="9473" max="9473" width="47.00390625" style="0" customWidth="1"/>
    <col min="9474" max="9474" width="21.140625" style="0" customWidth="1"/>
    <col min="9475" max="9475" width="18.57421875" style="0" customWidth="1"/>
    <col min="9476" max="9476" width="20.57421875" style="0" customWidth="1"/>
    <col min="9477" max="9477" width="22.8515625" style="0" customWidth="1"/>
    <col min="9478" max="9478" width="26.00390625" style="0" customWidth="1"/>
    <col min="9729" max="9729" width="47.00390625" style="0" customWidth="1"/>
    <col min="9730" max="9730" width="21.140625" style="0" customWidth="1"/>
    <col min="9731" max="9731" width="18.57421875" style="0" customWidth="1"/>
    <col min="9732" max="9732" width="20.57421875" style="0" customWidth="1"/>
    <col min="9733" max="9733" width="22.8515625" style="0" customWidth="1"/>
    <col min="9734" max="9734" width="26.00390625" style="0" customWidth="1"/>
    <col min="9985" max="9985" width="47.00390625" style="0" customWidth="1"/>
    <col min="9986" max="9986" width="21.140625" style="0" customWidth="1"/>
    <col min="9987" max="9987" width="18.57421875" style="0" customWidth="1"/>
    <col min="9988" max="9988" width="20.57421875" style="0" customWidth="1"/>
    <col min="9989" max="9989" width="22.8515625" style="0" customWidth="1"/>
    <col min="9990" max="9990" width="26.00390625" style="0" customWidth="1"/>
    <col min="10241" max="10241" width="47.00390625" style="0" customWidth="1"/>
    <col min="10242" max="10242" width="21.140625" style="0" customWidth="1"/>
    <col min="10243" max="10243" width="18.57421875" style="0" customWidth="1"/>
    <col min="10244" max="10244" width="20.57421875" style="0" customWidth="1"/>
    <col min="10245" max="10245" width="22.8515625" style="0" customWidth="1"/>
    <col min="10246" max="10246" width="26.00390625" style="0" customWidth="1"/>
    <col min="10497" max="10497" width="47.00390625" style="0" customWidth="1"/>
    <col min="10498" max="10498" width="21.140625" style="0" customWidth="1"/>
    <col min="10499" max="10499" width="18.57421875" style="0" customWidth="1"/>
    <col min="10500" max="10500" width="20.57421875" style="0" customWidth="1"/>
    <col min="10501" max="10501" width="22.8515625" style="0" customWidth="1"/>
    <col min="10502" max="10502" width="26.00390625" style="0" customWidth="1"/>
    <col min="10753" max="10753" width="47.00390625" style="0" customWidth="1"/>
    <col min="10754" max="10754" width="21.140625" style="0" customWidth="1"/>
    <col min="10755" max="10755" width="18.57421875" style="0" customWidth="1"/>
    <col min="10756" max="10756" width="20.57421875" style="0" customWidth="1"/>
    <col min="10757" max="10757" width="22.8515625" style="0" customWidth="1"/>
    <col min="10758" max="10758" width="26.00390625" style="0" customWidth="1"/>
    <col min="11009" max="11009" width="47.00390625" style="0" customWidth="1"/>
    <col min="11010" max="11010" width="21.140625" style="0" customWidth="1"/>
    <col min="11011" max="11011" width="18.57421875" style="0" customWidth="1"/>
    <col min="11012" max="11012" width="20.57421875" style="0" customWidth="1"/>
    <col min="11013" max="11013" width="22.8515625" style="0" customWidth="1"/>
    <col min="11014" max="11014" width="26.00390625" style="0" customWidth="1"/>
    <col min="11265" max="11265" width="47.00390625" style="0" customWidth="1"/>
    <col min="11266" max="11266" width="21.140625" style="0" customWidth="1"/>
    <col min="11267" max="11267" width="18.57421875" style="0" customWidth="1"/>
    <col min="11268" max="11268" width="20.57421875" style="0" customWidth="1"/>
    <col min="11269" max="11269" width="22.8515625" style="0" customWidth="1"/>
    <col min="11270" max="11270" width="26.00390625" style="0" customWidth="1"/>
    <col min="11521" max="11521" width="47.00390625" style="0" customWidth="1"/>
    <col min="11522" max="11522" width="21.140625" style="0" customWidth="1"/>
    <col min="11523" max="11523" width="18.57421875" style="0" customWidth="1"/>
    <col min="11524" max="11524" width="20.57421875" style="0" customWidth="1"/>
    <col min="11525" max="11525" width="22.8515625" style="0" customWidth="1"/>
    <col min="11526" max="11526" width="26.00390625" style="0" customWidth="1"/>
    <col min="11777" max="11777" width="47.00390625" style="0" customWidth="1"/>
    <col min="11778" max="11778" width="21.140625" style="0" customWidth="1"/>
    <col min="11779" max="11779" width="18.57421875" style="0" customWidth="1"/>
    <col min="11780" max="11780" width="20.57421875" style="0" customWidth="1"/>
    <col min="11781" max="11781" width="22.8515625" style="0" customWidth="1"/>
    <col min="11782" max="11782" width="26.00390625" style="0" customWidth="1"/>
    <col min="12033" max="12033" width="47.00390625" style="0" customWidth="1"/>
    <col min="12034" max="12034" width="21.140625" style="0" customWidth="1"/>
    <col min="12035" max="12035" width="18.57421875" style="0" customWidth="1"/>
    <col min="12036" max="12036" width="20.57421875" style="0" customWidth="1"/>
    <col min="12037" max="12037" width="22.8515625" style="0" customWidth="1"/>
    <col min="12038" max="12038" width="26.00390625" style="0" customWidth="1"/>
    <col min="12289" max="12289" width="47.00390625" style="0" customWidth="1"/>
    <col min="12290" max="12290" width="21.140625" style="0" customWidth="1"/>
    <col min="12291" max="12291" width="18.57421875" style="0" customWidth="1"/>
    <col min="12292" max="12292" width="20.57421875" style="0" customWidth="1"/>
    <col min="12293" max="12293" width="22.8515625" style="0" customWidth="1"/>
    <col min="12294" max="12294" width="26.00390625" style="0" customWidth="1"/>
    <col min="12545" max="12545" width="47.00390625" style="0" customWidth="1"/>
    <col min="12546" max="12546" width="21.140625" style="0" customWidth="1"/>
    <col min="12547" max="12547" width="18.57421875" style="0" customWidth="1"/>
    <col min="12548" max="12548" width="20.57421875" style="0" customWidth="1"/>
    <col min="12549" max="12549" width="22.8515625" style="0" customWidth="1"/>
    <col min="12550" max="12550" width="26.00390625" style="0" customWidth="1"/>
    <col min="12801" max="12801" width="47.00390625" style="0" customWidth="1"/>
    <col min="12802" max="12802" width="21.140625" style="0" customWidth="1"/>
    <col min="12803" max="12803" width="18.57421875" style="0" customWidth="1"/>
    <col min="12804" max="12804" width="20.57421875" style="0" customWidth="1"/>
    <col min="12805" max="12805" width="22.8515625" style="0" customWidth="1"/>
    <col min="12806" max="12806" width="26.00390625" style="0" customWidth="1"/>
    <col min="13057" max="13057" width="47.00390625" style="0" customWidth="1"/>
    <col min="13058" max="13058" width="21.140625" style="0" customWidth="1"/>
    <col min="13059" max="13059" width="18.57421875" style="0" customWidth="1"/>
    <col min="13060" max="13060" width="20.57421875" style="0" customWidth="1"/>
    <col min="13061" max="13061" width="22.8515625" style="0" customWidth="1"/>
    <col min="13062" max="13062" width="26.00390625" style="0" customWidth="1"/>
    <col min="13313" max="13313" width="47.00390625" style="0" customWidth="1"/>
    <col min="13314" max="13314" width="21.140625" style="0" customWidth="1"/>
    <col min="13315" max="13315" width="18.57421875" style="0" customWidth="1"/>
    <col min="13316" max="13316" width="20.57421875" style="0" customWidth="1"/>
    <col min="13317" max="13317" width="22.8515625" style="0" customWidth="1"/>
    <col min="13318" max="13318" width="26.00390625" style="0" customWidth="1"/>
    <col min="13569" max="13569" width="47.00390625" style="0" customWidth="1"/>
    <col min="13570" max="13570" width="21.140625" style="0" customWidth="1"/>
    <col min="13571" max="13571" width="18.57421875" style="0" customWidth="1"/>
    <col min="13572" max="13572" width="20.57421875" style="0" customWidth="1"/>
    <col min="13573" max="13573" width="22.8515625" style="0" customWidth="1"/>
    <col min="13574" max="13574" width="26.00390625" style="0" customWidth="1"/>
    <col min="13825" max="13825" width="47.00390625" style="0" customWidth="1"/>
    <col min="13826" max="13826" width="21.140625" style="0" customWidth="1"/>
    <col min="13827" max="13827" width="18.57421875" style="0" customWidth="1"/>
    <col min="13828" max="13828" width="20.57421875" style="0" customWidth="1"/>
    <col min="13829" max="13829" width="22.8515625" style="0" customWidth="1"/>
    <col min="13830" max="13830" width="26.00390625" style="0" customWidth="1"/>
    <col min="14081" max="14081" width="47.00390625" style="0" customWidth="1"/>
    <col min="14082" max="14082" width="21.140625" style="0" customWidth="1"/>
    <col min="14083" max="14083" width="18.57421875" style="0" customWidth="1"/>
    <col min="14084" max="14084" width="20.57421875" style="0" customWidth="1"/>
    <col min="14085" max="14085" width="22.8515625" style="0" customWidth="1"/>
    <col min="14086" max="14086" width="26.00390625" style="0" customWidth="1"/>
    <col min="14337" max="14337" width="47.00390625" style="0" customWidth="1"/>
    <col min="14338" max="14338" width="21.140625" style="0" customWidth="1"/>
    <col min="14339" max="14339" width="18.57421875" style="0" customWidth="1"/>
    <col min="14340" max="14340" width="20.57421875" style="0" customWidth="1"/>
    <col min="14341" max="14341" width="22.8515625" style="0" customWidth="1"/>
    <col min="14342" max="14342" width="26.00390625" style="0" customWidth="1"/>
    <col min="14593" max="14593" width="47.00390625" style="0" customWidth="1"/>
    <col min="14594" max="14594" width="21.140625" style="0" customWidth="1"/>
    <col min="14595" max="14595" width="18.57421875" style="0" customWidth="1"/>
    <col min="14596" max="14596" width="20.57421875" style="0" customWidth="1"/>
    <col min="14597" max="14597" width="22.8515625" style="0" customWidth="1"/>
    <col min="14598" max="14598" width="26.00390625" style="0" customWidth="1"/>
    <col min="14849" max="14849" width="47.00390625" style="0" customWidth="1"/>
    <col min="14850" max="14850" width="21.140625" style="0" customWidth="1"/>
    <col min="14851" max="14851" width="18.57421875" style="0" customWidth="1"/>
    <col min="14852" max="14852" width="20.57421875" style="0" customWidth="1"/>
    <col min="14853" max="14853" width="22.8515625" style="0" customWidth="1"/>
    <col min="14854" max="14854" width="26.00390625" style="0" customWidth="1"/>
    <col min="15105" max="15105" width="47.00390625" style="0" customWidth="1"/>
    <col min="15106" max="15106" width="21.140625" style="0" customWidth="1"/>
    <col min="15107" max="15107" width="18.57421875" style="0" customWidth="1"/>
    <col min="15108" max="15108" width="20.57421875" style="0" customWidth="1"/>
    <col min="15109" max="15109" width="22.8515625" style="0" customWidth="1"/>
    <col min="15110" max="15110" width="26.00390625" style="0" customWidth="1"/>
    <col min="15361" max="15361" width="47.00390625" style="0" customWidth="1"/>
    <col min="15362" max="15362" width="21.140625" style="0" customWidth="1"/>
    <col min="15363" max="15363" width="18.57421875" style="0" customWidth="1"/>
    <col min="15364" max="15364" width="20.57421875" style="0" customWidth="1"/>
    <col min="15365" max="15365" width="22.8515625" style="0" customWidth="1"/>
    <col min="15366" max="15366" width="26.00390625" style="0" customWidth="1"/>
    <col min="15617" max="15617" width="47.00390625" style="0" customWidth="1"/>
    <col min="15618" max="15618" width="21.140625" style="0" customWidth="1"/>
    <col min="15619" max="15619" width="18.57421875" style="0" customWidth="1"/>
    <col min="15620" max="15620" width="20.57421875" style="0" customWidth="1"/>
    <col min="15621" max="15621" width="22.8515625" style="0" customWidth="1"/>
    <col min="15622" max="15622" width="26.00390625" style="0" customWidth="1"/>
    <col min="15873" max="15873" width="47.00390625" style="0" customWidth="1"/>
    <col min="15874" max="15874" width="21.140625" style="0" customWidth="1"/>
    <col min="15875" max="15875" width="18.57421875" style="0" customWidth="1"/>
    <col min="15876" max="15876" width="20.57421875" style="0" customWidth="1"/>
    <col min="15877" max="15877" width="22.8515625" style="0" customWidth="1"/>
    <col min="15878" max="15878" width="26.00390625" style="0" customWidth="1"/>
    <col min="16129" max="16129" width="47.00390625" style="0" customWidth="1"/>
    <col min="16130" max="16130" width="21.140625" style="0" customWidth="1"/>
    <col min="16131" max="16131" width="18.57421875" style="0" customWidth="1"/>
    <col min="16132" max="16132" width="20.57421875" style="0" customWidth="1"/>
    <col min="16133" max="16133" width="22.8515625" style="0" customWidth="1"/>
    <col min="16134" max="16134" width="26.00390625" style="0" customWidth="1"/>
  </cols>
  <sheetData>
    <row r="1" spans="1:6" ht="15">
      <c r="A1" t="s">
        <v>3175</v>
      </c>
      <c r="B1" t="s">
        <v>3176</v>
      </c>
      <c r="C1" t="s">
        <v>505</v>
      </c>
      <c r="D1" t="s">
        <v>3177</v>
      </c>
      <c r="E1" t="s">
        <v>3178</v>
      </c>
      <c r="F1" t="s">
        <v>3179</v>
      </c>
    </row>
    <row r="2" spans="1:6" ht="15">
      <c r="A2">
        <v>90550897920</v>
      </c>
      <c r="B2" t="s">
        <v>3180</v>
      </c>
      <c r="C2" t="s">
        <v>515</v>
      </c>
      <c r="D2" t="s">
        <v>3181</v>
      </c>
      <c r="E2" t="s">
        <v>3182</v>
      </c>
      <c r="F2" t="s">
        <v>1438</v>
      </c>
    </row>
  </sheetData>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90792-1087-4AC5-B2FB-15CC91FA9EE4}">
  <dimension ref="A1:G528"/>
  <sheetViews>
    <sheetView workbookViewId="0" topLeftCell="A1">
      <selection activeCell="A17" sqref="A17"/>
    </sheetView>
  </sheetViews>
  <sheetFormatPr defaultColWidth="11.421875" defaultRowHeight="15"/>
  <cols>
    <col min="1" max="1" width="75.28125" style="189" customWidth="1"/>
    <col min="2" max="7" width="25.28125" style="189" customWidth="1"/>
    <col min="8" max="8" width="35.140625" style="189" customWidth="1"/>
    <col min="9" max="256" width="11.421875" style="189" customWidth="1"/>
    <col min="257" max="257" width="75.28125" style="189" customWidth="1"/>
    <col min="258" max="263" width="25.28125" style="189" customWidth="1"/>
    <col min="264" max="264" width="35.140625" style="189" customWidth="1"/>
    <col min="265" max="512" width="11.421875" style="189" customWidth="1"/>
    <col min="513" max="513" width="75.28125" style="189" customWidth="1"/>
    <col min="514" max="519" width="25.28125" style="189" customWidth="1"/>
    <col min="520" max="520" width="35.140625" style="189" customWidth="1"/>
    <col min="521" max="768" width="11.421875" style="189" customWidth="1"/>
    <col min="769" max="769" width="75.28125" style="189" customWidth="1"/>
    <col min="770" max="775" width="25.28125" style="189" customWidth="1"/>
    <col min="776" max="776" width="35.140625" style="189" customWidth="1"/>
    <col min="777" max="1024" width="11.421875" style="189" customWidth="1"/>
    <col min="1025" max="1025" width="75.28125" style="189" customWidth="1"/>
    <col min="1026" max="1031" width="25.28125" style="189" customWidth="1"/>
    <col min="1032" max="1032" width="35.140625" style="189" customWidth="1"/>
    <col min="1033" max="1280" width="11.421875" style="189" customWidth="1"/>
    <col min="1281" max="1281" width="75.28125" style="189" customWidth="1"/>
    <col min="1282" max="1287" width="25.28125" style="189" customWidth="1"/>
    <col min="1288" max="1288" width="35.140625" style="189" customWidth="1"/>
    <col min="1289" max="1536" width="11.421875" style="189" customWidth="1"/>
    <col min="1537" max="1537" width="75.28125" style="189" customWidth="1"/>
    <col min="1538" max="1543" width="25.28125" style="189" customWidth="1"/>
    <col min="1544" max="1544" width="35.140625" style="189" customWidth="1"/>
    <col min="1545" max="1792" width="11.421875" style="189" customWidth="1"/>
    <col min="1793" max="1793" width="75.28125" style="189" customWidth="1"/>
    <col min="1794" max="1799" width="25.28125" style="189" customWidth="1"/>
    <col min="1800" max="1800" width="35.140625" style="189" customWidth="1"/>
    <col min="1801" max="2048" width="11.421875" style="189" customWidth="1"/>
    <col min="2049" max="2049" width="75.28125" style="189" customWidth="1"/>
    <col min="2050" max="2055" width="25.28125" style="189" customWidth="1"/>
    <col min="2056" max="2056" width="35.140625" style="189" customWidth="1"/>
    <col min="2057" max="2304" width="11.421875" style="189" customWidth="1"/>
    <col min="2305" max="2305" width="75.28125" style="189" customWidth="1"/>
    <col min="2306" max="2311" width="25.28125" style="189" customWidth="1"/>
    <col min="2312" max="2312" width="35.140625" style="189" customWidth="1"/>
    <col min="2313" max="2560" width="11.421875" style="189" customWidth="1"/>
    <col min="2561" max="2561" width="75.28125" style="189" customWidth="1"/>
    <col min="2562" max="2567" width="25.28125" style="189" customWidth="1"/>
    <col min="2568" max="2568" width="35.140625" style="189" customWidth="1"/>
    <col min="2569" max="2816" width="11.421875" style="189" customWidth="1"/>
    <col min="2817" max="2817" width="75.28125" style="189" customWidth="1"/>
    <col min="2818" max="2823" width="25.28125" style="189" customWidth="1"/>
    <col min="2824" max="2824" width="35.140625" style="189" customWidth="1"/>
    <col min="2825" max="3072" width="11.421875" style="189" customWidth="1"/>
    <col min="3073" max="3073" width="75.28125" style="189" customWidth="1"/>
    <col min="3074" max="3079" width="25.28125" style="189" customWidth="1"/>
    <col min="3080" max="3080" width="35.140625" style="189" customWidth="1"/>
    <col min="3081" max="3328" width="11.421875" style="189" customWidth="1"/>
    <col min="3329" max="3329" width="75.28125" style="189" customWidth="1"/>
    <col min="3330" max="3335" width="25.28125" style="189" customWidth="1"/>
    <col min="3336" max="3336" width="35.140625" style="189" customWidth="1"/>
    <col min="3337" max="3584" width="11.421875" style="189" customWidth="1"/>
    <col min="3585" max="3585" width="75.28125" style="189" customWidth="1"/>
    <col min="3586" max="3591" width="25.28125" style="189" customWidth="1"/>
    <col min="3592" max="3592" width="35.140625" style="189" customWidth="1"/>
    <col min="3593" max="3840" width="11.421875" style="189" customWidth="1"/>
    <col min="3841" max="3841" width="75.28125" style="189" customWidth="1"/>
    <col min="3842" max="3847" width="25.28125" style="189" customWidth="1"/>
    <col min="3848" max="3848" width="35.140625" style="189" customWidth="1"/>
    <col min="3849" max="4096" width="11.421875" style="189" customWidth="1"/>
    <col min="4097" max="4097" width="75.28125" style="189" customWidth="1"/>
    <col min="4098" max="4103" width="25.28125" style="189" customWidth="1"/>
    <col min="4104" max="4104" width="35.140625" style="189" customWidth="1"/>
    <col min="4105" max="4352" width="11.421875" style="189" customWidth="1"/>
    <col min="4353" max="4353" width="75.28125" style="189" customWidth="1"/>
    <col min="4354" max="4359" width="25.28125" style="189" customWidth="1"/>
    <col min="4360" max="4360" width="35.140625" style="189" customWidth="1"/>
    <col min="4361" max="4608" width="11.421875" style="189" customWidth="1"/>
    <col min="4609" max="4609" width="75.28125" style="189" customWidth="1"/>
    <col min="4610" max="4615" width="25.28125" style="189" customWidth="1"/>
    <col min="4616" max="4616" width="35.140625" style="189" customWidth="1"/>
    <col min="4617" max="4864" width="11.421875" style="189" customWidth="1"/>
    <col min="4865" max="4865" width="75.28125" style="189" customWidth="1"/>
    <col min="4866" max="4871" width="25.28125" style="189" customWidth="1"/>
    <col min="4872" max="4872" width="35.140625" style="189" customWidth="1"/>
    <col min="4873" max="5120" width="11.421875" style="189" customWidth="1"/>
    <col min="5121" max="5121" width="75.28125" style="189" customWidth="1"/>
    <col min="5122" max="5127" width="25.28125" style="189" customWidth="1"/>
    <col min="5128" max="5128" width="35.140625" style="189" customWidth="1"/>
    <col min="5129" max="5376" width="11.421875" style="189" customWidth="1"/>
    <col min="5377" max="5377" width="75.28125" style="189" customWidth="1"/>
    <col min="5378" max="5383" width="25.28125" style="189" customWidth="1"/>
    <col min="5384" max="5384" width="35.140625" style="189" customWidth="1"/>
    <col min="5385" max="5632" width="11.421875" style="189" customWidth="1"/>
    <col min="5633" max="5633" width="75.28125" style="189" customWidth="1"/>
    <col min="5634" max="5639" width="25.28125" style="189" customWidth="1"/>
    <col min="5640" max="5640" width="35.140625" style="189" customWidth="1"/>
    <col min="5641" max="5888" width="11.421875" style="189" customWidth="1"/>
    <col min="5889" max="5889" width="75.28125" style="189" customWidth="1"/>
    <col min="5890" max="5895" width="25.28125" style="189" customWidth="1"/>
    <col min="5896" max="5896" width="35.140625" style="189" customWidth="1"/>
    <col min="5897" max="6144" width="11.421875" style="189" customWidth="1"/>
    <col min="6145" max="6145" width="75.28125" style="189" customWidth="1"/>
    <col min="6146" max="6151" width="25.28125" style="189" customWidth="1"/>
    <col min="6152" max="6152" width="35.140625" style="189" customWidth="1"/>
    <col min="6153" max="6400" width="11.421875" style="189" customWidth="1"/>
    <col min="6401" max="6401" width="75.28125" style="189" customWidth="1"/>
    <col min="6402" max="6407" width="25.28125" style="189" customWidth="1"/>
    <col min="6408" max="6408" width="35.140625" style="189" customWidth="1"/>
    <col min="6409" max="6656" width="11.421875" style="189" customWidth="1"/>
    <col min="6657" max="6657" width="75.28125" style="189" customWidth="1"/>
    <col min="6658" max="6663" width="25.28125" style="189" customWidth="1"/>
    <col min="6664" max="6664" width="35.140625" style="189" customWidth="1"/>
    <col min="6665" max="6912" width="11.421875" style="189" customWidth="1"/>
    <col min="6913" max="6913" width="75.28125" style="189" customWidth="1"/>
    <col min="6914" max="6919" width="25.28125" style="189" customWidth="1"/>
    <col min="6920" max="6920" width="35.140625" style="189" customWidth="1"/>
    <col min="6921" max="7168" width="11.421875" style="189" customWidth="1"/>
    <col min="7169" max="7169" width="75.28125" style="189" customWidth="1"/>
    <col min="7170" max="7175" width="25.28125" style="189" customWidth="1"/>
    <col min="7176" max="7176" width="35.140625" style="189" customWidth="1"/>
    <col min="7177" max="7424" width="11.421875" style="189" customWidth="1"/>
    <col min="7425" max="7425" width="75.28125" style="189" customWidth="1"/>
    <col min="7426" max="7431" width="25.28125" style="189" customWidth="1"/>
    <col min="7432" max="7432" width="35.140625" style="189" customWidth="1"/>
    <col min="7433" max="7680" width="11.421875" style="189" customWidth="1"/>
    <col min="7681" max="7681" width="75.28125" style="189" customWidth="1"/>
    <col min="7682" max="7687" width="25.28125" style="189" customWidth="1"/>
    <col min="7688" max="7688" width="35.140625" style="189" customWidth="1"/>
    <col min="7689" max="7936" width="11.421875" style="189" customWidth="1"/>
    <col min="7937" max="7937" width="75.28125" style="189" customWidth="1"/>
    <col min="7938" max="7943" width="25.28125" style="189" customWidth="1"/>
    <col min="7944" max="7944" width="35.140625" style="189" customWidth="1"/>
    <col min="7945" max="8192" width="11.421875" style="189" customWidth="1"/>
    <col min="8193" max="8193" width="75.28125" style="189" customWidth="1"/>
    <col min="8194" max="8199" width="25.28125" style="189" customWidth="1"/>
    <col min="8200" max="8200" width="35.140625" style="189" customWidth="1"/>
    <col min="8201" max="8448" width="11.421875" style="189" customWidth="1"/>
    <col min="8449" max="8449" width="75.28125" style="189" customWidth="1"/>
    <col min="8450" max="8455" width="25.28125" style="189" customWidth="1"/>
    <col min="8456" max="8456" width="35.140625" style="189" customWidth="1"/>
    <col min="8457" max="8704" width="11.421875" style="189" customWidth="1"/>
    <col min="8705" max="8705" width="75.28125" style="189" customWidth="1"/>
    <col min="8706" max="8711" width="25.28125" style="189" customWidth="1"/>
    <col min="8712" max="8712" width="35.140625" style="189" customWidth="1"/>
    <col min="8713" max="8960" width="11.421875" style="189" customWidth="1"/>
    <col min="8961" max="8961" width="75.28125" style="189" customWidth="1"/>
    <col min="8962" max="8967" width="25.28125" style="189" customWidth="1"/>
    <col min="8968" max="8968" width="35.140625" style="189" customWidth="1"/>
    <col min="8969" max="9216" width="11.421875" style="189" customWidth="1"/>
    <col min="9217" max="9217" width="75.28125" style="189" customWidth="1"/>
    <col min="9218" max="9223" width="25.28125" style="189" customWidth="1"/>
    <col min="9224" max="9224" width="35.140625" style="189" customWidth="1"/>
    <col min="9225" max="9472" width="11.421875" style="189" customWidth="1"/>
    <col min="9473" max="9473" width="75.28125" style="189" customWidth="1"/>
    <col min="9474" max="9479" width="25.28125" style="189" customWidth="1"/>
    <col min="9480" max="9480" width="35.140625" style="189" customWidth="1"/>
    <col min="9481" max="9728" width="11.421875" style="189" customWidth="1"/>
    <col min="9729" max="9729" width="75.28125" style="189" customWidth="1"/>
    <col min="9730" max="9735" width="25.28125" style="189" customWidth="1"/>
    <col min="9736" max="9736" width="35.140625" style="189" customWidth="1"/>
    <col min="9737" max="9984" width="11.421875" style="189" customWidth="1"/>
    <col min="9985" max="9985" width="75.28125" style="189" customWidth="1"/>
    <col min="9986" max="9991" width="25.28125" style="189" customWidth="1"/>
    <col min="9992" max="9992" width="35.140625" style="189" customWidth="1"/>
    <col min="9993" max="10240" width="11.421875" style="189" customWidth="1"/>
    <col min="10241" max="10241" width="75.28125" style="189" customWidth="1"/>
    <col min="10242" max="10247" width="25.28125" style="189" customWidth="1"/>
    <col min="10248" max="10248" width="35.140625" style="189" customWidth="1"/>
    <col min="10249" max="10496" width="11.421875" style="189" customWidth="1"/>
    <col min="10497" max="10497" width="75.28125" style="189" customWidth="1"/>
    <col min="10498" max="10503" width="25.28125" style="189" customWidth="1"/>
    <col min="10504" max="10504" width="35.140625" style="189" customWidth="1"/>
    <col min="10505" max="10752" width="11.421875" style="189" customWidth="1"/>
    <col min="10753" max="10753" width="75.28125" style="189" customWidth="1"/>
    <col min="10754" max="10759" width="25.28125" style="189" customWidth="1"/>
    <col min="10760" max="10760" width="35.140625" style="189" customWidth="1"/>
    <col min="10761" max="11008" width="11.421875" style="189" customWidth="1"/>
    <col min="11009" max="11009" width="75.28125" style="189" customWidth="1"/>
    <col min="11010" max="11015" width="25.28125" style="189" customWidth="1"/>
    <col min="11016" max="11016" width="35.140625" style="189" customWidth="1"/>
    <col min="11017" max="11264" width="11.421875" style="189" customWidth="1"/>
    <col min="11265" max="11265" width="75.28125" style="189" customWidth="1"/>
    <col min="11266" max="11271" width="25.28125" style="189" customWidth="1"/>
    <col min="11272" max="11272" width="35.140625" style="189" customWidth="1"/>
    <col min="11273" max="11520" width="11.421875" style="189" customWidth="1"/>
    <col min="11521" max="11521" width="75.28125" style="189" customWidth="1"/>
    <col min="11522" max="11527" width="25.28125" style="189" customWidth="1"/>
    <col min="11528" max="11528" width="35.140625" style="189" customWidth="1"/>
    <col min="11529" max="11776" width="11.421875" style="189" customWidth="1"/>
    <col min="11777" max="11777" width="75.28125" style="189" customWidth="1"/>
    <col min="11778" max="11783" width="25.28125" style="189" customWidth="1"/>
    <col min="11784" max="11784" width="35.140625" style="189" customWidth="1"/>
    <col min="11785" max="12032" width="11.421875" style="189" customWidth="1"/>
    <col min="12033" max="12033" width="75.28125" style="189" customWidth="1"/>
    <col min="12034" max="12039" width="25.28125" style="189" customWidth="1"/>
    <col min="12040" max="12040" width="35.140625" style="189" customWidth="1"/>
    <col min="12041" max="12288" width="11.421875" style="189" customWidth="1"/>
    <col min="12289" max="12289" width="75.28125" style="189" customWidth="1"/>
    <col min="12290" max="12295" width="25.28125" style="189" customWidth="1"/>
    <col min="12296" max="12296" width="35.140625" style="189" customWidth="1"/>
    <col min="12297" max="12544" width="11.421875" style="189" customWidth="1"/>
    <col min="12545" max="12545" width="75.28125" style="189" customWidth="1"/>
    <col min="12546" max="12551" width="25.28125" style="189" customWidth="1"/>
    <col min="12552" max="12552" width="35.140625" style="189" customWidth="1"/>
    <col min="12553" max="12800" width="11.421875" style="189" customWidth="1"/>
    <col min="12801" max="12801" width="75.28125" style="189" customWidth="1"/>
    <col min="12802" max="12807" width="25.28125" style="189" customWidth="1"/>
    <col min="12808" max="12808" width="35.140625" style="189" customWidth="1"/>
    <col min="12809" max="13056" width="11.421875" style="189" customWidth="1"/>
    <col min="13057" max="13057" width="75.28125" style="189" customWidth="1"/>
    <col min="13058" max="13063" width="25.28125" style="189" customWidth="1"/>
    <col min="13064" max="13064" width="35.140625" style="189" customWidth="1"/>
    <col min="13065" max="13312" width="11.421875" style="189" customWidth="1"/>
    <col min="13313" max="13313" width="75.28125" style="189" customWidth="1"/>
    <col min="13314" max="13319" width="25.28125" style="189" customWidth="1"/>
    <col min="13320" max="13320" width="35.140625" style="189" customWidth="1"/>
    <col min="13321" max="13568" width="11.421875" style="189" customWidth="1"/>
    <col min="13569" max="13569" width="75.28125" style="189" customWidth="1"/>
    <col min="13570" max="13575" width="25.28125" style="189" customWidth="1"/>
    <col min="13576" max="13576" width="35.140625" style="189" customWidth="1"/>
    <col min="13577" max="13824" width="11.421875" style="189" customWidth="1"/>
    <col min="13825" max="13825" width="75.28125" style="189" customWidth="1"/>
    <col min="13826" max="13831" width="25.28125" style="189" customWidth="1"/>
    <col min="13832" max="13832" width="35.140625" style="189" customWidth="1"/>
    <col min="13833" max="14080" width="11.421875" style="189" customWidth="1"/>
    <col min="14081" max="14081" width="75.28125" style="189" customWidth="1"/>
    <col min="14082" max="14087" width="25.28125" style="189" customWidth="1"/>
    <col min="14088" max="14088" width="35.140625" style="189" customWidth="1"/>
    <col min="14089" max="14336" width="11.421875" style="189" customWidth="1"/>
    <col min="14337" max="14337" width="75.28125" style="189" customWidth="1"/>
    <col min="14338" max="14343" width="25.28125" style="189" customWidth="1"/>
    <col min="14344" max="14344" width="35.140625" style="189" customWidth="1"/>
    <col min="14345" max="14592" width="11.421875" style="189" customWidth="1"/>
    <col min="14593" max="14593" width="75.28125" style="189" customWidth="1"/>
    <col min="14594" max="14599" width="25.28125" style="189" customWidth="1"/>
    <col min="14600" max="14600" width="35.140625" style="189" customWidth="1"/>
    <col min="14601" max="14848" width="11.421875" style="189" customWidth="1"/>
    <col min="14849" max="14849" width="75.28125" style="189" customWidth="1"/>
    <col min="14850" max="14855" width="25.28125" style="189" customWidth="1"/>
    <col min="14856" max="14856" width="35.140625" style="189" customWidth="1"/>
    <col min="14857" max="15104" width="11.421875" style="189" customWidth="1"/>
    <col min="15105" max="15105" width="75.28125" style="189" customWidth="1"/>
    <col min="15106" max="15111" width="25.28125" style="189" customWidth="1"/>
    <col min="15112" max="15112" width="35.140625" style="189" customWidth="1"/>
    <col min="15113" max="15360" width="11.421875" style="189" customWidth="1"/>
    <col min="15361" max="15361" width="75.28125" style="189" customWidth="1"/>
    <col min="15362" max="15367" width="25.28125" style="189" customWidth="1"/>
    <col min="15368" max="15368" width="35.140625" style="189" customWidth="1"/>
    <col min="15369" max="15616" width="11.421875" style="189" customWidth="1"/>
    <col min="15617" max="15617" width="75.28125" style="189" customWidth="1"/>
    <col min="15618" max="15623" width="25.28125" style="189" customWidth="1"/>
    <col min="15624" max="15624" width="35.140625" style="189" customWidth="1"/>
    <col min="15625" max="15872" width="11.421875" style="189" customWidth="1"/>
    <col min="15873" max="15873" width="75.28125" style="189" customWidth="1"/>
    <col min="15874" max="15879" width="25.28125" style="189" customWidth="1"/>
    <col min="15880" max="15880" width="35.140625" style="189" customWidth="1"/>
    <col min="15881" max="16128" width="11.421875" style="189" customWidth="1"/>
    <col min="16129" max="16129" width="75.28125" style="189" customWidth="1"/>
    <col min="16130" max="16135" width="25.28125" style="189" customWidth="1"/>
    <col min="16136" max="16136" width="35.140625" style="189" customWidth="1"/>
    <col min="16137" max="16384" width="11.421875" style="189" customWidth="1"/>
  </cols>
  <sheetData>
    <row r="1" spans="1:7" ht="15">
      <c r="A1" s="189" t="s">
        <v>3183</v>
      </c>
      <c r="B1" s="189" t="s">
        <v>3184</v>
      </c>
      <c r="C1" s="189" t="s">
        <v>3185</v>
      </c>
      <c r="D1" s="189" t="s">
        <v>3186</v>
      </c>
      <c r="E1" s="189" t="s">
        <v>3187</v>
      </c>
      <c r="F1" s="189" t="s">
        <v>3188</v>
      </c>
      <c r="G1" s="189" t="s">
        <v>3189</v>
      </c>
    </row>
    <row r="2" spans="1:7" ht="15">
      <c r="A2" s="189" t="s">
        <v>3190</v>
      </c>
      <c r="B2" s="190">
        <v>44011</v>
      </c>
      <c r="C2" s="191" t="s">
        <v>3191</v>
      </c>
      <c r="D2" s="191" t="s">
        <v>3192</v>
      </c>
      <c r="E2" s="191" t="s">
        <v>3193</v>
      </c>
      <c r="F2" s="192">
        <v>44019</v>
      </c>
      <c r="G2" s="191" t="s">
        <v>3194</v>
      </c>
    </row>
    <row r="3" spans="1:7" ht="24">
      <c r="A3" s="189" t="s">
        <v>3195</v>
      </c>
      <c r="B3" s="190">
        <v>44009</v>
      </c>
      <c r="C3" s="191" t="s">
        <v>3196</v>
      </c>
      <c r="D3" s="191" t="s">
        <v>3192</v>
      </c>
      <c r="E3" s="193" t="s">
        <v>3197</v>
      </c>
      <c r="F3" s="192">
        <v>44040</v>
      </c>
      <c r="G3" s="191" t="s">
        <v>3198</v>
      </c>
    </row>
    <row r="4" spans="1:7" ht="15">
      <c r="A4" s="189" t="s">
        <v>3199</v>
      </c>
      <c r="B4" s="190">
        <v>44008</v>
      </c>
      <c r="C4" s="191" t="s">
        <v>3200</v>
      </c>
      <c r="D4" s="191" t="s">
        <v>3192</v>
      </c>
      <c r="E4" s="191" t="s">
        <v>3201</v>
      </c>
      <c r="F4" s="192">
        <v>44018</v>
      </c>
      <c r="G4" s="191" t="s">
        <v>3194</v>
      </c>
    </row>
    <row r="5" spans="1:7" ht="15">
      <c r="A5" s="189" t="s">
        <v>3202</v>
      </c>
      <c r="B5" s="190">
        <v>44007</v>
      </c>
      <c r="C5" s="191" t="s">
        <v>3203</v>
      </c>
      <c r="D5" s="191" t="s">
        <v>3192</v>
      </c>
      <c r="E5" s="191" t="s">
        <v>3204</v>
      </c>
      <c r="F5" s="192">
        <v>44033</v>
      </c>
      <c r="G5" s="191" t="s">
        <v>3205</v>
      </c>
    </row>
    <row r="6" spans="1:7" ht="15">
      <c r="A6" s="189" t="s">
        <v>3206</v>
      </c>
      <c r="B6" s="190">
        <v>44006</v>
      </c>
      <c r="C6" s="191" t="s">
        <v>3207</v>
      </c>
      <c r="D6" s="191" t="s">
        <v>3192</v>
      </c>
      <c r="E6" s="191" t="s">
        <v>3208</v>
      </c>
      <c r="F6" s="192">
        <v>44013</v>
      </c>
      <c r="G6" s="191" t="s">
        <v>3194</v>
      </c>
    </row>
    <row r="7" spans="1:7" ht="24">
      <c r="A7" s="189" t="s">
        <v>3209</v>
      </c>
      <c r="B7" s="190">
        <v>44005</v>
      </c>
      <c r="C7" s="191" t="s">
        <v>3210</v>
      </c>
      <c r="D7" s="191" t="s">
        <v>3192</v>
      </c>
      <c r="E7" s="194" t="s">
        <v>3211</v>
      </c>
      <c r="F7" s="192">
        <v>44026</v>
      </c>
      <c r="G7" s="191" t="s">
        <v>3212</v>
      </c>
    </row>
    <row r="8" spans="1:7" ht="15">
      <c r="A8" s="189" t="s">
        <v>3213</v>
      </c>
      <c r="B8" s="190">
        <v>43966</v>
      </c>
      <c r="C8" s="191" t="s">
        <v>3214</v>
      </c>
      <c r="D8" s="191" t="s">
        <v>3192</v>
      </c>
      <c r="E8" s="191" t="s">
        <v>3215</v>
      </c>
      <c r="F8" s="192">
        <v>43959</v>
      </c>
      <c r="G8" s="191" t="s">
        <v>3205</v>
      </c>
    </row>
    <row r="9" spans="1:7" ht="34.5" customHeight="1">
      <c r="A9" s="195" t="s">
        <v>3216</v>
      </c>
      <c r="B9" s="190">
        <v>43948</v>
      </c>
      <c r="C9" s="191" t="s">
        <v>3217</v>
      </c>
      <c r="D9" s="191" t="s">
        <v>3192</v>
      </c>
      <c r="E9" s="191" t="s">
        <v>3218</v>
      </c>
      <c r="F9" s="192">
        <v>43955</v>
      </c>
      <c r="G9" s="191" t="s">
        <v>3205</v>
      </c>
    </row>
    <row r="10" spans="1:7" ht="15">
      <c r="A10" s="189" t="s">
        <v>3219</v>
      </c>
      <c r="B10" s="190">
        <v>43948</v>
      </c>
      <c r="C10" s="191" t="s">
        <v>3220</v>
      </c>
      <c r="D10" s="191" t="s">
        <v>3192</v>
      </c>
      <c r="E10" s="191" t="s">
        <v>3221</v>
      </c>
      <c r="F10" s="192">
        <v>43955</v>
      </c>
      <c r="G10" s="191" t="s">
        <v>3205</v>
      </c>
    </row>
    <row r="11" spans="1:7" ht="15">
      <c r="A11" s="189" t="s">
        <v>3222</v>
      </c>
      <c r="B11" s="190">
        <v>43950</v>
      </c>
      <c r="C11" s="191" t="s">
        <v>3223</v>
      </c>
      <c r="D11" s="191" t="s">
        <v>3192</v>
      </c>
      <c r="E11" s="191" t="s">
        <v>3224</v>
      </c>
      <c r="F11" s="192">
        <v>43955</v>
      </c>
      <c r="G11" s="191" t="s">
        <v>3205</v>
      </c>
    </row>
    <row r="12" spans="1:7" ht="15">
      <c r="A12" s="189" t="s">
        <v>3225</v>
      </c>
      <c r="B12" s="192">
        <v>43881</v>
      </c>
      <c r="C12" s="191" t="s">
        <v>3226</v>
      </c>
      <c r="D12" s="191" t="s">
        <v>3192</v>
      </c>
      <c r="E12" s="191" t="s">
        <v>3227</v>
      </c>
      <c r="F12" s="192">
        <v>43969</v>
      </c>
      <c r="G12" s="191" t="s">
        <v>3205</v>
      </c>
    </row>
    <row r="13" spans="1:7" ht="15">
      <c r="A13" s="189" t="s">
        <v>3228</v>
      </c>
      <c r="B13" s="192">
        <v>43958</v>
      </c>
      <c r="C13" s="191" t="s">
        <v>3229</v>
      </c>
      <c r="D13" s="191" t="s">
        <v>3192</v>
      </c>
      <c r="E13" s="191" t="s">
        <v>3230</v>
      </c>
      <c r="F13" s="192">
        <v>43962</v>
      </c>
      <c r="G13" s="191" t="s">
        <v>3205</v>
      </c>
    </row>
    <row r="14" spans="1:7" ht="15">
      <c r="A14" s="189" t="s">
        <v>3231</v>
      </c>
      <c r="B14" s="192">
        <v>43971</v>
      </c>
      <c r="C14" s="191" t="s">
        <v>3232</v>
      </c>
      <c r="D14" s="191" t="s">
        <v>3192</v>
      </c>
      <c r="E14" s="191" t="s">
        <v>3233</v>
      </c>
      <c r="F14" s="192">
        <v>43966</v>
      </c>
      <c r="G14" s="191" t="s">
        <v>3205</v>
      </c>
    </row>
    <row r="15" spans="1:7" ht="15">
      <c r="A15" s="189" t="s">
        <v>3234</v>
      </c>
      <c r="B15" s="192">
        <v>43986</v>
      </c>
      <c r="C15" s="191" t="s">
        <v>3235</v>
      </c>
      <c r="D15" s="191" t="s">
        <v>3192</v>
      </c>
      <c r="E15" s="191" t="s">
        <v>3236</v>
      </c>
      <c r="F15" s="192">
        <v>43987</v>
      </c>
      <c r="G15" s="191" t="s">
        <v>3205</v>
      </c>
    </row>
    <row r="16" spans="1:7" ht="15">
      <c r="A16" s="189" t="s">
        <v>3237</v>
      </c>
      <c r="B16" s="192">
        <v>43987</v>
      </c>
      <c r="C16" s="191" t="s">
        <v>3238</v>
      </c>
      <c r="D16" s="191" t="s">
        <v>3192</v>
      </c>
      <c r="E16" s="191" t="s">
        <v>3239</v>
      </c>
      <c r="F16" s="192">
        <v>43988</v>
      </c>
      <c r="G16" s="191" t="s">
        <v>3205</v>
      </c>
    </row>
    <row r="17" spans="1:7" ht="15">
      <c r="A17" s="189" t="s">
        <v>3240</v>
      </c>
      <c r="B17" s="192">
        <v>43987</v>
      </c>
      <c r="C17" s="191" t="s">
        <v>3241</v>
      </c>
      <c r="D17" s="191" t="s">
        <v>3192</v>
      </c>
      <c r="E17" s="191" t="s">
        <v>3242</v>
      </c>
      <c r="F17" s="192">
        <v>43993</v>
      </c>
      <c r="G17" s="191" t="s">
        <v>3205</v>
      </c>
    </row>
    <row r="18" spans="1:7" ht="15">
      <c r="A18" s="189" t="s">
        <v>3243</v>
      </c>
      <c r="B18" s="192">
        <v>43993</v>
      </c>
      <c r="C18" s="191" t="s">
        <v>3238</v>
      </c>
      <c r="D18" s="191" t="s">
        <v>3192</v>
      </c>
      <c r="E18" s="191" t="s">
        <v>3244</v>
      </c>
      <c r="F18" s="192">
        <v>43993</v>
      </c>
      <c r="G18" s="191" t="s">
        <v>3205</v>
      </c>
    </row>
    <row r="19" spans="1:7" ht="28.5" customHeight="1">
      <c r="A19" s="195" t="s">
        <v>3245</v>
      </c>
      <c r="B19" s="192">
        <v>43993</v>
      </c>
      <c r="C19" s="191" t="s">
        <v>3246</v>
      </c>
      <c r="D19" s="191" t="s">
        <v>3192</v>
      </c>
      <c r="E19" s="191" t="s">
        <v>3247</v>
      </c>
      <c r="F19" s="192">
        <v>43998</v>
      </c>
      <c r="G19" s="191" t="s">
        <v>3205</v>
      </c>
    </row>
    <row r="20" spans="1:7" ht="24">
      <c r="A20" s="189" t="s">
        <v>3248</v>
      </c>
      <c r="B20" s="192">
        <v>43728</v>
      </c>
      <c r="C20" s="191" t="s">
        <v>3249</v>
      </c>
      <c r="D20" s="191" t="s">
        <v>3192</v>
      </c>
      <c r="E20" s="193" t="s">
        <v>3250</v>
      </c>
      <c r="F20" s="192">
        <v>43847</v>
      </c>
      <c r="G20" s="191" t="s">
        <v>3212</v>
      </c>
    </row>
    <row r="21" spans="1:7" ht="15">
      <c r="A21" s="189" t="s">
        <v>3251</v>
      </c>
      <c r="B21" s="192">
        <v>43810</v>
      </c>
      <c r="C21" s="191" t="s">
        <v>3252</v>
      </c>
      <c r="D21" s="191" t="s">
        <v>3192</v>
      </c>
      <c r="E21" s="191" t="s">
        <v>3253</v>
      </c>
      <c r="F21" s="192">
        <v>43879</v>
      </c>
      <c r="G21" s="191" t="s">
        <v>3212</v>
      </c>
    </row>
    <row r="22" spans="1:7" ht="26.25" customHeight="1">
      <c r="A22" s="195" t="s">
        <v>3254</v>
      </c>
      <c r="B22" s="192">
        <v>43844</v>
      </c>
      <c r="C22" s="191" t="s">
        <v>3255</v>
      </c>
      <c r="D22" s="191" t="s">
        <v>3192</v>
      </c>
      <c r="E22" s="191" t="s">
        <v>3256</v>
      </c>
      <c r="F22" s="192">
        <v>43851</v>
      </c>
      <c r="G22" s="191" t="s">
        <v>3212</v>
      </c>
    </row>
    <row r="23" spans="1:7" ht="15">
      <c r="A23" s="189" t="s">
        <v>3257</v>
      </c>
      <c r="B23" s="192">
        <v>43693</v>
      </c>
      <c r="C23" s="191" t="s">
        <v>3258</v>
      </c>
      <c r="D23" s="191" t="s">
        <v>3192</v>
      </c>
      <c r="E23" s="191" t="s">
        <v>3259</v>
      </c>
      <c r="F23" s="192">
        <v>43948</v>
      </c>
      <c r="G23" s="191" t="s">
        <v>3212</v>
      </c>
    </row>
    <row r="24" spans="1:7" ht="15">
      <c r="A24" s="189" t="s">
        <v>3260</v>
      </c>
      <c r="B24" s="192">
        <v>43864</v>
      </c>
      <c r="C24" s="191" t="s">
        <v>3261</v>
      </c>
      <c r="D24" s="191" t="s">
        <v>3192</v>
      </c>
      <c r="E24" s="191" t="s">
        <v>3262</v>
      </c>
      <c r="F24" s="192">
        <v>43864</v>
      </c>
      <c r="G24" s="191" t="s">
        <v>3212</v>
      </c>
    </row>
    <row r="25" spans="1:7" ht="24">
      <c r="A25" s="189" t="s">
        <v>3263</v>
      </c>
      <c r="B25" s="192">
        <v>43859</v>
      </c>
      <c r="C25" s="191" t="s">
        <v>3264</v>
      </c>
      <c r="D25" s="191" t="s">
        <v>3192</v>
      </c>
      <c r="E25" s="193" t="s">
        <v>3265</v>
      </c>
      <c r="F25" s="192">
        <v>43864</v>
      </c>
      <c r="G25" s="191" t="s">
        <v>3212</v>
      </c>
    </row>
    <row r="26" spans="1:7" ht="24">
      <c r="A26" s="189" t="s">
        <v>3266</v>
      </c>
      <c r="B26" s="192">
        <v>43858</v>
      </c>
      <c r="C26" s="191" t="s">
        <v>3267</v>
      </c>
      <c r="D26" s="191" t="s">
        <v>3192</v>
      </c>
      <c r="E26" s="193" t="s">
        <v>3268</v>
      </c>
      <c r="F26" s="192">
        <v>43865</v>
      </c>
      <c r="G26" s="191" t="s">
        <v>3212</v>
      </c>
    </row>
    <row r="27" spans="1:7" ht="15">
      <c r="A27" s="189" t="s">
        <v>3269</v>
      </c>
      <c r="B27" s="192">
        <v>43858</v>
      </c>
      <c r="C27" s="191" t="s">
        <v>3270</v>
      </c>
      <c r="D27" s="191" t="s">
        <v>3192</v>
      </c>
      <c r="E27" s="191" t="s">
        <v>3271</v>
      </c>
      <c r="F27" s="192">
        <v>43865</v>
      </c>
      <c r="G27" s="191" t="s">
        <v>3212</v>
      </c>
    </row>
    <row r="28" spans="1:7" ht="15">
      <c r="A28" s="189" t="s">
        <v>3272</v>
      </c>
      <c r="B28" s="192">
        <v>43832</v>
      </c>
      <c r="C28" s="191" t="s">
        <v>3273</v>
      </c>
      <c r="D28" s="191" t="s">
        <v>3192</v>
      </c>
      <c r="E28" s="191" t="s">
        <v>3274</v>
      </c>
      <c r="F28" s="192">
        <v>43865</v>
      </c>
      <c r="G28" s="191" t="s">
        <v>3212</v>
      </c>
    </row>
    <row r="29" spans="1:7" ht="24">
      <c r="A29" s="189" t="s">
        <v>3275</v>
      </c>
      <c r="B29" s="192">
        <v>43843</v>
      </c>
      <c r="C29" s="191" t="s">
        <v>3276</v>
      </c>
      <c r="D29" s="191" t="s">
        <v>3192</v>
      </c>
      <c r="E29" s="193" t="s">
        <v>3277</v>
      </c>
      <c r="F29" s="192">
        <v>43866</v>
      </c>
      <c r="G29" s="191" t="s">
        <v>3212</v>
      </c>
    </row>
    <row r="30" spans="1:7" ht="24">
      <c r="A30" s="189" t="s">
        <v>3278</v>
      </c>
      <c r="B30" s="192">
        <v>43854</v>
      </c>
      <c r="C30" s="191" t="s">
        <v>3279</v>
      </c>
      <c r="D30" s="191" t="s">
        <v>3192</v>
      </c>
      <c r="E30" s="193" t="s">
        <v>3280</v>
      </c>
      <c r="F30" s="192">
        <v>43866</v>
      </c>
      <c r="G30" s="191" t="s">
        <v>3212</v>
      </c>
    </row>
    <row r="31" spans="1:7" ht="15">
      <c r="A31" s="189" t="s">
        <v>3281</v>
      </c>
      <c r="B31" s="192">
        <v>43819</v>
      </c>
      <c r="C31" s="191" t="s">
        <v>3282</v>
      </c>
      <c r="D31" s="191" t="s">
        <v>3192</v>
      </c>
      <c r="E31" s="191" t="s">
        <v>3283</v>
      </c>
      <c r="F31" s="192">
        <v>43868</v>
      </c>
      <c r="G31" s="191" t="s">
        <v>3212</v>
      </c>
    </row>
    <row r="32" spans="1:7" ht="15">
      <c r="A32" s="189" t="s">
        <v>3284</v>
      </c>
      <c r="B32" s="192">
        <v>43853</v>
      </c>
      <c r="C32" s="191" t="s">
        <v>3285</v>
      </c>
      <c r="D32" s="191" t="s">
        <v>3192</v>
      </c>
      <c r="E32" s="191" t="s">
        <v>3286</v>
      </c>
      <c r="F32" s="192">
        <v>43871</v>
      </c>
      <c r="G32" s="191" t="s">
        <v>3212</v>
      </c>
    </row>
    <row r="33" spans="1:7" ht="24">
      <c r="A33" s="189" t="s">
        <v>3287</v>
      </c>
      <c r="B33" s="192">
        <v>43733</v>
      </c>
      <c r="C33" s="191" t="s">
        <v>3288</v>
      </c>
      <c r="D33" s="191" t="s">
        <v>3192</v>
      </c>
      <c r="E33" s="193" t="s">
        <v>3289</v>
      </c>
      <c r="F33" s="192">
        <v>43871</v>
      </c>
      <c r="G33" s="191" t="s">
        <v>3212</v>
      </c>
    </row>
    <row r="34" spans="1:7" ht="24">
      <c r="A34" s="189" t="s">
        <v>3290</v>
      </c>
      <c r="B34" s="192">
        <v>43804</v>
      </c>
      <c r="C34" s="191" t="s">
        <v>3291</v>
      </c>
      <c r="D34" s="191" t="s">
        <v>3192</v>
      </c>
      <c r="E34" s="193" t="s">
        <v>3292</v>
      </c>
      <c r="F34" s="192">
        <v>43971</v>
      </c>
      <c r="G34" s="191" t="s">
        <v>3212</v>
      </c>
    </row>
    <row r="35" spans="1:7" ht="15">
      <c r="A35" s="189" t="s">
        <v>3293</v>
      </c>
      <c r="B35" s="192">
        <v>43837</v>
      </c>
      <c r="C35" s="191" t="s">
        <v>3294</v>
      </c>
      <c r="D35" s="191" t="s">
        <v>3192</v>
      </c>
      <c r="E35" s="191" t="s">
        <v>3295</v>
      </c>
      <c r="F35" s="192">
        <v>43871</v>
      </c>
      <c r="G35" s="191" t="s">
        <v>3212</v>
      </c>
    </row>
    <row r="36" spans="1:7" ht="15">
      <c r="A36" s="189" t="s">
        <v>3296</v>
      </c>
      <c r="B36" s="192">
        <v>43847</v>
      </c>
      <c r="C36" s="191" t="s">
        <v>3297</v>
      </c>
      <c r="D36" s="191" t="s">
        <v>3192</v>
      </c>
      <c r="E36" s="191" t="s">
        <v>3298</v>
      </c>
      <c r="F36" s="192">
        <v>43863</v>
      </c>
      <c r="G36" s="191" t="s">
        <v>3212</v>
      </c>
    </row>
    <row r="37" spans="1:7" ht="15">
      <c r="A37" s="189" t="s">
        <v>3299</v>
      </c>
      <c r="B37" s="192">
        <v>43851</v>
      </c>
      <c r="C37" s="191" t="s">
        <v>3300</v>
      </c>
      <c r="D37" s="191" t="s">
        <v>3192</v>
      </c>
      <c r="E37" s="191" t="s">
        <v>3301</v>
      </c>
      <c r="F37" s="192">
        <v>43871</v>
      </c>
      <c r="G37" s="191" t="s">
        <v>3212</v>
      </c>
    </row>
    <row r="38" spans="1:7" ht="15">
      <c r="A38" s="189" t="s">
        <v>3302</v>
      </c>
      <c r="B38" s="192">
        <v>43851</v>
      </c>
      <c r="C38" s="191" t="s">
        <v>3303</v>
      </c>
      <c r="D38" s="191" t="s">
        <v>3192</v>
      </c>
      <c r="E38" s="191" t="s">
        <v>3304</v>
      </c>
      <c r="F38" s="192">
        <v>43872</v>
      </c>
      <c r="G38" s="191" t="s">
        <v>3212</v>
      </c>
    </row>
    <row r="39" spans="1:7" ht="15">
      <c r="A39" s="189" t="s">
        <v>3305</v>
      </c>
      <c r="B39" s="192">
        <v>43804</v>
      </c>
      <c r="C39" s="191" t="s">
        <v>3306</v>
      </c>
      <c r="D39" s="191" t="s">
        <v>3192</v>
      </c>
      <c r="E39" s="191" t="s">
        <v>3307</v>
      </c>
      <c r="F39" s="192">
        <v>43872</v>
      </c>
      <c r="G39" s="191" t="s">
        <v>3212</v>
      </c>
    </row>
    <row r="40" spans="1:7" ht="15">
      <c r="A40" s="189" t="s">
        <v>3308</v>
      </c>
      <c r="B40" s="192">
        <v>43817</v>
      </c>
      <c r="C40" s="191" t="s">
        <v>3309</v>
      </c>
      <c r="D40" s="191" t="s">
        <v>3192</v>
      </c>
      <c r="E40" s="191" t="s">
        <v>3310</v>
      </c>
      <c r="F40" s="192">
        <v>43873</v>
      </c>
      <c r="G40" s="191" t="s">
        <v>3212</v>
      </c>
    </row>
    <row r="41" spans="1:7" ht="15">
      <c r="A41" s="189" t="s">
        <v>3311</v>
      </c>
      <c r="B41" s="192">
        <v>43868</v>
      </c>
      <c r="C41" s="191" t="s">
        <v>3312</v>
      </c>
      <c r="D41" s="191" t="s">
        <v>3192</v>
      </c>
      <c r="E41" s="191" t="s">
        <v>3313</v>
      </c>
      <c r="F41" s="192">
        <v>43871</v>
      </c>
      <c r="G41" s="191" t="s">
        <v>3212</v>
      </c>
    </row>
    <row r="42" spans="1:7" ht="15">
      <c r="A42" s="189" t="s">
        <v>3314</v>
      </c>
      <c r="B42" s="192">
        <v>43860</v>
      </c>
      <c r="C42" s="191" t="s">
        <v>3315</v>
      </c>
      <c r="D42" s="191" t="s">
        <v>3192</v>
      </c>
      <c r="E42" s="191" t="s">
        <v>3316</v>
      </c>
      <c r="F42" s="192">
        <v>43874</v>
      </c>
      <c r="G42" s="191" t="s">
        <v>3212</v>
      </c>
    </row>
    <row r="43" spans="1:7" ht="15">
      <c r="A43" s="189" t="s">
        <v>3317</v>
      </c>
      <c r="B43" s="192">
        <v>43861</v>
      </c>
      <c r="C43" s="191" t="s">
        <v>3318</v>
      </c>
      <c r="D43" s="191" t="s">
        <v>3192</v>
      </c>
      <c r="E43" s="191" t="s">
        <v>3319</v>
      </c>
      <c r="F43" s="192">
        <v>43874</v>
      </c>
      <c r="G43" s="191" t="s">
        <v>3212</v>
      </c>
    </row>
    <row r="44" spans="1:7" ht="15">
      <c r="A44" s="189" t="s">
        <v>3320</v>
      </c>
      <c r="B44" s="192">
        <v>43859</v>
      </c>
      <c r="C44" s="191" t="s">
        <v>3321</v>
      </c>
      <c r="D44" s="191" t="s">
        <v>3192</v>
      </c>
      <c r="E44" s="191" t="s">
        <v>3322</v>
      </c>
      <c r="F44" s="192">
        <v>43874</v>
      </c>
      <c r="G44" s="191" t="s">
        <v>3212</v>
      </c>
    </row>
    <row r="45" spans="1:7" ht="15">
      <c r="A45" s="189" t="s">
        <v>3323</v>
      </c>
      <c r="B45" s="192">
        <v>43865</v>
      </c>
      <c r="C45" s="191" t="s">
        <v>3324</v>
      </c>
      <c r="D45" s="191" t="s">
        <v>3192</v>
      </c>
      <c r="E45" s="191" t="s">
        <v>3325</v>
      </c>
      <c r="F45" s="192">
        <v>43874</v>
      </c>
      <c r="G45" s="191" t="s">
        <v>3212</v>
      </c>
    </row>
    <row r="46" spans="1:7" ht="15">
      <c r="A46" s="189" t="s">
        <v>3326</v>
      </c>
      <c r="B46" s="192">
        <v>43866</v>
      </c>
      <c r="C46" s="191" t="s">
        <v>3327</v>
      </c>
      <c r="D46" s="191" t="s">
        <v>3192</v>
      </c>
      <c r="E46" s="191" t="s">
        <v>3328</v>
      </c>
      <c r="F46" s="192">
        <v>43874</v>
      </c>
      <c r="G46" s="191" t="s">
        <v>3212</v>
      </c>
    </row>
    <row r="47" spans="1:7" ht="15">
      <c r="A47" s="189" t="s">
        <v>3329</v>
      </c>
      <c r="B47" s="192">
        <v>43866</v>
      </c>
      <c r="C47" s="191" t="s">
        <v>3330</v>
      </c>
      <c r="D47" s="191" t="s">
        <v>3192</v>
      </c>
      <c r="E47" s="191" t="s">
        <v>3331</v>
      </c>
      <c r="F47" s="192">
        <v>43874</v>
      </c>
      <c r="G47" s="191" t="s">
        <v>3212</v>
      </c>
    </row>
    <row r="48" spans="1:7" ht="15">
      <c r="A48" s="189" t="s">
        <v>3332</v>
      </c>
      <c r="B48" s="192">
        <v>43851</v>
      </c>
      <c r="C48" s="191" t="s">
        <v>3333</v>
      </c>
      <c r="D48" s="191" t="s">
        <v>3192</v>
      </c>
      <c r="E48" s="191" t="s">
        <v>3334</v>
      </c>
      <c r="F48" s="192">
        <v>43874</v>
      </c>
      <c r="G48" s="191" t="s">
        <v>3212</v>
      </c>
    </row>
    <row r="49" spans="1:7" ht="15">
      <c r="A49" s="189" t="s">
        <v>3335</v>
      </c>
      <c r="B49" s="192">
        <v>43861</v>
      </c>
      <c r="C49" s="191" t="s">
        <v>3336</v>
      </c>
      <c r="D49" s="191" t="s">
        <v>3192</v>
      </c>
      <c r="E49" s="191" t="s">
        <v>3337</v>
      </c>
      <c r="F49" s="192">
        <v>43874</v>
      </c>
      <c r="G49" s="191" t="s">
        <v>3212</v>
      </c>
    </row>
    <row r="50" spans="1:7" ht="15">
      <c r="A50" s="189" t="s">
        <v>3338</v>
      </c>
      <c r="B50" s="192">
        <v>43853</v>
      </c>
      <c r="C50" s="191" t="s">
        <v>3339</v>
      </c>
      <c r="D50" s="191" t="s">
        <v>3192</v>
      </c>
      <c r="E50" s="191" t="s">
        <v>3340</v>
      </c>
      <c r="F50" s="192">
        <v>43875</v>
      </c>
      <c r="G50" s="191" t="s">
        <v>3212</v>
      </c>
    </row>
    <row r="51" spans="1:7" ht="15">
      <c r="A51" s="189" t="s">
        <v>3341</v>
      </c>
      <c r="B51" s="192">
        <v>43851</v>
      </c>
      <c r="C51" s="191" t="s">
        <v>3342</v>
      </c>
      <c r="D51" s="191" t="s">
        <v>3192</v>
      </c>
      <c r="E51" s="191" t="s">
        <v>3343</v>
      </c>
      <c r="F51" s="192">
        <v>43875</v>
      </c>
      <c r="G51" s="191" t="s">
        <v>3212</v>
      </c>
    </row>
    <row r="52" spans="1:7" ht="15">
      <c r="A52" s="189" t="s">
        <v>3344</v>
      </c>
      <c r="B52" s="192">
        <v>43868</v>
      </c>
      <c r="C52" s="191" t="s">
        <v>3345</v>
      </c>
      <c r="D52" s="191" t="s">
        <v>3192</v>
      </c>
      <c r="E52" s="191" t="s">
        <v>3346</v>
      </c>
      <c r="F52" s="192">
        <v>43874</v>
      </c>
      <c r="G52" s="191" t="s">
        <v>3212</v>
      </c>
    </row>
    <row r="53" spans="1:7" ht="15">
      <c r="A53" s="189" t="s">
        <v>3347</v>
      </c>
      <c r="B53" s="192">
        <v>43846</v>
      </c>
      <c r="C53" s="191" t="s">
        <v>3348</v>
      </c>
      <c r="D53" s="191" t="s">
        <v>3192</v>
      </c>
      <c r="E53" s="191" t="s">
        <v>3349</v>
      </c>
      <c r="F53" s="192">
        <v>43875</v>
      </c>
      <c r="G53" s="191" t="s">
        <v>3212</v>
      </c>
    </row>
    <row r="54" spans="1:7" ht="15">
      <c r="A54" s="189" t="s">
        <v>3350</v>
      </c>
      <c r="B54" s="192">
        <v>43844</v>
      </c>
      <c r="C54" s="191" t="s">
        <v>3351</v>
      </c>
      <c r="D54" s="191" t="s">
        <v>3192</v>
      </c>
      <c r="E54" s="191" t="s">
        <v>3352</v>
      </c>
      <c r="F54" s="192">
        <v>43875</v>
      </c>
      <c r="G54" s="191" t="s">
        <v>3212</v>
      </c>
    </row>
    <row r="55" spans="1:7" ht="15">
      <c r="A55" s="189" t="s">
        <v>3353</v>
      </c>
      <c r="B55" s="192">
        <v>43868</v>
      </c>
      <c r="C55" s="191" t="s">
        <v>3354</v>
      </c>
      <c r="D55" s="191" t="s">
        <v>3192</v>
      </c>
      <c r="E55" s="191" t="s">
        <v>3355</v>
      </c>
      <c r="F55" s="192">
        <v>43878</v>
      </c>
      <c r="G55" s="191" t="s">
        <v>3212</v>
      </c>
    </row>
    <row r="56" spans="1:7" ht="15">
      <c r="A56" s="189" t="s">
        <v>3356</v>
      </c>
      <c r="B56" s="192">
        <v>43861</v>
      </c>
      <c r="C56" s="191" t="s">
        <v>3357</v>
      </c>
      <c r="D56" s="191" t="s">
        <v>3192</v>
      </c>
      <c r="E56" s="191" t="s">
        <v>3358</v>
      </c>
      <c r="F56" s="192">
        <v>43880</v>
      </c>
      <c r="G56" s="191" t="s">
        <v>3212</v>
      </c>
    </row>
    <row r="57" spans="1:7" ht="15">
      <c r="A57" s="189" t="s">
        <v>3359</v>
      </c>
      <c r="B57" s="192">
        <v>43858</v>
      </c>
      <c r="C57" s="191" t="s">
        <v>3360</v>
      </c>
      <c r="D57" s="191" t="s">
        <v>3192</v>
      </c>
      <c r="E57" s="191" t="s">
        <v>3361</v>
      </c>
      <c r="F57" s="192">
        <v>43880</v>
      </c>
      <c r="G57" s="191" t="s">
        <v>3212</v>
      </c>
    </row>
    <row r="58" spans="1:7" ht="15">
      <c r="A58" s="189" t="s">
        <v>3362</v>
      </c>
      <c r="B58" s="192">
        <v>43859</v>
      </c>
      <c r="C58" s="191" t="s">
        <v>3363</v>
      </c>
      <c r="D58" s="191" t="s">
        <v>3192</v>
      </c>
      <c r="E58" s="191" t="s">
        <v>3364</v>
      </c>
      <c r="F58" s="192">
        <v>43889</v>
      </c>
      <c r="G58" s="191" t="s">
        <v>3212</v>
      </c>
    </row>
    <row r="59" spans="1:7" ht="15">
      <c r="A59" s="189" t="s">
        <v>3365</v>
      </c>
      <c r="B59" s="192">
        <v>43865</v>
      </c>
      <c r="C59" s="191" t="s">
        <v>3366</v>
      </c>
      <c r="D59" s="191" t="s">
        <v>3192</v>
      </c>
      <c r="E59" s="191" t="s">
        <v>3367</v>
      </c>
      <c r="F59" s="192">
        <v>43881</v>
      </c>
      <c r="G59" s="191" t="s">
        <v>3212</v>
      </c>
    </row>
    <row r="60" spans="1:7" ht="15">
      <c r="A60" s="189" t="s">
        <v>3368</v>
      </c>
      <c r="B60" s="192">
        <v>43871</v>
      </c>
      <c r="C60" s="191" t="s">
        <v>3369</v>
      </c>
      <c r="D60" s="191" t="s">
        <v>3192</v>
      </c>
      <c r="E60" s="191" t="s">
        <v>3370</v>
      </c>
      <c r="F60" s="192">
        <v>43882</v>
      </c>
      <c r="G60" s="191" t="s">
        <v>3212</v>
      </c>
    </row>
    <row r="61" spans="1:7" ht="15">
      <c r="A61" s="189" t="s">
        <v>3371</v>
      </c>
      <c r="B61" s="192">
        <v>43872</v>
      </c>
      <c r="C61" s="191" t="s">
        <v>3372</v>
      </c>
      <c r="D61" s="191" t="s">
        <v>3192</v>
      </c>
      <c r="E61" s="191" t="s">
        <v>3373</v>
      </c>
      <c r="F61" s="192">
        <v>43882</v>
      </c>
      <c r="G61" s="191" t="s">
        <v>3212</v>
      </c>
    </row>
    <row r="62" spans="1:7" ht="15">
      <c r="A62" s="189" t="s">
        <v>3374</v>
      </c>
      <c r="B62" s="192">
        <v>43872</v>
      </c>
      <c r="C62" s="191" t="s">
        <v>3375</v>
      </c>
      <c r="D62" s="191" t="s">
        <v>3192</v>
      </c>
      <c r="E62" s="191" t="s">
        <v>3376</v>
      </c>
      <c r="F62" s="192">
        <v>43880</v>
      </c>
      <c r="G62" s="191" t="s">
        <v>3212</v>
      </c>
    </row>
    <row r="63" spans="1:7" ht="15">
      <c r="A63" s="189" t="s">
        <v>3374</v>
      </c>
      <c r="B63" s="192">
        <v>43872</v>
      </c>
      <c r="C63" s="191" t="s">
        <v>3375</v>
      </c>
      <c r="D63" s="191" t="s">
        <v>3192</v>
      </c>
      <c r="E63" s="191" t="s">
        <v>3377</v>
      </c>
      <c r="F63" s="192">
        <v>43886</v>
      </c>
      <c r="G63" s="191" t="s">
        <v>3212</v>
      </c>
    </row>
    <row r="64" spans="1:7" ht="15">
      <c r="A64" s="189" t="s">
        <v>3378</v>
      </c>
      <c r="B64" s="192">
        <v>43874</v>
      </c>
      <c r="C64" s="191" t="s">
        <v>3379</v>
      </c>
      <c r="D64" s="191" t="s">
        <v>3192</v>
      </c>
      <c r="E64" s="191" t="s">
        <v>3380</v>
      </c>
      <c r="F64" s="192">
        <v>43886</v>
      </c>
      <c r="G64" s="191" t="s">
        <v>3212</v>
      </c>
    </row>
    <row r="65" spans="1:7" ht="15">
      <c r="A65" s="189" t="s">
        <v>3381</v>
      </c>
      <c r="B65" s="192">
        <v>43847</v>
      </c>
      <c r="C65" s="191" t="s">
        <v>3382</v>
      </c>
      <c r="D65" s="191" t="s">
        <v>3192</v>
      </c>
      <c r="E65" s="191" t="s">
        <v>3383</v>
      </c>
      <c r="F65" s="192">
        <v>43872</v>
      </c>
      <c r="G65" s="191" t="s">
        <v>3212</v>
      </c>
    </row>
    <row r="66" spans="1:7" ht="15">
      <c r="A66" s="189" t="s">
        <v>3384</v>
      </c>
      <c r="B66" s="192">
        <v>43853</v>
      </c>
      <c r="C66" s="191" t="s">
        <v>3385</v>
      </c>
      <c r="D66" s="191" t="s">
        <v>3192</v>
      </c>
      <c r="E66" s="191" t="s">
        <v>3386</v>
      </c>
      <c r="F66" s="192">
        <v>43880</v>
      </c>
      <c r="G66" s="191" t="s">
        <v>3212</v>
      </c>
    </row>
    <row r="67" spans="1:7" ht="15">
      <c r="A67" s="189" t="s">
        <v>3387</v>
      </c>
      <c r="B67" s="192">
        <v>43853</v>
      </c>
      <c r="C67" s="191" t="s">
        <v>3388</v>
      </c>
      <c r="D67" s="191" t="s">
        <v>3192</v>
      </c>
      <c r="E67" s="191" t="s">
        <v>3389</v>
      </c>
      <c r="F67" s="192">
        <v>43880</v>
      </c>
      <c r="G67" s="191" t="s">
        <v>3212</v>
      </c>
    </row>
    <row r="68" spans="1:7" ht="15">
      <c r="A68" s="189" t="s">
        <v>3390</v>
      </c>
      <c r="B68" s="192">
        <v>43857</v>
      </c>
      <c r="C68" s="191" t="s">
        <v>3391</v>
      </c>
      <c r="D68" s="191" t="s">
        <v>3192</v>
      </c>
      <c r="E68" s="191" t="s">
        <v>3392</v>
      </c>
      <c r="F68" s="192">
        <v>43880</v>
      </c>
      <c r="G68" s="191" t="s">
        <v>3212</v>
      </c>
    </row>
    <row r="69" spans="1:7" ht="15">
      <c r="A69" s="189" t="s">
        <v>3393</v>
      </c>
      <c r="B69" s="192">
        <v>43857</v>
      </c>
      <c r="C69" s="191" t="s">
        <v>3394</v>
      </c>
      <c r="D69" s="191" t="s">
        <v>3192</v>
      </c>
      <c r="E69" s="191" t="s">
        <v>3395</v>
      </c>
      <c r="F69" s="192">
        <v>43880</v>
      </c>
      <c r="G69" s="191" t="s">
        <v>3212</v>
      </c>
    </row>
    <row r="70" spans="1:7" ht="15">
      <c r="A70" s="189" t="s">
        <v>3396</v>
      </c>
      <c r="B70" s="192">
        <v>43866</v>
      </c>
      <c r="C70" s="191" t="s">
        <v>3397</v>
      </c>
      <c r="D70" s="191" t="s">
        <v>3192</v>
      </c>
      <c r="E70" s="191" t="s">
        <v>3398</v>
      </c>
      <c r="F70" s="192">
        <v>43880</v>
      </c>
      <c r="G70" s="191" t="s">
        <v>3212</v>
      </c>
    </row>
    <row r="71" spans="1:7" ht="15">
      <c r="A71" s="189" t="s">
        <v>3399</v>
      </c>
      <c r="B71" s="192">
        <v>43866</v>
      </c>
      <c r="C71" s="191" t="s">
        <v>3400</v>
      </c>
      <c r="D71" s="191" t="s">
        <v>3192</v>
      </c>
      <c r="E71" s="191" t="s">
        <v>3401</v>
      </c>
      <c r="F71" s="192">
        <v>43880</v>
      </c>
      <c r="G71" s="191" t="s">
        <v>3212</v>
      </c>
    </row>
    <row r="72" spans="1:7" ht="15">
      <c r="A72" s="189" t="s">
        <v>3374</v>
      </c>
      <c r="B72" s="192">
        <v>43872</v>
      </c>
      <c r="C72" s="191" t="s">
        <v>3402</v>
      </c>
      <c r="D72" s="191" t="s">
        <v>3192</v>
      </c>
      <c r="E72" s="191" t="s">
        <v>3403</v>
      </c>
      <c r="F72" s="192">
        <v>43880</v>
      </c>
      <c r="G72" s="191" t="s">
        <v>3212</v>
      </c>
    </row>
    <row r="73" spans="1:7" ht="15">
      <c r="A73" s="189" t="s">
        <v>3404</v>
      </c>
      <c r="B73" s="192">
        <v>43879</v>
      </c>
      <c r="C73" s="191" t="s">
        <v>3405</v>
      </c>
      <c r="D73" s="191" t="s">
        <v>3192</v>
      </c>
      <c r="E73" s="191" t="s">
        <v>3406</v>
      </c>
      <c r="F73" s="192">
        <v>43886</v>
      </c>
      <c r="G73" s="191" t="s">
        <v>3212</v>
      </c>
    </row>
    <row r="74" spans="1:7" ht="15">
      <c r="A74" s="189" t="s">
        <v>3407</v>
      </c>
      <c r="B74" s="192">
        <v>43874</v>
      </c>
      <c r="C74" s="191" t="s">
        <v>3408</v>
      </c>
      <c r="D74" s="191" t="s">
        <v>3192</v>
      </c>
      <c r="E74" s="191" t="s">
        <v>3409</v>
      </c>
      <c r="F74" s="192">
        <v>43887</v>
      </c>
      <c r="G74" s="191" t="s">
        <v>3212</v>
      </c>
    </row>
    <row r="75" spans="1:7" ht="15">
      <c r="A75" s="189" t="s">
        <v>3410</v>
      </c>
      <c r="B75" s="192">
        <v>43874</v>
      </c>
      <c r="C75" s="191" t="s">
        <v>3411</v>
      </c>
      <c r="D75" s="191" t="s">
        <v>3192</v>
      </c>
      <c r="E75" s="191" t="s">
        <v>3412</v>
      </c>
      <c r="F75" s="192">
        <v>43889</v>
      </c>
      <c r="G75" s="191" t="s">
        <v>3212</v>
      </c>
    </row>
    <row r="76" spans="1:7" ht="15">
      <c r="A76" s="189" t="s">
        <v>3413</v>
      </c>
      <c r="B76" s="192">
        <v>43851</v>
      </c>
      <c r="C76" s="191" t="s">
        <v>3414</v>
      </c>
      <c r="D76" s="191" t="s">
        <v>3192</v>
      </c>
      <c r="E76" s="191" t="s">
        <v>3415</v>
      </c>
      <c r="F76" s="192">
        <v>43895</v>
      </c>
      <c r="G76" s="191" t="s">
        <v>3212</v>
      </c>
    </row>
    <row r="77" spans="1:7" ht="15">
      <c r="A77" s="189" t="s">
        <v>3416</v>
      </c>
      <c r="B77" s="192">
        <v>43748</v>
      </c>
      <c r="C77" s="191" t="s">
        <v>3417</v>
      </c>
      <c r="D77" s="191" t="s">
        <v>3192</v>
      </c>
      <c r="E77" s="191" t="s">
        <v>3418</v>
      </c>
      <c r="F77" s="192">
        <v>43895</v>
      </c>
      <c r="G77" s="191" t="s">
        <v>3212</v>
      </c>
    </row>
    <row r="78" spans="1:7" ht="15">
      <c r="A78" s="189" t="s">
        <v>3419</v>
      </c>
      <c r="B78" s="192">
        <v>43537</v>
      </c>
      <c r="C78" s="191" t="s">
        <v>3420</v>
      </c>
      <c r="D78" s="191" t="s">
        <v>3192</v>
      </c>
      <c r="E78" s="191" t="s">
        <v>3421</v>
      </c>
      <c r="F78" s="192">
        <v>43895</v>
      </c>
      <c r="G78" s="191" t="s">
        <v>3212</v>
      </c>
    </row>
    <row r="79" spans="1:7" ht="15">
      <c r="A79" s="189" t="s">
        <v>3422</v>
      </c>
      <c r="B79" s="192">
        <v>43710</v>
      </c>
      <c r="C79" s="191" t="s">
        <v>3423</v>
      </c>
      <c r="D79" s="191" t="s">
        <v>3192</v>
      </c>
      <c r="E79" s="191" t="s">
        <v>3424</v>
      </c>
      <c r="F79" s="192">
        <v>43896</v>
      </c>
      <c r="G79" s="191" t="s">
        <v>3212</v>
      </c>
    </row>
    <row r="80" spans="1:7" ht="15">
      <c r="A80" s="189" t="s">
        <v>3425</v>
      </c>
      <c r="B80" s="192">
        <v>43864</v>
      </c>
      <c r="C80" s="191" t="s">
        <v>3426</v>
      </c>
      <c r="D80" s="191" t="s">
        <v>3192</v>
      </c>
      <c r="E80" s="191" t="s">
        <v>3427</v>
      </c>
      <c r="F80" s="192">
        <v>43899</v>
      </c>
      <c r="G80" s="191" t="s">
        <v>3212</v>
      </c>
    </row>
    <row r="81" spans="1:7" ht="15">
      <c r="A81" s="189" t="s">
        <v>3428</v>
      </c>
      <c r="B81" s="192">
        <v>43477</v>
      </c>
      <c r="C81" s="191" t="s">
        <v>3429</v>
      </c>
      <c r="D81" s="191" t="s">
        <v>3192</v>
      </c>
      <c r="E81" s="191" t="s">
        <v>3430</v>
      </c>
      <c r="F81" s="192">
        <v>43894</v>
      </c>
      <c r="G81" s="191" t="s">
        <v>3212</v>
      </c>
    </row>
    <row r="82" spans="1:7" ht="15">
      <c r="A82" s="189" t="s">
        <v>3431</v>
      </c>
      <c r="B82" s="192">
        <v>43860</v>
      </c>
      <c r="C82" s="191" t="s">
        <v>3432</v>
      </c>
      <c r="D82" s="191" t="s">
        <v>3192</v>
      </c>
      <c r="E82" s="191" t="s">
        <v>3433</v>
      </c>
      <c r="F82" s="192">
        <v>43894</v>
      </c>
      <c r="G82" s="191" t="s">
        <v>3212</v>
      </c>
    </row>
    <row r="83" spans="1:7" ht="15">
      <c r="A83" s="189" t="s">
        <v>3434</v>
      </c>
      <c r="B83" s="192">
        <v>43879</v>
      </c>
      <c r="C83" s="191" t="s">
        <v>3435</v>
      </c>
      <c r="D83" s="191" t="s">
        <v>3192</v>
      </c>
      <c r="E83" s="191" t="s">
        <v>3436</v>
      </c>
      <c r="F83" s="192">
        <v>43894</v>
      </c>
      <c r="G83" s="191" t="s">
        <v>3212</v>
      </c>
    </row>
    <row r="84" spans="1:7" ht="15">
      <c r="A84" s="189" t="s">
        <v>3437</v>
      </c>
      <c r="B84" s="192">
        <v>43871</v>
      </c>
      <c r="C84" s="191" t="s">
        <v>3438</v>
      </c>
      <c r="D84" s="191" t="s">
        <v>3192</v>
      </c>
      <c r="E84" s="191" t="s">
        <v>3439</v>
      </c>
      <c r="F84" s="192">
        <v>43894</v>
      </c>
      <c r="G84" s="191" t="s">
        <v>3212</v>
      </c>
    </row>
    <row r="85" spans="1:7" ht="15">
      <c r="A85" s="189" t="s">
        <v>3440</v>
      </c>
      <c r="B85" s="192">
        <v>43847</v>
      </c>
      <c r="C85" s="191" t="s">
        <v>3441</v>
      </c>
      <c r="D85" s="191" t="s">
        <v>3192</v>
      </c>
      <c r="E85" s="191" t="s">
        <v>3442</v>
      </c>
      <c r="F85" s="192">
        <v>43894</v>
      </c>
      <c r="G85" s="191" t="s">
        <v>3212</v>
      </c>
    </row>
    <row r="86" spans="1:7" ht="15">
      <c r="A86" s="189" t="s">
        <v>3443</v>
      </c>
      <c r="B86" s="192">
        <v>43846</v>
      </c>
      <c r="C86" s="191" t="s">
        <v>3444</v>
      </c>
      <c r="D86" s="191" t="s">
        <v>3192</v>
      </c>
      <c r="E86" s="191" t="s">
        <v>3445</v>
      </c>
      <c r="F86" s="192">
        <v>43894</v>
      </c>
      <c r="G86" s="191" t="s">
        <v>3212</v>
      </c>
    </row>
    <row r="87" spans="1:7" ht="15">
      <c r="A87" s="189" t="s">
        <v>3446</v>
      </c>
      <c r="B87" s="192">
        <v>43851</v>
      </c>
      <c r="C87" s="191" t="s">
        <v>3447</v>
      </c>
      <c r="D87" s="191" t="s">
        <v>3192</v>
      </c>
      <c r="E87" s="191" t="s">
        <v>3448</v>
      </c>
      <c r="F87" s="192">
        <v>43894</v>
      </c>
      <c r="G87" s="191" t="s">
        <v>3212</v>
      </c>
    </row>
    <row r="88" spans="1:7" ht="15">
      <c r="A88" s="189" t="s">
        <v>3449</v>
      </c>
      <c r="B88" s="192">
        <v>43852</v>
      </c>
      <c r="C88" s="191" t="s">
        <v>3450</v>
      </c>
      <c r="D88" s="191" t="s">
        <v>3192</v>
      </c>
      <c r="E88" s="191" t="s">
        <v>3451</v>
      </c>
      <c r="F88" s="192">
        <v>43894</v>
      </c>
      <c r="G88" s="191" t="s">
        <v>3212</v>
      </c>
    </row>
    <row r="89" spans="1:7" ht="15">
      <c r="A89" s="189" t="s">
        <v>3452</v>
      </c>
      <c r="B89" s="192">
        <v>43853</v>
      </c>
      <c r="C89" s="191" t="s">
        <v>3453</v>
      </c>
      <c r="D89" s="191" t="s">
        <v>3192</v>
      </c>
      <c r="E89" s="191" t="s">
        <v>3454</v>
      </c>
      <c r="F89" s="192">
        <v>43894</v>
      </c>
      <c r="G89" s="191" t="s">
        <v>3212</v>
      </c>
    </row>
    <row r="90" spans="1:7" ht="15">
      <c r="A90" s="189" t="s">
        <v>3455</v>
      </c>
      <c r="B90" s="192">
        <v>43853</v>
      </c>
      <c r="C90" s="191" t="s">
        <v>3456</v>
      </c>
      <c r="D90" s="191" t="s">
        <v>3192</v>
      </c>
      <c r="E90" s="191" t="s">
        <v>3457</v>
      </c>
      <c r="F90" s="192">
        <v>43894</v>
      </c>
      <c r="G90" s="191" t="s">
        <v>3212</v>
      </c>
    </row>
    <row r="91" spans="1:7" ht="15">
      <c r="A91" s="189" t="s">
        <v>3458</v>
      </c>
      <c r="B91" s="192">
        <v>43808</v>
      </c>
      <c r="C91" s="191" t="s">
        <v>3459</v>
      </c>
      <c r="D91" s="191" t="s">
        <v>3192</v>
      </c>
      <c r="E91" s="191" t="s">
        <v>3460</v>
      </c>
      <c r="F91" s="192">
        <v>43894</v>
      </c>
      <c r="G91" s="191" t="s">
        <v>3212</v>
      </c>
    </row>
    <row r="92" spans="1:7" ht="15">
      <c r="A92" s="189" t="s">
        <v>3461</v>
      </c>
      <c r="B92" s="192">
        <v>43805</v>
      </c>
      <c r="C92" s="191" t="s">
        <v>3462</v>
      </c>
      <c r="D92" s="191" t="s">
        <v>3192</v>
      </c>
      <c r="E92" s="191" t="s">
        <v>3463</v>
      </c>
      <c r="F92" s="192">
        <v>43894</v>
      </c>
      <c r="G92" s="191" t="s">
        <v>3212</v>
      </c>
    </row>
    <row r="93" spans="1:7" ht="15">
      <c r="A93" s="189" t="s">
        <v>3464</v>
      </c>
      <c r="B93" s="192">
        <v>43804</v>
      </c>
      <c r="C93" s="191" t="s">
        <v>3465</v>
      </c>
      <c r="D93" s="191" t="s">
        <v>3192</v>
      </c>
      <c r="E93" s="191" t="s">
        <v>3466</v>
      </c>
      <c r="F93" s="192">
        <v>43894</v>
      </c>
      <c r="G93" s="191" t="s">
        <v>3212</v>
      </c>
    </row>
    <row r="94" spans="1:7" ht="15">
      <c r="A94" s="189" t="s">
        <v>3467</v>
      </c>
      <c r="B94" s="192">
        <v>43795</v>
      </c>
      <c r="C94" s="191" t="s">
        <v>3468</v>
      </c>
      <c r="D94" s="191" t="s">
        <v>3192</v>
      </c>
      <c r="E94" s="191" t="s">
        <v>3469</v>
      </c>
      <c r="F94" s="192">
        <v>43894</v>
      </c>
      <c r="G94" s="191" t="s">
        <v>3212</v>
      </c>
    </row>
    <row r="95" spans="1:7" ht="15">
      <c r="A95" s="189" t="s">
        <v>3470</v>
      </c>
      <c r="B95" s="192">
        <v>43874</v>
      </c>
      <c r="C95" s="191" t="s">
        <v>3471</v>
      </c>
      <c r="D95" s="191" t="s">
        <v>3192</v>
      </c>
      <c r="E95" s="191" t="s">
        <v>3472</v>
      </c>
      <c r="F95" s="192">
        <v>43903</v>
      </c>
      <c r="G95" s="191" t="s">
        <v>3212</v>
      </c>
    </row>
    <row r="96" spans="1:7" ht="15">
      <c r="A96" s="189" t="s">
        <v>3473</v>
      </c>
      <c r="B96" s="192">
        <v>43867</v>
      </c>
      <c r="C96" s="191" t="s">
        <v>3474</v>
      </c>
      <c r="D96" s="191" t="s">
        <v>3192</v>
      </c>
      <c r="E96" s="191" t="s">
        <v>3475</v>
      </c>
      <c r="F96" s="192">
        <v>43901</v>
      </c>
      <c r="G96" s="191" t="s">
        <v>3212</v>
      </c>
    </row>
    <row r="97" spans="1:7" ht="15">
      <c r="A97" s="189" t="s">
        <v>3476</v>
      </c>
      <c r="B97" s="192">
        <v>43735</v>
      </c>
      <c r="C97" s="191" t="s">
        <v>3477</v>
      </c>
      <c r="D97" s="191" t="s">
        <v>3192</v>
      </c>
      <c r="E97" s="191" t="s">
        <v>3478</v>
      </c>
      <c r="F97" s="192">
        <v>43909</v>
      </c>
      <c r="G97" s="191" t="s">
        <v>3212</v>
      </c>
    </row>
    <row r="98" spans="1:7" ht="15">
      <c r="A98" s="189" t="s">
        <v>3479</v>
      </c>
      <c r="B98" s="192">
        <v>43900</v>
      </c>
      <c r="C98" s="191" t="s">
        <v>3480</v>
      </c>
      <c r="D98" s="191" t="s">
        <v>3192</v>
      </c>
      <c r="E98" s="191" t="s">
        <v>3481</v>
      </c>
      <c r="F98" s="192">
        <v>43909</v>
      </c>
      <c r="G98" s="191" t="s">
        <v>3212</v>
      </c>
    </row>
    <row r="99" spans="1:7" ht="15">
      <c r="A99" s="189" t="s">
        <v>3482</v>
      </c>
      <c r="B99" s="192">
        <v>43873</v>
      </c>
      <c r="C99" s="191" t="s">
        <v>3483</v>
      </c>
      <c r="D99" s="191" t="s">
        <v>3192</v>
      </c>
      <c r="E99" s="191" t="s">
        <v>3484</v>
      </c>
      <c r="F99" s="192">
        <v>43902</v>
      </c>
      <c r="G99" s="191" t="s">
        <v>3212</v>
      </c>
    </row>
    <row r="100" spans="1:7" ht="15">
      <c r="A100" s="189" t="s">
        <v>3485</v>
      </c>
      <c r="B100" s="192">
        <v>43873</v>
      </c>
      <c r="C100" s="191" t="s">
        <v>3486</v>
      </c>
      <c r="D100" s="191" t="s">
        <v>3192</v>
      </c>
      <c r="E100" s="191" t="s">
        <v>3487</v>
      </c>
      <c r="F100" s="192">
        <v>43902</v>
      </c>
      <c r="G100" s="191" t="s">
        <v>3212</v>
      </c>
    </row>
    <row r="101" spans="1:7" ht="15">
      <c r="A101" s="189" t="s">
        <v>3488</v>
      </c>
      <c r="B101" s="192">
        <v>43880</v>
      </c>
      <c r="C101" s="191" t="s">
        <v>3489</v>
      </c>
      <c r="D101" s="191" t="s">
        <v>3192</v>
      </c>
      <c r="E101" s="191" t="s">
        <v>3490</v>
      </c>
      <c r="F101" s="192">
        <v>43902</v>
      </c>
      <c r="G101" s="191" t="s">
        <v>3212</v>
      </c>
    </row>
    <row r="102" spans="1:7" ht="15">
      <c r="A102" s="189" t="s">
        <v>3491</v>
      </c>
      <c r="B102" s="192">
        <v>43881</v>
      </c>
      <c r="C102" s="191" t="s">
        <v>3492</v>
      </c>
      <c r="D102" s="191" t="s">
        <v>3192</v>
      </c>
      <c r="E102" s="191" t="s">
        <v>3493</v>
      </c>
      <c r="F102" s="192">
        <v>43902</v>
      </c>
      <c r="G102" s="191" t="s">
        <v>3212</v>
      </c>
    </row>
    <row r="103" spans="1:7" ht="15">
      <c r="A103" s="189" t="s">
        <v>3494</v>
      </c>
      <c r="B103" s="192">
        <v>43885</v>
      </c>
      <c r="C103" s="191" t="s">
        <v>3495</v>
      </c>
      <c r="D103" s="191" t="s">
        <v>3192</v>
      </c>
      <c r="E103" s="191" t="s">
        <v>3496</v>
      </c>
      <c r="F103" s="192">
        <v>43902</v>
      </c>
      <c r="G103" s="191" t="s">
        <v>3212</v>
      </c>
    </row>
    <row r="104" spans="1:7" ht="15">
      <c r="A104" s="189" t="s">
        <v>3497</v>
      </c>
      <c r="B104" s="192">
        <v>43885</v>
      </c>
      <c r="C104" s="191" t="s">
        <v>3498</v>
      </c>
      <c r="D104" s="191" t="s">
        <v>3192</v>
      </c>
      <c r="E104" s="191" t="s">
        <v>3499</v>
      </c>
      <c r="F104" s="192">
        <v>43902</v>
      </c>
      <c r="G104" s="191" t="s">
        <v>3212</v>
      </c>
    </row>
    <row r="105" spans="1:7" ht="15">
      <c r="A105" s="189" t="s">
        <v>3500</v>
      </c>
      <c r="B105" s="192">
        <v>43885</v>
      </c>
      <c r="C105" s="191" t="s">
        <v>3501</v>
      </c>
      <c r="D105" s="191" t="s">
        <v>3192</v>
      </c>
      <c r="E105" s="191" t="s">
        <v>3502</v>
      </c>
      <c r="F105" s="192">
        <v>43902</v>
      </c>
      <c r="G105" s="191" t="s">
        <v>3212</v>
      </c>
    </row>
    <row r="106" spans="1:7" ht="15">
      <c r="A106" s="189" t="s">
        <v>3503</v>
      </c>
      <c r="B106" s="192">
        <v>43888</v>
      </c>
      <c r="C106" s="191" t="s">
        <v>3504</v>
      </c>
      <c r="D106" s="191" t="s">
        <v>3192</v>
      </c>
      <c r="E106" s="191" t="s">
        <v>3505</v>
      </c>
      <c r="F106" s="192">
        <v>43902</v>
      </c>
      <c r="G106" s="191" t="s">
        <v>3212</v>
      </c>
    </row>
    <row r="107" spans="1:7" ht="15">
      <c r="A107" s="189" t="s">
        <v>3506</v>
      </c>
      <c r="B107" s="192">
        <v>43892</v>
      </c>
      <c r="C107" s="191" t="s">
        <v>3507</v>
      </c>
      <c r="D107" s="191" t="s">
        <v>3192</v>
      </c>
      <c r="E107" s="191" t="s">
        <v>3508</v>
      </c>
      <c r="F107" s="192">
        <v>43902</v>
      </c>
      <c r="G107" s="191" t="s">
        <v>3212</v>
      </c>
    </row>
    <row r="108" spans="1:7" ht="15">
      <c r="A108" s="189" t="s">
        <v>3509</v>
      </c>
      <c r="B108" s="192">
        <v>43886</v>
      </c>
      <c r="C108" s="191" t="s">
        <v>3510</v>
      </c>
      <c r="D108" s="191" t="s">
        <v>3192</v>
      </c>
      <c r="E108" s="191" t="s">
        <v>3511</v>
      </c>
      <c r="F108" s="192">
        <v>43902</v>
      </c>
      <c r="G108" s="191" t="s">
        <v>3212</v>
      </c>
    </row>
    <row r="109" spans="1:7" ht="15">
      <c r="A109" s="189" t="s">
        <v>3512</v>
      </c>
      <c r="B109" s="192">
        <v>43889</v>
      </c>
      <c r="C109" s="191" t="s">
        <v>3513</v>
      </c>
      <c r="D109" s="191" t="s">
        <v>3192</v>
      </c>
      <c r="E109" s="191" t="s">
        <v>3514</v>
      </c>
      <c r="F109" s="192">
        <v>43902</v>
      </c>
      <c r="G109" s="191" t="s">
        <v>3212</v>
      </c>
    </row>
    <row r="110" spans="1:7" ht="15">
      <c r="A110" s="189" t="s">
        <v>3515</v>
      </c>
      <c r="B110" s="192">
        <v>43892</v>
      </c>
      <c r="C110" s="191" t="s">
        <v>3516</v>
      </c>
      <c r="D110" s="191" t="s">
        <v>3192</v>
      </c>
      <c r="E110" s="191" t="s">
        <v>3517</v>
      </c>
      <c r="F110" s="192">
        <v>43902</v>
      </c>
      <c r="G110" s="191" t="s">
        <v>3212</v>
      </c>
    </row>
    <row r="111" spans="1:7" ht="15">
      <c r="A111" s="189" t="s">
        <v>3518</v>
      </c>
      <c r="B111" s="192">
        <v>43895</v>
      </c>
      <c r="C111" s="191" t="s">
        <v>3519</v>
      </c>
      <c r="D111" s="191" t="s">
        <v>3192</v>
      </c>
      <c r="E111" s="191" t="s">
        <v>3520</v>
      </c>
      <c r="F111" s="192">
        <v>43902</v>
      </c>
      <c r="G111" s="191" t="s">
        <v>3212</v>
      </c>
    </row>
    <row r="112" spans="1:7" ht="15">
      <c r="A112" s="189" t="s">
        <v>3521</v>
      </c>
      <c r="B112" s="192">
        <v>43896</v>
      </c>
      <c r="C112" s="191" t="s">
        <v>3522</v>
      </c>
      <c r="D112" s="191" t="s">
        <v>3192</v>
      </c>
      <c r="E112" s="191" t="s">
        <v>3523</v>
      </c>
      <c r="F112" s="192">
        <v>43902</v>
      </c>
      <c r="G112" s="191" t="s">
        <v>3212</v>
      </c>
    </row>
    <row r="113" spans="1:7" ht="15">
      <c r="A113" s="189" t="s">
        <v>3524</v>
      </c>
      <c r="B113" s="192">
        <v>43895</v>
      </c>
      <c r="C113" s="191" t="s">
        <v>3525</v>
      </c>
      <c r="D113" s="191" t="s">
        <v>3192</v>
      </c>
      <c r="E113" s="191" t="s">
        <v>3526</v>
      </c>
      <c r="F113" s="192">
        <v>43902</v>
      </c>
      <c r="G113" s="191" t="s">
        <v>3212</v>
      </c>
    </row>
    <row r="114" spans="1:7" ht="15">
      <c r="A114" s="189" t="s">
        <v>3527</v>
      </c>
      <c r="B114" s="192">
        <v>43899</v>
      </c>
      <c r="C114" s="191" t="s">
        <v>3528</v>
      </c>
      <c r="D114" s="191" t="s">
        <v>3192</v>
      </c>
      <c r="E114" s="191" t="s">
        <v>3529</v>
      </c>
      <c r="F114" s="192">
        <v>43902</v>
      </c>
      <c r="G114" s="191" t="s">
        <v>3212</v>
      </c>
    </row>
    <row r="115" spans="1:7" ht="15">
      <c r="A115" s="189" t="s">
        <v>3530</v>
      </c>
      <c r="B115" s="192">
        <v>43900</v>
      </c>
      <c r="C115" s="191" t="s">
        <v>3531</v>
      </c>
      <c r="D115" s="191" t="s">
        <v>3192</v>
      </c>
      <c r="E115" s="191" t="s">
        <v>3532</v>
      </c>
      <c r="F115" s="192">
        <v>43909</v>
      </c>
      <c r="G115" s="191" t="s">
        <v>3212</v>
      </c>
    </row>
    <row r="116" spans="1:7" ht="15">
      <c r="A116" s="189" t="s">
        <v>3533</v>
      </c>
      <c r="B116" s="192">
        <v>43881</v>
      </c>
      <c r="C116" s="191" t="s">
        <v>3534</v>
      </c>
      <c r="D116" s="191" t="s">
        <v>3192</v>
      </c>
      <c r="E116" s="191" t="s">
        <v>3535</v>
      </c>
      <c r="F116" s="192">
        <v>43916</v>
      </c>
      <c r="G116" s="191" t="s">
        <v>3212</v>
      </c>
    </row>
    <row r="117" spans="1:7" ht="15">
      <c r="A117" s="189" t="s">
        <v>3536</v>
      </c>
      <c r="B117" s="192">
        <v>43899</v>
      </c>
      <c r="C117" s="191" t="s">
        <v>3537</v>
      </c>
      <c r="D117" s="191" t="s">
        <v>3192</v>
      </c>
      <c r="E117" s="191" t="s">
        <v>3538</v>
      </c>
      <c r="F117" s="192">
        <v>43916</v>
      </c>
      <c r="G117" s="191" t="s">
        <v>3212</v>
      </c>
    </row>
    <row r="118" spans="1:7" ht="15">
      <c r="A118" s="189" t="s">
        <v>3539</v>
      </c>
      <c r="B118" s="192">
        <v>43858</v>
      </c>
      <c r="C118" s="191" t="s">
        <v>3540</v>
      </c>
      <c r="D118" s="191" t="s">
        <v>3192</v>
      </c>
      <c r="E118" s="191" t="s">
        <v>3541</v>
      </c>
      <c r="F118" s="192">
        <v>43916</v>
      </c>
      <c r="G118" s="191" t="s">
        <v>3212</v>
      </c>
    </row>
    <row r="119" spans="1:7" ht="15">
      <c r="A119" s="189" t="s">
        <v>3542</v>
      </c>
      <c r="B119" s="192">
        <v>43902</v>
      </c>
      <c r="C119" s="191" t="s">
        <v>3543</v>
      </c>
      <c r="D119" s="191" t="s">
        <v>3192</v>
      </c>
      <c r="E119" s="191" t="s">
        <v>3544</v>
      </c>
      <c r="F119" s="192">
        <v>43916</v>
      </c>
      <c r="G119" s="191" t="s">
        <v>3212</v>
      </c>
    </row>
    <row r="120" spans="1:7" ht="15">
      <c r="A120" s="189" t="s">
        <v>3545</v>
      </c>
      <c r="B120" s="192">
        <v>43901</v>
      </c>
      <c r="C120" s="191" t="s">
        <v>3546</v>
      </c>
      <c r="D120" s="191" t="s">
        <v>3192</v>
      </c>
      <c r="E120" s="191" t="s">
        <v>3547</v>
      </c>
      <c r="F120" s="192">
        <v>43916</v>
      </c>
      <c r="G120" s="191" t="s">
        <v>3212</v>
      </c>
    </row>
    <row r="121" spans="1:7" ht="15">
      <c r="A121" s="189" t="s">
        <v>3548</v>
      </c>
      <c r="B121" s="192">
        <v>43847</v>
      </c>
      <c r="C121" s="191" t="s">
        <v>3549</v>
      </c>
      <c r="D121" s="191" t="s">
        <v>3192</v>
      </c>
      <c r="E121" s="191" t="s">
        <v>3550</v>
      </c>
      <c r="F121" s="192">
        <v>43916</v>
      </c>
      <c r="G121" s="191" t="s">
        <v>3212</v>
      </c>
    </row>
    <row r="122" spans="1:7" ht="15">
      <c r="A122" s="189" t="s">
        <v>3551</v>
      </c>
      <c r="B122" s="192">
        <v>43885</v>
      </c>
      <c r="C122" s="191" t="s">
        <v>3552</v>
      </c>
      <c r="D122" s="191" t="s">
        <v>3192</v>
      </c>
      <c r="E122" s="191" t="s">
        <v>3553</v>
      </c>
      <c r="F122" s="192">
        <v>43916</v>
      </c>
      <c r="G122" s="191" t="s">
        <v>3212</v>
      </c>
    </row>
    <row r="123" spans="1:7" ht="15">
      <c r="A123" s="189" t="s">
        <v>3554</v>
      </c>
      <c r="B123" s="192">
        <v>43885</v>
      </c>
      <c r="C123" s="191" t="s">
        <v>3555</v>
      </c>
      <c r="D123" s="191" t="s">
        <v>3192</v>
      </c>
      <c r="E123" s="191" t="s">
        <v>3556</v>
      </c>
      <c r="F123" s="192">
        <v>43916</v>
      </c>
      <c r="G123" s="191" t="s">
        <v>3212</v>
      </c>
    </row>
    <row r="124" spans="1:7" ht="15">
      <c r="A124" s="189" t="s">
        <v>3557</v>
      </c>
      <c r="B124" s="192">
        <v>43899</v>
      </c>
      <c r="C124" s="191" t="s">
        <v>3558</v>
      </c>
      <c r="D124" s="191" t="s">
        <v>3192</v>
      </c>
      <c r="E124" s="191" t="s">
        <v>3559</v>
      </c>
      <c r="F124" s="192">
        <v>43916</v>
      </c>
      <c r="G124" s="191" t="s">
        <v>3212</v>
      </c>
    </row>
    <row r="125" spans="1:7" ht="15">
      <c r="A125" s="189" t="s">
        <v>3560</v>
      </c>
      <c r="B125" s="192">
        <v>43907</v>
      </c>
      <c r="C125" s="191" t="s">
        <v>3561</v>
      </c>
      <c r="D125" s="191" t="s">
        <v>3192</v>
      </c>
      <c r="E125" s="191" t="s">
        <v>3562</v>
      </c>
      <c r="F125" s="192">
        <v>43917</v>
      </c>
      <c r="G125" s="191" t="s">
        <v>3212</v>
      </c>
    </row>
    <row r="126" spans="1:7" ht="15">
      <c r="A126" s="189" t="s">
        <v>3563</v>
      </c>
      <c r="B126" s="192">
        <v>43241</v>
      </c>
      <c r="C126" s="191" t="s">
        <v>3564</v>
      </c>
      <c r="D126" s="191" t="s">
        <v>3192</v>
      </c>
      <c r="E126" s="191" t="s">
        <v>3565</v>
      </c>
      <c r="F126" s="192">
        <v>43917</v>
      </c>
      <c r="G126" s="191" t="s">
        <v>3212</v>
      </c>
    </row>
    <row r="127" spans="1:7" ht="15">
      <c r="A127" s="189" t="s">
        <v>3566</v>
      </c>
      <c r="B127" s="192">
        <v>43914</v>
      </c>
      <c r="C127" s="191" t="s">
        <v>3567</v>
      </c>
      <c r="D127" s="191" t="s">
        <v>3192</v>
      </c>
      <c r="E127" s="191" t="s">
        <v>3568</v>
      </c>
      <c r="F127" s="192">
        <v>43920</v>
      </c>
      <c r="G127" s="191" t="s">
        <v>3212</v>
      </c>
    </row>
    <row r="128" spans="1:7" ht="15">
      <c r="A128" s="189" t="s">
        <v>3569</v>
      </c>
      <c r="B128" s="192">
        <v>43899</v>
      </c>
      <c r="C128" s="191" t="s">
        <v>3570</v>
      </c>
      <c r="D128" s="191" t="s">
        <v>3192</v>
      </c>
      <c r="E128" s="191" t="s">
        <v>3571</v>
      </c>
      <c r="F128" s="192">
        <v>43920</v>
      </c>
      <c r="G128" s="191" t="s">
        <v>3212</v>
      </c>
    </row>
    <row r="129" spans="1:7" ht="15">
      <c r="A129" s="189" t="s">
        <v>3572</v>
      </c>
      <c r="B129" s="192">
        <v>43686</v>
      </c>
      <c r="C129" s="191" t="s">
        <v>3573</v>
      </c>
      <c r="D129" s="191" t="s">
        <v>3192</v>
      </c>
      <c r="E129" s="191" t="s">
        <v>3574</v>
      </c>
      <c r="F129" s="192">
        <v>43920</v>
      </c>
      <c r="G129" s="191" t="s">
        <v>3212</v>
      </c>
    </row>
    <row r="130" spans="1:7" ht="15">
      <c r="A130" s="189" t="s">
        <v>3575</v>
      </c>
      <c r="B130" s="192">
        <v>43711</v>
      </c>
      <c r="C130" s="191" t="s">
        <v>3576</v>
      </c>
      <c r="D130" s="191" t="s">
        <v>3192</v>
      </c>
      <c r="E130" s="191" t="s">
        <v>3577</v>
      </c>
      <c r="F130" s="192">
        <v>43922</v>
      </c>
      <c r="G130" s="191" t="s">
        <v>3212</v>
      </c>
    </row>
    <row r="131" spans="1:7" ht="15">
      <c r="A131" s="189" t="s">
        <v>3578</v>
      </c>
      <c r="B131" s="192">
        <v>43649</v>
      </c>
      <c r="C131" s="191" t="s">
        <v>3579</v>
      </c>
      <c r="D131" s="191" t="s">
        <v>3192</v>
      </c>
      <c r="E131" s="191" t="s">
        <v>3580</v>
      </c>
      <c r="F131" s="192">
        <v>43923</v>
      </c>
      <c r="G131" s="191" t="s">
        <v>3212</v>
      </c>
    </row>
    <row r="132" spans="1:7" ht="15">
      <c r="A132" s="189" t="s">
        <v>3581</v>
      </c>
      <c r="B132" s="192">
        <v>43873</v>
      </c>
      <c r="C132" s="191" t="s">
        <v>3582</v>
      </c>
      <c r="D132" s="191" t="s">
        <v>3192</v>
      </c>
      <c r="E132" s="191" t="s">
        <v>3583</v>
      </c>
      <c r="F132" s="192">
        <v>43929</v>
      </c>
      <c r="G132" s="191" t="s">
        <v>3212</v>
      </c>
    </row>
    <row r="133" spans="1:7" ht="15">
      <c r="A133" s="189" t="s">
        <v>3584</v>
      </c>
      <c r="B133" s="192">
        <v>43843</v>
      </c>
      <c r="C133" s="191" t="s">
        <v>3585</v>
      </c>
      <c r="D133" s="191" t="s">
        <v>3192</v>
      </c>
      <c r="E133" s="191" t="s">
        <v>3586</v>
      </c>
      <c r="F133" s="192">
        <v>43929</v>
      </c>
      <c r="G133" s="191" t="s">
        <v>3212</v>
      </c>
    </row>
    <row r="134" spans="1:7" ht="15">
      <c r="A134" s="189" t="s">
        <v>3587</v>
      </c>
      <c r="B134" s="192">
        <v>43874</v>
      </c>
      <c r="C134" s="191" t="s">
        <v>3588</v>
      </c>
      <c r="D134" s="191" t="s">
        <v>3192</v>
      </c>
      <c r="E134" s="191" t="s">
        <v>3589</v>
      </c>
      <c r="F134" s="192">
        <v>43935</v>
      </c>
      <c r="G134" s="191" t="s">
        <v>3212</v>
      </c>
    </row>
    <row r="135" spans="1:7" ht="15">
      <c r="A135" s="189" t="s">
        <v>3590</v>
      </c>
      <c r="B135" s="192">
        <v>43871</v>
      </c>
      <c r="C135" s="191" t="s">
        <v>3591</v>
      </c>
      <c r="D135" s="191" t="s">
        <v>3192</v>
      </c>
      <c r="E135" s="191" t="s">
        <v>3592</v>
      </c>
      <c r="F135" s="192">
        <v>43935</v>
      </c>
      <c r="G135" s="191" t="s">
        <v>3212</v>
      </c>
    </row>
    <row r="136" spans="1:7" ht="15">
      <c r="A136" s="189" t="s">
        <v>3593</v>
      </c>
      <c r="B136" s="192">
        <v>43838</v>
      </c>
      <c r="C136" s="191" t="s">
        <v>3594</v>
      </c>
      <c r="D136" s="191" t="s">
        <v>3192</v>
      </c>
      <c r="E136" s="191" t="s">
        <v>3595</v>
      </c>
      <c r="F136" s="192">
        <v>43936</v>
      </c>
      <c r="G136" s="191" t="s">
        <v>3212</v>
      </c>
    </row>
    <row r="137" spans="1:7" ht="15">
      <c r="A137" s="189" t="s">
        <v>3596</v>
      </c>
      <c r="B137" s="192">
        <v>43846</v>
      </c>
      <c r="C137" s="191" t="s">
        <v>3597</v>
      </c>
      <c r="D137" s="191" t="s">
        <v>3192</v>
      </c>
      <c r="E137" s="191" t="s">
        <v>3598</v>
      </c>
      <c r="F137" s="192">
        <v>43936</v>
      </c>
      <c r="G137" s="191" t="s">
        <v>3212</v>
      </c>
    </row>
    <row r="138" spans="1:7" ht="15">
      <c r="A138" s="189" t="s">
        <v>3599</v>
      </c>
      <c r="B138" s="192">
        <v>43865</v>
      </c>
      <c r="C138" s="191" t="s">
        <v>3600</v>
      </c>
      <c r="D138" s="191" t="s">
        <v>3192</v>
      </c>
      <c r="E138" s="191" t="s">
        <v>3601</v>
      </c>
      <c r="F138" s="192">
        <v>43936</v>
      </c>
      <c r="G138" s="191" t="s">
        <v>3212</v>
      </c>
    </row>
    <row r="139" spans="1:7" ht="15">
      <c r="A139" s="189" t="s">
        <v>3602</v>
      </c>
      <c r="B139" s="192">
        <v>43579</v>
      </c>
      <c r="C139" s="191" t="s">
        <v>3603</v>
      </c>
      <c r="D139" s="191" t="s">
        <v>3192</v>
      </c>
      <c r="E139" s="191" t="s">
        <v>3604</v>
      </c>
      <c r="F139" s="192">
        <v>43936</v>
      </c>
      <c r="G139" s="191" t="s">
        <v>3212</v>
      </c>
    </row>
    <row r="140" spans="1:7" ht="15">
      <c r="A140" s="189" t="s">
        <v>3605</v>
      </c>
      <c r="B140" s="192">
        <v>43927</v>
      </c>
      <c r="C140" s="191" t="s">
        <v>3606</v>
      </c>
      <c r="D140" s="191" t="s">
        <v>3192</v>
      </c>
      <c r="E140" s="191" t="s">
        <v>3607</v>
      </c>
      <c r="F140" s="192">
        <v>43937</v>
      </c>
      <c r="G140" s="191" t="s">
        <v>3212</v>
      </c>
    </row>
    <row r="141" spans="1:7" ht="15">
      <c r="A141" s="189" t="s">
        <v>3608</v>
      </c>
      <c r="B141" s="192">
        <v>43928</v>
      </c>
      <c r="C141" s="191" t="s">
        <v>3609</v>
      </c>
      <c r="D141" s="191" t="s">
        <v>3192</v>
      </c>
      <c r="E141" s="191" t="s">
        <v>3610</v>
      </c>
      <c r="F141" s="192">
        <v>43937</v>
      </c>
      <c r="G141" s="191" t="s">
        <v>3212</v>
      </c>
    </row>
    <row r="142" spans="1:7" ht="15">
      <c r="A142" s="189" t="s">
        <v>3611</v>
      </c>
      <c r="B142" s="192">
        <v>43563</v>
      </c>
      <c r="C142" s="191" t="s">
        <v>3612</v>
      </c>
      <c r="D142" s="191" t="s">
        <v>3192</v>
      </c>
      <c r="E142" s="191" t="s">
        <v>3613</v>
      </c>
      <c r="F142" s="192">
        <v>43938</v>
      </c>
      <c r="G142" s="191" t="s">
        <v>3212</v>
      </c>
    </row>
    <row r="143" spans="1:7" ht="15">
      <c r="A143" s="189" t="s">
        <v>3614</v>
      </c>
      <c r="B143" s="192">
        <v>43816</v>
      </c>
      <c r="C143" s="191" t="s">
        <v>3615</v>
      </c>
      <c r="D143" s="191" t="s">
        <v>3192</v>
      </c>
      <c r="E143" s="191" t="s">
        <v>3616</v>
      </c>
      <c r="F143" s="192">
        <v>43938</v>
      </c>
      <c r="G143" s="191" t="s">
        <v>3212</v>
      </c>
    </row>
    <row r="144" spans="1:7" ht="15">
      <c r="A144" s="189" t="s">
        <v>3617</v>
      </c>
      <c r="B144" s="192">
        <v>43934</v>
      </c>
      <c r="C144" s="191" t="s">
        <v>3618</v>
      </c>
      <c r="D144" s="191" t="s">
        <v>3192</v>
      </c>
      <c r="E144" s="191" t="s">
        <v>3619</v>
      </c>
      <c r="F144" s="192">
        <v>43938</v>
      </c>
      <c r="G144" s="191" t="s">
        <v>3212</v>
      </c>
    </row>
    <row r="145" spans="1:7" ht="15">
      <c r="A145" s="189" t="s">
        <v>3620</v>
      </c>
      <c r="B145" s="192">
        <v>43657</v>
      </c>
      <c r="C145" s="191" t="s">
        <v>3621</v>
      </c>
      <c r="D145" s="191" t="s">
        <v>3192</v>
      </c>
      <c r="E145" s="191" t="s">
        <v>3622</v>
      </c>
      <c r="F145" s="192">
        <v>43938</v>
      </c>
      <c r="G145" s="191" t="s">
        <v>3212</v>
      </c>
    </row>
    <row r="146" spans="1:7" ht="15">
      <c r="A146" s="189" t="s">
        <v>3623</v>
      </c>
      <c r="B146" s="192">
        <v>43938</v>
      </c>
      <c r="C146" s="191" t="s">
        <v>3624</v>
      </c>
      <c r="D146" s="191" t="s">
        <v>3192</v>
      </c>
      <c r="E146" s="191" t="s">
        <v>3625</v>
      </c>
      <c r="F146" s="192">
        <v>43938</v>
      </c>
      <c r="G146" s="191" t="s">
        <v>3212</v>
      </c>
    </row>
    <row r="147" spans="1:7" ht="15">
      <c r="A147" s="189" t="s">
        <v>3626</v>
      </c>
      <c r="B147" s="192">
        <v>43938</v>
      </c>
      <c r="C147" s="191" t="s">
        <v>3627</v>
      </c>
      <c r="D147" s="191" t="s">
        <v>3192</v>
      </c>
      <c r="E147" s="191" t="s">
        <v>3628</v>
      </c>
      <c r="F147" s="192">
        <v>43938</v>
      </c>
      <c r="G147" s="191" t="s">
        <v>3212</v>
      </c>
    </row>
    <row r="148" spans="1:7" ht="15">
      <c r="A148" s="189" t="s">
        <v>3629</v>
      </c>
      <c r="B148" s="192">
        <v>43874</v>
      </c>
      <c r="C148" s="191" t="s">
        <v>3630</v>
      </c>
      <c r="D148" s="191" t="s">
        <v>3192</v>
      </c>
      <c r="E148" s="191" t="s">
        <v>3631</v>
      </c>
      <c r="F148" s="192">
        <v>43943</v>
      </c>
      <c r="G148" s="191" t="s">
        <v>3212</v>
      </c>
    </row>
    <row r="149" spans="1:7" ht="15">
      <c r="A149" s="189" t="s">
        <v>3632</v>
      </c>
      <c r="B149" s="192">
        <v>43668</v>
      </c>
      <c r="C149" s="191" t="s">
        <v>3633</v>
      </c>
      <c r="D149" s="191" t="s">
        <v>3192</v>
      </c>
      <c r="E149" s="191" t="s">
        <v>3634</v>
      </c>
      <c r="F149" s="192">
        <v>43943</v>
      </c>
      <c r="G149" s="191" t="s">
        <v>3212</v>
      </c>
    </row>
    <row r="150" spans="1:7" ht="15">
      <c r="A150" s="189" t="s">
        <v>3635</v>
      </c>
      <c r="B150" s="192">
        <v>43741</v>
      </c>
      <c r="C150" s="191" t="s">
        <v>3636</v>
      </c>
      <c r="D150" s="191" t="s">
        <v>3192</v>
      </c>
      <c r="E150" s="191" t="s">
        <v>3637</v>
      </c>
      <c r="F150" s="192">
        <v>43943</v>
      </c>
      <c r="G150" s="191" t="s">
        <v>3212</v>
      </c>
    </row>
    <row r="151" spans="1:7" ht="15">
      <c r="A151" s="189" t="s">
        <v>3638</v>
      </c>
      <c r="B151" s="192">
        <v>43665</v>
      </c>
      <c r="C151" s="191" t="s">
        <v>3639</v>
      </c>
      <c r="D151" s="191" t="s">
        <v>3192</v>
      </c>
      <c r="E151" s="191" t="s">
        <v>3640</v>
      </c>
      <c r="F151" s="192">
        <v>43943</v>
      </c>
      <c r="G151" s="191" t="s">
        <v>3212</v>
      </c>
    </row>
    <row r="152" spans="1:7" ht="15">
      <c r="A152" s="189" t="s">
        <v>3641</v>
      </c>
      <c r="B152" s="192">
        <v>43859</v>
      </c>
      <c r="C152" s="191" t="s">
        <v>3642</v>
      </c>
      <c r="D152" s="191" t="s">
        <v>3192</v>
      </c>
      <c r="E152" s="191" t="s">
        <v>3643</v>
      </c>
      <c r="F152" s="192">
        <v>43944</v>
      </c>
      <c r="G152" s="191" t="s">
        <v>3212</v>
      </c>
    </row>
    <row r="153" spans="1:7" ht="15">
      <c r="A153" s="189" t="s">
        <v>3644</v>
      </c>
      <c r="B153" s="192">
        <v>43683</v>
      </c>
      <c r="C153" s="191" t="s">
        <v>3645</v>
      </c>
      <c r="D153" s="191" t="s">
        <v>3192</v>
      </c>
      <c r="E153" s="191" t="s">
        <v>3646</v>
      </c>
      <c r="F153" s="192">
        <v>43944</v>
      </c>
      <c r="G153" s="191" t="s">
        <v>3212</v>
      </c>
    </row>
    <row r="154" spans="1:7" ht="15">
      <c r="A154" s="189" t="s">
        <v>3647</v>
      </c>
      <c r="B154" s="192">
        <v>43804</v>
      </c>
      <c r="C154" s="191" t="s">
        <v>3648</v>
      </c>
      <c r="D154" s="191" t="s">
        <v>3192</v>
      </c>
      <c r="E154" s="191" t="s">
        <v>3649</v>
      </c>
      <c r="F154" s="192">
        <v>43944</v>
      </c>
      <c r="G154" s="191" t="s">
        <v>3212</v>
      </c>
    </row>
    <row r="155" spans="1:7" ht="15">
      <c r="A155" s="189" t="s">
        <v>3650</v>
      </c>
      <c r="B155" s="192">
        <v>43669</v>
      </c>
      <c r="C155" s="191" t="s">
        <v>3651</v>
      </c>
      <c r="D155" s="191" t="s">
        <v>3192</v>
      </c>
      <c r="E155" s="191" t="s">
        <v>3652</v>
      </c>
      <c r="F155" s="192">
        <v>43944</v>
      </c>
      <c r="G155" s="191" t="s">
        <v>3212</v>
      </c>
    </row>
    <row r="156" spans="1:7" ht="15">
      <c r="A156" s="189" t="s">
        <v>3653</v>
      </c>
      <c r="B156" s="192">
        <v>43791</v>
      </c>
      <c r="C156" s="191" t="s">
        <v>3654</v>
      </c>
      <c r="D156" s="191" t="s">
        <v>3192</v>
      </c>
      <c r="E156" s="191" t="s">
        <v>3655</v>
      </c>
      <c r="F156" s="192">
        <v>43945</v>
      </c>
      <c r="G156" s="191" t="s">
        <v>3212</v>
      </c>
    </row>
    <row r="157" spans="1:7" ht="15">
      <c r="A157" s="189" t="s">
        <v>3656</v>
      </c>
      <c r="B157" s="192">
        <v>43672</v>
      </c>
      <c r="C157" s="191" t="s">
        <v>3657</v>
      </c>
      <c r="D157" s="191" t="s">
        <v>3192</v>
      </c>
      <c r="E157" s="191" t="s">
        <v>3658</v>
      </c>
      <c r="F157" s="192">
        <v>43945</v>
      </c>
      <c r="G157" s="191" t="s">
        <v>3212</v>
      </c>
    </row>
    <row r="158" spans="1:7" ht="15">
      <c r="A158" s="189" t="s">
        <v>3659</v>
      </c>
      <c r="B158" s="192">
        <v>43670</v>
      </c>
      <c r="C158" s="191" t="s">
        <v>3660</v>
      </c>
      <c r="D158" s="191" t="s">
        <v>3192</v>
      </c>
      <c r="E158" s="191" t="s">
        <v>3661</v>
      </c>
      <c r="F158" s="192">
        <v>43945</v>
      </c>
      <c r="G158" s="191" t="s">
        <v>3212</v>
      </c>
    </row>
    <row r="159" spans="1:7" ht="15">
      <c r="A159" s="189" t="s">
        <v>3662</v>
      </c>
      <c r="B159" s="192">
        <v>43725</v>
      </c>
      <c r="C159" s="191" t="s">
        <v>3663</v>
      </c>
      <c r="D159" s="191" t="s">
        <v>3192</v>
      </c>
      <c r="E159" s="191" t="s">
        <v>3664</v>
      </c>
      <c r="F159" s="192">
        <v>43948</v>
      </c>
      <c r="G159" s="191" t="s">
        <v>3212</v>
      </c>
    </row>
    <row r="160" spans="1:7" ht="15">
      <c r="A160" s="189" t="s">
        <v>3665</v>
      </c>
      <c r="B160" s="192">
        <v>43858</v>
      </c>
      <c r="C160" s="191" t="s">
        <v>3666</v>
      </c>
      <c r="D160" s="191" t="s">
        <v>3192</v>
      </c>
      <c r="E160" s="191" t="s">
        <v>3667</v>
      </c>
      <c r="F160" s="192">
        <v>43948</v>
      </c>
      <c r="G160" s="191" t="s">
        <v>3212</v>
      </c>
    </row>
    <row r="161" spans="1:7" ht="15">
      <c r="A161" s="189" t="s">
        <v>3668</v>
      </c>
      <c r="B161" s="192">
        <v>43810</v>
      </c>
      <c r="C161" s="191" t="s">
        <v>3669</v>
      </c>
      <c r="D161" s="191" t="s">
        <v>3192</v>
      </c>
      <c r="E161" s="191" t="s">
        <v>3670</v>
      </c>
      <c r="F161" s="192">
        <v>43948</v>
      </c>
      <c r="G161" s="191" t="s">
        <v>3212</v>
      </c>
    </row>
    <row r="162" spans="1:7" ht="15">
      <c r="A162" s="189" t="s">
        <v>3671</v>
      </c>
      <c r="B162" s="192">
        <v>43938</v>
      </c>
      <c r="C162" s="191" t="s">
        <v>3672</v>
      </c>
      <c r="D162" s="191" t="s">
        <v>3192</v>
      </c>
      <c r="E162" s="191" t="s">
        <v>3673</v>
      </c>
      <c r="F162" s="192">
        <v>43948</v>
      </c>
      <c r="G162" s="191" t="s">
        <v>3212</v>
      </c>
    </row>
    <row r="163" spans="1:7" ht="15">
      <c r="A163" s="189" t="s">
        <v>3674</v>
      </c>
      <c r="B163" s="192">
        <v>43515</v>
      </c>
      <c r="C163" s="191" t="s">
        <v>3675</v>
      </c>
      <c r="D163" s="191" t="s">
        <v>3192</v>
      </c>
      <c r="E163" s="191" t="s">
        <v>3676</v>
      </c>
      <c r="F163" s="192">
        <v>43948</v>
      </c>
      <c r="G163" s="191" t="s">
        <v>3212</v>
      </c>
    </row>
    <row r="164" spans="1:7" ht="15">
      <c r="A164" s="189" t="s">
        <v>3677</v>
      </c>
      <c r="B164" s="192">
        <v>43796</v>
      </c>
      <c r="C164" s="191" t="s">
        <v>3678</v>
      </c>
      <c r="D164" s="191" t="s">
        <v>3192</v>
      </c>
      <c r="E164" s="191" t="s">
        <v>3679</v>
      </c>
      <c r="F164" s="192">
        <v>43948</v>
      </c>
      <c r="G164" s="191" t="s">
        <v>3212</v>
      </c>
    </row>
    <row r="165" spans="1:7" ht="15">
      <c r="A165" s="189" t="s">
        <v>3680</v>
      </c>
      <c r="B165" s="192">
        <v>43810</v>
      </c>
      <c r="C165" s="191" t="s">
        <v>3681</v>
      </c>
      <c r="D165" s="191" t="s">
        <v>3192</v>
      </c>
      <c r="E165" s="191" t="s">
        <v>3682</v>
      </c>
      <c r="F165" s="192">
        <v>43948</v>
      </c>
      <c r="G165" s="191" t="s">
        <v>3212</v>
      </c>
    </row>
    <row r="166" spans="1:7" ht="15">
      <c r="A166" s="189" t="s">
        <v>3683</v>
      </c>
      <c r="B166" s="192">
        <v>43948</v>
      </c>
      <c r="C166" s="191" t="s">
        <v>3684</v>
      </c>
      <c r="D166" s="191" t="s">
        <v>3192</v>
      </c>
      <c r="E166" s="191" t="s">
        <v>3685</v>
      </c>
      <c r="F166" s="192">
        <v>43951</v>
      </c>
      <c r="G166" s="191" t="s">
        <v>3212</v>
      </c>
    </row>
    <row r="167" spans="1:7" ht="15">
      <c r="A167" s="189" t="s">
        <v>3686</v>
      </c>
      <c r="B167" s="192">
        <v>43850</v>
      </c>
      <c r="C167" s="191" t="s">
        <v>3687</v>
      </c>
      <c r="D167" s="191" t="s">
        <v>3192</v>
      </c>
      <c r="E167" s="191" t="s">
        <v>3688</v>
      </c>
      <c r="F167" s="192">
        <v>43951</v>
      </c>
      <c r="G167" s="191" t="s">
        <v>3212</v>
      </c>
    </row>
    <row r="168" spans="1:7" ht="15">
      <c r="A168" s="189" t="s">
        <v>3689</v>
      </c>
      <c r="B168" s="192">
        <v>43943</v>
      </c>
      <c r="C168" s="191" t="s">
        <v>3690</v>
      </c>
      <c r="D168" s="191" t="s">
        <v>3192</v>
      </c>
      <c r="E168" s="191" t="s">
        <v>3691</v>
      </c>
      <c r="F168" s="192">
        <v>43958</v>
      </c>
      <c r="G168" s="191" t="s">
        <v>3212</v>
      </c>
    </row>
    <row r="169" spans="1:7" ht="15">
      <c r="A169" s="189" t="s">
        <v>3692</v>
      </c>
      <c r="B169" s="192">
        <v>43728</v>
      </c>
      <c r="C169" s="191" t="s">
        <v>3693</v>
      </c>
      <c r="D169" s="191" t="s">
        <v>3192</v>
      </c>
      <c r="E169" s="191" t="s">
        <v>3694</v>
      </c>
      <c r="F169" s="192">
        <v>43958</v>
      </c>
      <c r="G169" s="191" t="s">
        <v>3212</v>
      </c>
    </row>
    <row r="170" spans="1:7" ht="15">
      <c r="A170" s="189" t="s">
        <v>3695</v>
      </c>
      <c r="B170" s="192">
        <v>43766</v>
      </c>
      <c r="C170" s="191" t="s">
        <v>3696</v>
      </c>
      <c r="D170" s="191" t="s">
        <v>3192</v>
      </c>
      <c r="E170" s="191" t="s">
        <v>3697</v>
      </c>
      <c r="F170" s="192">
        <v>43958</v>
      </c>
      <c r="G170" s="191" t="s">
        <v>3212</v>
      </c>
    </row>
    <row r="171" spans="1:7" ht="15">
      <c r="A171" s="189" t="s">
        <v>3698</v>
      </c>
      <c r="B171" s="192">
        <v>43721</v>
      </c>
      <c r="C171" s="191" t="s">
        <v>3699</v>
      </c>
      <c r="D171" s="191" t="s">
        <v>3192</v>
      </c>
      <c r="E171" s="191" t="s">
        <v>3700</v>
      </c>
      <c r="F171" s="192">
        <v>43959</v>
      </c>
      <c r="G171" s="191" t="s">
        <v>3212</v>
      </c>
    </row>
    <row r="172" spans="1:7" ht="15">
      <c r="A172" s="189" t="s">
        <v>3701</v>
      </c>
      <c r="B172" s="192">
        <v>43966</v>
      </c>
      <c r="C172" s="191" t="s">
        <v>3702</v>
      </c>
      <c r="D172" s="191" t="s">
        <v>3192</v>
      </c>
      <c r="E172" s="191" t="s">
        <v>3703</v>
      </c>
      <c r="F172" s="192">
        <v>43971</v>
      </c>
      <c r="G172" s="191" t="s">
        <v>3212</v>
      </c>
    </row>
    <row r="173" spans="1:7" ht="15">
      <c r="A173" s="189" t="s">
        <v>3704</v>
      </c>
      <c r="B173" s="192">
        <v>43962</v>
      </c>
      <c r="C173" s="191" t="s">
        <v>3705</v>
      </c>
      <c r="D173" s="191" t="s">
        <v>3192</v>
      </c>
      <c r="E173" s="191" t="s">
        <v>3706</v>
      </c>
      <c r="F173" s="192">
        <v>43972</v>
      </c>
      <c r="G173" s="191" t="s">
        <v>3212</v>
      </c>
    </row>
    <row r="174" spans="1:7" ht="15">
      <c r="A174" s="189" t="s">
        <v>3707</v>
      </c>
      <c r="B174" s="192">
        <v>43970</v>
      </c>
      <c r="C174" s="191" t="s">
        <v>3708</v>
      </c>
      <c r="D174" s="191" t="s">
        <v>3192</v>
      </c>
      <c r="E174" s="191" t="s">
        <v>3709</v>
      </c>
      <c r="F174" s="192">
        <v>43979</v>
      </c>
      <c r="G174" s="191" t="s">
        <v>3212</v>
      </c>
    </row>
    <row r="175" spans="1:7" ht="15">
      <c r="A175" s="189" t="s">
        <v>3710</v>
      </c>
      <c r="B175" s="192">
        <v>43977</v>
      </c>
      <c r="C175" s="191" t="s">
        <v>3711</v>
      </c>
      <c r="D175" s="191" t="s">
        <v>3192</v>
      </c>
      <c r="E175" s="191" t="s">
        <v>3712</v>
      </c>
      <c r="F175" s="192">
        <v>43979</v>
      </c>
      <c r="G175" s="191" t="s">
        <v>3212</v>
      </c>
    </row>
    <row r="176" spans="1:7" ht="15">
      <c r="A176" s="189" t="s">
        <v>3713</v>
      </c>
      <c r="B176" s="192">
        <v>43808</v>
      </c>
      <c r="C176" s="191" t="s">
        <v>3714</v>
      </c>
      <c r="D176" s="191" t="s">
        <v>3192</v>
      </c>
      <c r="E176" s="191" t="s">
        <v>3715</v>
      </c>
      <c r="F176" s="192">
        <v>43992</v>
      </c>
      <c r="G176" s="191" t="s">
        <v>3212</v>
      </c>
    </row>
    <row r="177" spans="1:7" ht="15">
      <c r="A177" s="189" t="s">
        <v>3716</v>
      </c>
      <c r="B177" s="192">
        <v>43987</v>
      </c>
      <c r="C177" s="191" t="s">
        <v>3717</v>
      </c>
      <c r="D177" s="191" t="s">
        <v>3192</v>
      </c>
      <c r="E177" s="191" t="s">
        <v>3718</v>
      </c>
      <c r="F177" s="192">
        <v>43998</v>
      </c>
      <c r="G177" s="191" t="s">
        <v>3212</v>
      </c>
    </row>
    <row r="178" spans="1:7" ht="15">
      <c r="A178" s="189" t="s">
        <v>3719</v>
      </c>
      <c r="B178" s="192">
        <v>43998</v>
      </c>
      <c r="C178" s="191" t="s">
        <v>3720</v>
      </c>
      <c r="D178" s="191" t="s">
        <v>3192</v>
      </c>
      <c r="E178" s="191" t="s">
        <v>3721</v>
      </c>
      <c r="F178" s="192">
        <v>43998</v>
      </c>
      <c r="G178" s="191" t="s">
        <v>3212</v>
      </c>
    </row>
    <row r="179" spans="1:7" ht="15">
      <c r="A179" s="189" t="s">
        <v>3722</v>
      </c>
      <c r="B179" s="192">
        <v>43966</v>
      </c>
      <c r="C179" s="191" t="s">
        <v>3723</v>
      </c>
      <c r="D179" s="191" t="s">
        <v>3192</v>
      </c>
      <c r="E179" s="191" t="s">
        <v>3724</v>
      </c>
      <c r="F179" s="192">
        <v>44012</v>
      </c>
      <c r="G179" s="191" t="s">
        <v>3212</v>
      </c>
    </row>
    <row r="180" spans="1:7" ht="15">
      <c r="A180" s="189" t="s">
        <v>3725</v>
      </c>
      <c r="B180" s="192">
        <v>43970</v>
      </c>
      <c r="C180" s="191" t="s">
        <v>3726</v>
      </c>
      <c r="D180" s="191" t="s">
        <v>3192</v>
      </c>
      <c r="E180" s="191" t="s">
        <v>3727</v>
      </c>
      <c r="F180" s="192">
        <v>44012</v>
      </c>
      <c r="G180" s="191" t="s">
        <v>3212</v>
      </c>
    </row>
    <row r="181" spans="1:7" ht="15">
      <c r="A181" s="189" t="s">
        <v>3728</v>
      </c>
      <c r="B181" s="192">
        <v>43901</v>
      </c>
      <c r="C181" s="191" t="s">
        <v>3729</v>
      </c>
      <c r="D181" s="191" t="s">
        <v>3192</v>
      </c>
      <c r="E181" s="191" t="s">
        <v>3730</v>
      </c>
      <c r="F181" s="196">
        <v>44014</v>
      </c>
      <c r="G181" s="191" t="s">
        <v>3212</v>
      </c>
    </row>
    <row r="182" spans="1:7" ht="15">
      <c r="A182" s="189" t="s">
        <v>3731</v>
      </c>
      <c r="B182" s="192">
        <v>43937</v>
      </c>
      <c r="C182" s="191" t="s">
        <v>3732</v>
      </c>
      <c r="D182" s="191" t="s">
        <v>3192</v>
      </c>
      <c r="E182" s="191" t="s">
        <v>3733</v>
      </c>
      <c r="F182" s="196">
        <v>43985</v>
      </c>
      <c r="G182" s="191" t="s">
        <v>3734</v>
      </c>
    </row>
    <row r="183" spans="1:7" ht="15">
      <c r="A183" s="189" t="s">
        <v>3735</v>
      </c>
      <c r="B183" s="192">
        <v>43976</v>
      </c>
      <c r="C183" s="191" t="s">
        <v>3736</v>
      </c>
      <c r="D183" s="191" t="s">
        <v>3192</v>
      </c>
      <c r="E183" s="191" t="s">
        <v>3737</v>
      </c>
      <c r="F183" s="196">
        <v>43980</v>
      </c>
      <c r="G183" s="191" t="s">
        <v>3734</v>
      </c>
    </row>
    <row r="184" spans="1:7" ht="15">
      <c r="A184" s="189" t="s">
        <v>3738</v>
      </c>
      <c r="B184" s="192">
        <v>43976</v>
      </c>
      <c r="C184" s="191" t="s">
        <v>3739</v>
      </c>
      <c r="D184" s="191" t="s">
        <v>3192</v>
      </c>
      <c r="E184" s="191" t="s">
        <v>3740</v>
      </c>
      <c r="F184" s="196">
        <v>43985</v>
      </c>
      <c r="G184" s="191" t="s">
        <v>3734</v>
      </c>
    </row>
    <row r="185" spans="1:7" ht="15">
      <c r="A185" s="189" t="s">
        <v>3738</v>
      </c>
      <c r="B185" s="192">
        <v>43976</v>
      </c>
      <c r="C185" s="191" t="s">
        <v>3741</v>
      </c>
      <c r="D185" s="191" t="s">
        <v>3192</v>
      </c>
      <c r="E185" s="191" t="s">
        <v>3742</v>
      </c>
      <c r="F185" s="196">
        <v>44000</v>
      </c>
      <c r="G185" s="191" t="s">
        <v>3734</v>
      </c>
    </row>
    <row r="186" spans="1:7" ht="15">
      <c r="A186" s="189" t="s">
        <v>3738</v>
      </c>
      <c r="B186" s="192">
        <v>43976</v>
      </c>
      <c r="C186" s="191" t="s">
        <v>3743</v>
      </c>
      <c r="D186" s="191" t="s">
        <v>3192</v>
      </c>
      <c r="E186" s="191" t="s">
        <v>3744</v>
      </c>
      <c r="F186" s="196">
        <v>43986</v>
      </c>
      <c r="G186" s="191" t="s">
        <v>3734</v>
      </c>
    </row>
    <row r="187" spans="1:7" ht="15">
      <c r="A187" s="189" t="s">
        <v>3738</v>
      </c>
      <c r="B187" s="192">
        <v>43976</v>
      </c>
      <c r="C187" s="191" t="s">
        <v>3745</v>
      </c>
      <c r="D187" s="191" t="s">
        <v>3192</v>
      </c>
      <c r="E187" s="191" t="s">
        <v>3746</v>
      </c>
      <c r="F187" s="196">
        <v>43985</v>
      </c>
      <c r="G187" s="191" t="s">
        <v>3734</v>
      </c>
    </row>
    <row r="188" spans="1:7" ht="15">
      <c r="A188" s="189" t="s">
        <v>3747</v>
      </c>
      <c r="B188" s="192">
        <v>43976</v>
      </c>
      <c r="C188" s="191" t="s">
        <v>3748</v>
      </c>
      <c r="D188" s="191" t="s">
        <v>3192</v>
      </c>
      <c r="E188" s="191" t="s">
        <v>3749</v>
      </c>
      <c r="F188" s="196">
        <v>43978</v>
      </c>
      <c r="G188" s="191" t="s">
        <v>3734</v>
      </c>
    </row>
    <row r="189" spans="1:7" ht="15">
      <c r="A189" s="189" t="s">
        <v>3750</v>
      </c>
      <c r="B189" s="192">
        <v>43976</v>
      </c>
      <c r="C189" s="191" t="s">
        <v>3751</v>
      </c>
      <c r="D189" s="191" t="s">
        <v>3192</v>
      </c>
      <c r="E189" s="191" t="s">
        <v>3752</v>
      </c>
      <c r="F189" s="196">
        <v>43979</v>
      </c>
      <c r="G189" s="191" t="s">
        <v>3734</v>
      </c>
    </row>
    <row r="190" spans="1:7" ht="15">
      <c r="A190" s="189" t="s">
        <v>3753</v>
      </c>
      <c r="B190" s="192">
        <v>43971</v>
      </c>
      <c r="C190" s="191" t="s">
        <v>3754</v>
      </c>
      <c r="D190" s="191" t="s">
        <v>3192</v>
      </c>
      <c r="E190" s="191" t="s">
        <v>3755</v>
      </c>
      <c r="F190" s="196">
        <v>43977</v>
      </c>
      <c r="G190" s="191" t="s">
        <v>3734</v>
      </c>
    </row>
    <row r="191" spans="1:7" ht="15">
      <c r="A191" s="189" t="s">
        <v>3756</v>
      </c>
      <c r="B191" s="192">
        <v>43971</v>
      </c>
      <c r="C191" s="191" t="s">
        <v>3757</v>
      </c>
      <c r="D191" s="191" t="s">
        <v>3192</v>
      </c>
      <c r="E191" s="191" t="s">
        <v>3758</v>
      </c>
      <c r="F191" s="196">
        <v>43977</v>
      </c>
      <c r="G191" s="191" t="s">
        <v>3734</v>
      </c>
    </row>
    <row r="192" spans="1:7" ht="15">
      <c r="A192" s="189" t="s">
        <v>3759</v>
      </c>
      <c r="B192" s="192">
        <v>43983</v>
      </c>
      <c r="C192" s="191" t="s">
        <v>3760</v>
      </c>
      <c r="D192" s="191" t="s">
        <v>3192</v>
      </c>
      <c r="E192" s="191" t="s">
        <v>3761</v>
      </c>
      <c r="F192" s="196">
        <v>44020</v>
      </c>
      <c r="G192" s="191" t="s">
        <v>3734</v>
      </c>
    </row>
    <row r="193" spans="1:7" ht="15">
      <c r="A193" s="189" t="s">
        <v>3762</v>
      </c>
      <c r="B193" s="192">
        <v>43990</v>
      </c>
      <c r="C193" s="191" t="s">
        <v>3763</v>
      </c>
      <c r="D193" s="191" t="s">
        <v>3192</v>
      </c>
      <c r="E193" s="191" t="s">
        <v>3764</v>
      </c>
      <c r="F193" s="190">
        <v>43999</v>
      </c>
      <c r="G193" s="191" t="s">
        <v>3734</v>
      </c>
    </row>
    <row r="194" spans="1:7" ht="15">
      <c r="A194" s="189" t="s">
        <v>3765</v>
      </c>
      <c r="B194" s="192">
        <v>43990</v>
      </c>
      <c r="C194" s="191" t="s">
        <v>3766</v>
      </c>
      <c r="D194" s="191" t="s">
        <v>3192</v>
      </c>
      <c r="E194" s="191" t="s">
        <v>3767</v>
      </c>
      <c r="F194" s="192">
        <v>43991</v>
      </c>
      <c r="G194" s="191" t="s">
        <v>3734</v>
      </c>
    </row>
    <row r="195" spans="1:7" ht="15">
      <c r="A195" s="189" t="s">
        <v>3759</v>
      </c>
      <c r="B195" s="192">
        <v>43990</v>
      </c>
      <c r="C195" s="191" t="s">
        <v>3768</v>
      </c>
      <c r="D195" s="191" t="s">
        <v>3192</v>
      </c>
      <c r="E195" s="191" t="s">
        <v>3769</v>
      </c>
      <c r="F195" s="192">
        <v>43934</v>
      </c>
      <c r="G195" s="191" t="s">
        <v>3734</v>
      </c>
    </row>
    <row r="196" spans="1:7" ht="15">
      <c r="A196" s="189" t="s">
        <v>3759</v>
      </c>
      <c r="B196" s="192">
        <v>43990</v>
      </c>
      <c r="C196" s="191" t="s">
        <v>3770</v>
      </c>
      <c r="D196" s="191" t="s">
        <v>3192</v>
      </c>
      <c r="E196" s="191" t="s">
        <v>3771</v>
      </c>
      <c r="F196" s="192">
        <v>43991</v>
      </c>
      <c r="G196" s="191" t="s">
        <v>3734</v>
      </c>
    </row>
    <row r="197" spans="1:7" ht="15">
      <c r="A197" s="189" t="s">
        <v>3772</v>
      </c>
      <c r="B197" s="192">
        <v>43993</v>
      </c>
      <c r="C197" s="191" t="s">
        <v>3773</v>
      </c>
      <c r="D197" s="191" t="s">
        <v>3192</v>
      </c>
      <c r="E197" s="191" t="s">
        <v>3774</v>
      </c>
      <c r="F197" s="192">
        <v>44001</v>
      </c>
      <c r="G197" s="191" t="s">
        <v>3734</v>
      </c>
    </row>
    <row r="198" spans="1:7" ht="15">
      <c r="A198" s="189" t="s">
        <v>3759</v>
      </c>
      <c r="B198" s="192">
        <v>43993</v>
      </c>
      <c r="C198" s="191" t="s">
        <v>3775</v>
      </c>
      <c r="D198" s="191" t="s">
        <v>3192</v>
      </c>
      <c r="E198" s="191" t="s">
        <v>3776</v>
      </c>
      <c r="F198" s="192">
        <v>43994</v>
      </c>
      <c r="G198" s="191" t="s">
        <v>3734</v>
      </c>
    </row>
    <row r="199" spans="1:7" ht="15">
      <c r="A199" s="189" t="s">
        <v>3759</v>
      </c>
      <c r="B199" s="192">
        <v>43993</v>
      </c>
      <c r="C199" s="191" t="s">
        <v>3777</v>
      </c>
      <c r="D199" s="191" t="s">
        <v>3192</v>
      </c>
      <c r="E199" s="191" t="s">
        <v>3778</v>
      </c>
      <c r="F199" s="192">
        <v>43999</v>
      </c>
      <c r="G199" s="191" t="s">
        <v>3734</v>
      </c>
    </row>
    <row r="200" spans="1:7" ht="15">
      <c r="A200" s="189" t="s">
        <v>3759</v>
      </c>
      <c r="B200" s="192">
        <v>43993</v>
      </c>
      <c r="C200" s="191" t="s">
        <v>3779</v>
      </c>
      <c r="D200" s="191" t="s">
        <v>3192</v>
      </c>
      <c r="E200" s="191" t="s">
        <v>3780</v>
      </c>
      <c r="F200" s="192">
        <v>44001</v>
      </c>
      <c r="G200" s="191" t="s">
        <v>3734</v>
      </c>
    </row>
    <row r="201" spans="1:7" ht="15">
      <c r="A201" s="189" t="s">
        <v>3759</v>
      </c>
      <c r="B201" s="192">
        <v>43997</v>
      </c>
      <c r="C201" s="191" t="s">
        <v>3781</v>
      </c>
      <c r="D201" s="191" t="s">
        <v>3192</v>
      </c>
      <c r="E201" s="191" t="s">
        <v>3782</v>
      </c>
      <c r="F201" s="192">
        <v>44018</v>
      </c>
      <c r="G201" s="191" t="s">
        <v>3734</v>
      </c>
    </row>
    <row r="202" spans="1:7" ht="15">
      <c r="A202" s="189" t="s">
        <v>3783</v>
      </c>
      <c r="B202" s="192">
        <v>44000</v>
      </c>
      <c r="C202" s="191" t="s">
        <v>3784</v>
      </c>
      <c r="D202" s="191" t="s">
        <v>3192</v>
      </c>
      <c r="E202" s="191" t="s">
        <v>3785</v>
      </c>
      <c r="F202" s="192">
        <v>44001</v>
      </c>
      <c r="G202" s="191" t="s">
        <v>3734</v>
      </c>
    </row>
    <row r="203" spans="1:7" ht="15">
      <c r="A203" s="189" t="s">
        <v>3786</v>
      </c>
      <c r="B203" s="192">
        <v>44000</v>
      </c>
      <c r="C203" s="191" t="s">
        <v>3787</v>
      </c>
      <c r="D203" s="191" t="s">
        <v>3192</v>
      </c>
      <c r="E203" s="191" t="s">
        <v>3788</v>
      </c>
      <c r="F203" s="192">
        <v>44009</v>
      </c>
      <c r="G203" s="191" t="s">
        <v>3734</v>
      </c>
    </row>
    <row r="204" spans="1:7" ht="15">
      <c r="A204" s="189" t="s">
        <v>276</v>
      </c>
      <c r="B204" s="192">
        <v>44000</v>
      </c>
      <c r="C204" s="191" t="s">
        <v>3789</v>
      </c>
      <c r="D204" s="191" t="s">
        <v>3192</v>
      </c>
      <c r="E204" s="191" t="s">
        <v>3790</v>
      </c>
      <c r="F204" s="192">
        <v>44009</v>
      </c>
      <c r="G204" s="191" t="s">
        <v>3734</v>
      </c>
    </row>
    <row r="205" spans="1:7" ht="15">
      <c r="A205" s="189" t="s">
        <v>3759</v>
      </c>
      <c r="B205" s="192">
        <v>44015</v>
      </c>
      <c r="C205" s="191" t="s">
        <v>3791</v>
      </c>
      <c r="D205" s="191" t="s">
        <v>3192</v>
      </c>
      <c r="E205" s="191" t="s">
        <v>3792</v>
      </c>
      <c r="F205" s="192">
        <v>44020</v>
      </c>
      <c r="G205" s="191" t="s">
        <v>3734</v>
      </c>
    </row>
    <row r="206" spans="1:7" ht="15">
      <c r="A206" s="189" t="s">
        <v>3759</v>
      </c>
      <c r="B206" s="192">
        <v>44015</v>
      </c>
      <c r="C206" s="191" t="s">
        <v>3793</v>
      </c>
      <c r="D206" s="191" t="s">
        <v>3192</v>
      </c>
      <c r="E206" s="191" t="s">
        <v>3794</v>
      </c>
      <c r="F206" s="192">
        <v>44018</v>
      </c>
      <c r="G206" s="191" t="s">
        <v>3734</v>
      </c>
    </row>
    <row r="207" spans="1:7" ht="15">
      <c r="A207" s="189" t="s">
        <v>3795</v>
      </c>
      <c r="B207" s="192">
        <v>44015</v>
      </c>
      <c r="C207" s="191" t="s">
        <v>3796</v>
      </c>
      <c r="D207" s="191" t="s">
        <v>3192</v>
      </c>
      <c r="E207" s="191" t="s">
        <v>3797</v>
      </c>
      <c r="F207" s="192">
        <v>44018</v>
      </c>
      <c r="G207" s="191" t="s">
        <v>3734</v>
      </c>
    </row>
    <row r="208" spans="1:7" ht="15">
      <c r="A208" s="189" t="s">
        <v>3798</v>
      </c>
      <c r="B208" s="192">
        <v>44016</v>
      </c>
      <c r="C208" s="191" t="s">
        <v>3799</v>
      </c>
      <c r="D208" s="191" t="s">
        <v>3192</v>
      </c>
      <c r="E208" s="191" t="s">
        <v>3800</v>
      </c>
      <c r="F208" s="192">
        <v>44018</v>
      </c>
      <c r="G208" s="191" t="s">
        <v>3734</v>
      </c>
    </row>
    <row r="209" spans="1:7" ht="15">
      <c r="A209" s="189" t="s">
        <v>3798</v>
      </c>
      <c r="B209" s="192">
        <v>44016</v>
      </c>
      <c r="C209" s="191" t="s">
        <v>3801</v>
      </c>
      <c r="D209" s="191" t="s">
        <v>3192</v>
      </c>
      <c r="E209" s="191" t="s">
        <v>3802</v>
      </c>
      <c r="F209" s="192">
        <v>44020</v>
      </c>
      <c r="G209" s="191" t="s">
        <v>3734</v>
      </c>
    </row>
    <row r="210" spans="1:7" ht="15">
      <c r="A210" s="189" t="s">
        <v>3803</v>
      </c>
      <c r="B210" s="192">
        <v>44022</v>
      </c>
      <c r="C210" s="191" t="s">
        <v>3804</v>
      </c>
      <c r="D210" s="191" t="s">
        <v>3192</v>
      </c>
      <c r="E210" s="191" t="s">
        <v>3805</v>
      </c>
      <c r="F210" s="192">
        <v>44035</v>
      </c>
      <c r="G210" s="191" t="s">
        <v>3734</v>
      </c>
    </row>
    <row r="211" spans="1:7" ht="15">
      <c r="A211" s="189" t="s">
        <v>3738</v>
      </c>
      <c r="B211" s="192">
        <v>43955</v>
      </c>
      <c r="C211" s="191" t="s">
        <v>3806</v>
      </c>
      <c r="D211" s="191" t="s">
        <v>3192</v>
      </c>
      <c r="E211" s="191" t="s">
        <v>3807</v>
      </c>
      <c r="F211" s="192">
        <v>43955</v>
      </c>
      <c r="G211" s="191" t="s">
        <v>3194</v>
      </c>
    </row>
    <row r="212" spans="1:7" ht="15">
      <c r="A212" s="189" t="s">
        <v>3808</v>
      </c>
      <c r="B212" s="192">
        <v>43955</v>
      </c>
      <c r="C212" s="191" t="s">
        <v>3809</v>
      </c>
      <c r="D212" s="191" t="s">
        <v>3192</v>
      </c>
      <c r="E212" s="191" t="s">
        <v>3810</v>
      </c>
      <c r="F212" s="192">
        <v>43956</v>
      </c>
      <c r="G212" s="191" t="s">
        <v>3194</v>
      </c>
    </row>
    <row r="213" spans="1:7" ht="15">
      <c r="A213" s="189" t="s">
        <v>3811</v>
      </c>
      <c r="B213" s="192">
        <v>43956</v>
      </c>
      <c r="C213" s="191" t="s">
        <v>3812</v>
      </c>
      <c r="D213" s="191" t="s">
        <v>3192</v>
      </c>
      <c r="E213" s="191" t="s">
        <v>3813</v>
      </c>
      <c r="F213" s="192">
        <v>43956</v>
      </c>
      <c r="G213" s="191" t="s">
        <v>3194</v>
      </c>
    </row>
    <row r="214" spans="1:7" ht="15">
      <c r="A214" s="189" t="s">
        <v>3814</v>
      </c>
      <c r="B214" s="192">
        <v>43956</v>
      </c>
      <c r="C214" s="191" t="s">
        <v>3815</v>
      </c>
      <c r="D214" s="191" t="s">
        <v>3192</v>
      </c>
      <c r="E214" s="191" t="s">
        <v>3816</v>
      </c>
      <c r="F214" s="192">
        <v>43956</v>
      </c>
      <c r="G214" s="191" t="s">
        <v>3194</v>
      </c>
    </row>
    <row r="215" spans="1:7" ht="15">
      <c r="A215" s="189" t="s">
        <v>3817</v>
      </c>
      <c r="B215" s="192">
        <v>43956</v>
      </c>
      <c r="C215" s="191" t="s">
        <v>3818</v>
      </c>
      <c r="D215" s="191" t="s">
        <v>3192</v>
      </c>
      <c r="E215" s="191" t="s">
        <v>3819</v>
      </c>
      <c r="F215" s="192">
        <v>43955</v>
      </c>
      <c r="G215" s="191" t="s">
        <v>3194</v>
      </c>
    </row>
    <row r="216" spans="1:7" ht="15">
      <c r="A216" s="189" t="s">
        <v>3820</v>
      </c>
      <c r="B216" s="192">
        <v>43966</v>
      </c>
      <c r="C216" s="191" t="s">
        <v>3821</v>
      </c>
      <c r="D216" s="191" t="s">
        <v>3192</v>
      </c>
      <c r="E216" s="191" t="s">
        <v>3822</v>
      </c>
      <c r="F216" s="192">
        <v>43980</v>
      </c>
      <c r="G216" s="191" t="s">
        <v>3194</v>
      </c>
    </row>
    <row r="217" spans="1:7" ht="15">
      <c r="A217" s="189" t="s">
        <v>3823</v>
      </c>
      <c r="B217" s="192">
        <v>43972</v>
      </c>
      <c r="C217" s="191" t="s">
        <v>3824</v>
      </c>
      <c r="D217" s="191" t="s">
        <v>3192</v>
      </c>
      <c r="E217" s="191" t="s">
        <v>3825</v>
      </c>
      <c r="F217" s="192">
        <v>43980</v>
      </c>
      <c r="G217" s="191" t="s">
        <v>3194</v>
      </c>
    </row>
    <row r="218" spans="1:7" ht="15">
      <c r="A218" s="189" t="s">
        <v>3823</v>
      </c>
      <c r="B218" s="192">
        <v>43972</v>
      </c>
      <c r="C218" s="191" t="s">
        <v>3824</v>
      </c>
      <c r="D218" s="191" t="s">
        <v>3192</v>
      </c>
      <c r="E218" s="191" t="s">
        <v>3826</v>
      </c>
      <c r="F218" s="192">
        <v>43980</v>
      </c>
      <c r="G218" s="191" t="s">
        <v>3194</v>
      </c>
    </row>
    <row r="219" spans="1:7" ht="15">
      <c r="A219" s="189" t="s">
        <v>3827</v>
      </c>
      <c r="B219" s="192">
        <v>43972</v>
      </c>
      <c r="C219" s="191" t="s">
        <v>3828</v>
      </c>
      <c r="D219" s="191" t="s">
        <v>3192</v>
      </c>
      <c r="E219" s="191" t="s">
        <v>3829</v>
      </c>
      <c r="F219" s="192">
        <v>43980</v>
      </c>
      <c r="G219" s="191" t="s">
        <v>3194</v>
      </c>
    </row>
    <row r="220" spans="1:7" ht="15">
      <c r="A220" s="189" t="s">
        <v>3827</v>
      </c>
      <c r="B220" s="192">
        <v>43972</v>
      </c>
      <c r="C220" s="191" t="s">
        <v>3828</v>
      </c>
      <c r="D220" s="191" t="s">
        <v>3192</v>
      </c>
      <c r="E220" s="191" t="s">
        <v>3830</v>
      </c>
      <c r="F220" s="192">
        <v>43980</v>
      </c>
      <c r="G220" s="191" t="s">
        <v>3194</v>
      </c>
    </row>
    <row r="221" spans="1:7" ht="15">
      <c r="A221" s="189" t="s">
        <v>3831</v>
      </c>
      <c r="B221" s="192">
        <v>43980</v>
      </c>
      <c r="C221" s="191" t="s">
        <v>3832</v>
      </c>
      <c r="D221" s="191" t="s">
        <v>3192</v>
      </c>
      <c r="E221" s="191" t="s">
        <v>3833</v>
      </c>
      <c r="F221" s="192">
        <v>43980</v>
      </c>
      <c r="G221" s="191" t="s">
        <v>3194</v>
      </c>
    </row>
    <row r="222" spans="1:7" ht="15">
      <c r="A222" s="189" t="s">
        <v>3831</v>
      </c>
      <c r="B222" s="192">
        <v>43980</v>
      </c>
      <c r="C222" s="191" t="s">
        <v>3832</v>
      </c>
      <c r="D222" s="191" t="s">
        <v>3192</v>
      </c>
      <c r="E222" s="191" t="s">
        <v>3834</v>
      </c>
      <c r="F222" s="192">
        <v>43980</v>
      </c>
      <c r="G222" s="191" t="s">
        <v>3194</v>
      </c>
    </row>
    <row r="223" spans="1:7" ht="15">
      <c r="A223" s="189" t="s">
        <v>3835</v>
      </c>
      <c r="B223" s="192">
        <v>43972</v>
      </c>
      <c r="C223" s="191" t="s">
        <v>3836</v>
      </c>
      <c r="D223" s="191" t="s">
        <v>3192</v>
      </c>
      <c r="E223" s="191" t="s">
        <v>3837</v>
      </c>
      <c r="F223" s="192">
        <v>43980</v>
      </c>
      <c r="G223" s="191" t="s">
        <v>3194</v>
      </c>
    </row>
    <row r="224" spans="1:7" ht="15">
      <c r="A224" s="189" t="s">
        <v>3838</v>
      </c>
      <c r="B224" s="192">
        <v>43972</v>
      </c>
      <c r="C224" s="191" t="s">
        <v>3836</v>
      </c>
      <c r="D224" s="191" t="s">
        <v>3192</v>
      </c>
      <c r="E224" s="191" t="s">
        <v>3839</v>
      </c>
      <c r="F224" s="192">
        <v>43980</v>
      </c>
      <c r="G224" s="191" t="s">
        <v>3194</v>
      </c>
    </row>
    <row r="225" spans="1:7" ht="15">
      <c r="A225" s="189" t="s">
        <v>3840</v>
      </c>
      <c r="B225" s="192">
        <v>43979</v>
      </c>
      <c r="C225" s="191" t="s">
        <v>3841</v>
      </c>
      <c r="D225" s="191" t="s">
        <v>3192</v>
      </c>
      <c r="E225" s="191" t="s">
        <v>3842</v>
      </c>
      <c r="F225" s="192">
        <v>43980</v>
      </c>
      <c r="G225" s="191" t="s">
        <v>3194</v>
      </c>
    </row>
    <row r="226" spans="1:7" ht="15">
      <c r="A226" s="189" t="s">
        <v>3843</v>
      </c>
      <c r="B226" s="192">
        <v>43979</v>
      </c>
      <c r="C226" s="191" t="s">
        <v>3844</v>
      </c>
      <c r="D226" s="191" t="s">
        <v>3192</v>
      </c>
      <c r="E226" s="191" t="s">
        <v>3845</v>
      </c>
      <c r="F226" s="192">
        <v>43980</v>
      </c>
      <c r="G226" s="191" t="s">
        <v>3194</v>
      </c>
    </row>
    <row r="227" spans="1:7" ht="15">
      <c r="A227" s="189" t="s">
        <v>3846</v>
      </c>
      <c r="B227" s="192">
        <v>43966</v>
      </c>
      <c r="C227" s="191" t="s">
        <v>3847</v>
      </c>
      <c r="D227" s="191" t="s">
        <v>3192</v>
      </c>
      <c r="E227" s="191" t="s">
        <v>3848</v>
      </c>
      <c r="F227" s="192">
        <v>43983</v>
      </c>
      <c r="G227" s="191" t="s">
        <v>3194</v>
      </c>
    </row>
    <row r="228" spans="1:7" ht="15">
      <c r="A228" s="189" t="s">
        <v>3846</v>
      </c>
      <c r="B228" s="192">
        <v>43966</v>
      </c>
      <c r="C228" s="191" t="s">
        <v>3847</v>
      </c>
      <c r="D228" s="191" t="s">
        <v>3192</v>
      </c>
      <c r="E228" s="191" t="s">
        <v>3849</v>
      </c>
      <c r="F228" s="192">
        <v>43983</v>
      </c>
      <c r="G228" s="191" t="s">
        <v>3194</v>
      </c>
    </row>
    <row r="229" spans="1:7" ht="15">
      <c r="A229" s="189" t="s">
        <v>3850</v>
      </c>
      <c r="B229" s="192">
        <v>43892</v>
      </c>
      <c r="C229" s="191" t="s">
        <v>3851</v>
      </c>
      <c r="D229" s="191" t="s">
        <v>3192</v>
      </c>
      <c r="E229" s="191" t="s">
        <v>3852</v>
      </c>
      <c r="F229" s="192">
        <v>43907</v>
      </c>
      <c r="G229" s="191" t="s">
        <v>3194</v>
      </c>
    </row>
    <row r="230" spans="1:7" ht="15">
      <c r="A230" s="189" t="s">
        <v>3853</v>
      </c>
      <c r="B230" s="192">
        <v>43986</v>
      </c>
      <c r="C230" s="191" t="s">
        <v>3854</v>
      </c>
      <c r="D230" s="191" t="s">
        <v>3192</v>
      </c>
      <c r="E230" s="191" t="s">
        <v>3855</v>
      </c>
      <c r="F230" s="192">
        <v>43986</v>
      </c>
      <c r="G230" s="191" t="s">
        <v>3194</v>
      </c>
    </row>
    <row r="231" spans="1:7" ht="15">
      <c r="A231" s="189" t="s">
        <v>3853</v>
      </c>
      <c r="B231" s="192">
        <v>43986</v>
      </c>
      <c r="C231" s="191" t="s">
        <v>3854</v>
      </c>
      <c r="D231" s="191" t="s">
        <v>3192</v>
      </c>
      <c r="E231" s="191" t="s">
        <v>3856</v>
      </c>
      <c r="F231" s="192">
        <v>43986</v>
      </c>
      <c r="G231" s="191" t="s">
        <v>3194</v>
      </c>
    </row>
    <row r="232" spans="1:7" ht="15">
      <c r="A232" s="189" t="s">
        <v>3857</v>
      </c>
      <c r="B232" s="192">
        <v>43987</v>
      </c>
      <c r="C232" s="191" t="s">
        <v>3858</v>
      </c>
      <c r="D232" s="191" t="s">
        <v>3192</v>
      </c>
      <c r="E232" s="191" t="s">
        <v>3859</v>
      </c>
      <c r="F232" s="192">
        <v>43999</v>
      </c>
      <c r="G232" s="191" t="s">
        <v>3194</v>
      </c>
    </row>
    <row r="233" spans="1:7" ht="15">
      <c r="A233" s="189" t="s">
        <v>3857</v>
      </c>
      <c r="B233" s="192">
        <v>43987</v>
      </c>
      <c r="C233" s="191" t="s">
        <v>3858</v>
      </c>
      <c r="D233" s="191" t="s">
        <v>3192</v>
      </c>
      <c r="E233" s="191" t="s">
        <v>3860</v>
      </c>
      <c r="F233" s="192">
        <v>43987</v>
      </c>
      <c r="G233" s="191" t="s">
        <v>3194</v>
      </c>
    </row>
    <row r="234" spans="1:7" ht="15">
      <c r="A234" s="189" t="s">
        <v>3861</v>
      </c>
      <c r="B234" s="192">
        <v>43990</v>
      </c>
      <c r="C234" s="191" t="s">
        <v>3862</v>
      </c>
      <c r="D234" s="191" t="s">
        <v>3192</v>
      </c>
      <c r="E234" s="191" t="s">
        <v>3863</v>
      </c>
      <c r="F234" s="192">
        <v>44005</v>
      </c>
      <c r="G234" s="191" t="s">
        <v>3194</v>
      </c>
    </row>
    <row r="235" spans="1:7" ht="15">
      <c r="A235" s="189" t="s">
        <v>3864</v>
      </c>
      <c r="B235" s="192">
        <v>43990</v>
      </c>
      <c r="C235" s="191" t="s">
        <v>3865</v>
      </c>
      <c r="D235" s="191" t="s">
        <v>3192</v>
      </c>
      <c r="E235" s="191" t="s">
        <v>3866</v>
      </c>
      <c r="F235" s="192">
        <v>43999</v>
      </c>
      <c r="G235" s="191" t="s">
        <v>3194</v>
      </c>
    </row>
    <row r="236" spans="1:7" ht="15">
      <c r="A236" s="189" t="s">
        <v>3864</v>
      </c>
      <c r="B236" s="192">
        <v>43993</v>
      </c>
      <c r="C236" s="191" t="s">
        <v>3865</v>
      </c>
      <c r="D236" s="191" t="s">
        <v>3192</v>
      </c>
      <c r="E236" s="191" t="s">
        <v>3867</v>
      </c>
      <c r="F236" s="192">
        <v>43990</v>
      </c>
      <c r="G236" s="191" t="s">
        <v>3194</v>
      </c>
    </row>
    <row r="237" spans="1:7" ht="15">
      <c r="A237" s="189" t="s">
        <v>3868</v>
      </c>
      <c r="B237" s="192">
        <v>43993</v>
      </c>
      <c r="C237" s="191" t="s">
        <v>3869</v>
      </c>
      <c r="D237" s="191" t="s">
        <v>3192</v>
      </c>
      <c r="E237" s="191" t="s">
        <v>3870</v>
      </c>
      <c r="F237" s="192">
        <v>43993</v>
      </c>
      <c r="G237" s="191" t="s">
        <v>3194</v>
      </c>
    </row>
    <row r="238" spans="1:7" ht="15">
      <c r="A238" s="189" t="s">
        <v>3868</v>
      </c>
      <c r="B238" s="192">
        <v>43991</v>
      </c>
      <c r="C238" s="191" t="s">
        <v>3869</v>
      </c>
      <c r="D238" s="191" t="s">
        <v>3192</v>
      </c>
      <c r="E238" s="191" t="s">
        <v>3871</v>
      </c>
      <c r="F238" s="192">
        <v>43993</v>
      </c>
      <c r="G238" s="191" t="s">
        <v>3194</v>
      </c>
    </row>
    <row r="239" spans="1:7" ht="15">
      <c r="A239" s="189" t="s">
        <v>3872</v>
      </c>
      <c r="B239" s="192">
        <v>43892</v>
      </c>
      <c r="C239" s="191" t="s">
        <v>3851</v>
      </c>
      <c r="D239" s="191" t="s">
        <v>3192</v>
      </c>
      <c r="E239" s="191" t="s">
        <v>3852</v>
      </c>
      <c r="F239" s="192">
        <v>43991</v>
      </c>
      <c r="G239" s="191" t="s">
        <v>3194</v>
      </c>
    </row>
    <row r="240" spans="1:7" ht="15">
      <c r="A240" s="189" t="s">
        <v>3873</v>
      </c>
      <c r="B240" s="192">
        <v>43987</v>
      </c>
      <c r="C240" s="191" t="s">
        <v>3874</v>
      </c>
      <c r="D240" s="191" t="s">
        <v>3192</v>
      </c>
      <c r="E240" s="191" t="s">
        <v>3875</v>
      </c>
      <c r="F240" s="192">
        <v>43987</v>
      </c>
      <c r="G240" s="191" t="s">
        <v>3194</v>
      </c>
    </row>
    <row r="241" spans="1:7" ht="15">
      <c r="A241" s="189" t="s">
        <v>3876</v>
      </c>
      <c r="B241" s="192">
        <v>43987</v>
      </c>
      <c r="C241" s="191" t="s">
        <v>3877</v>
      </c>
      <c r="D241" s="191" t="s">
        <v>3192</v>
      </c>
      <c r="E241" s="191" t="s">
        <v>3878</v>
      </c>
      <c r="F241" s="192">
        <v>43987</v>
      </c>
      <c r="G241" s="191" t="s">
        <v>3194</v>
      </c>
    </row>
    <row r="242" spans="1:7" ht="15">
      <c r="A242" s="189" t="s">
        <v>3879</v>
      </c>
      <c r="B242" s="192">
        <v>43934</v>
      </c>
      <c r="C242" s="191" t="s">
        <v>3880</v>
      </c>
      <c r="D242" s="191" t="s">
        <v>3192</v>
      </c>
      <c r="E242" s="191" t="s">
        <v>3881</v>
      </c>
      <c r="F242" s="192">
        <v>43934</v>
      </c>
      <c r="G242" s="191" t="s">
        <v>3194</v>
      </c>
    </row>
    <row r="243" spans="1:7" ht="15">
      <c r="A243" s="189" t="s">
        <v>3738</v>
      </c>
      <c r="B243" s="192">
        <v>43987</v>
      </c>
      <c r="C243" s="191" t="s">
        <v>3882</v>
      </c>
      <c r="D243" s="191" t="s">
        <v>3192</v>
      </c>
      <c r="E243" s="191" t="s">
        <v>3883</v>
      </c>
      <c r="F243" s="192">
        <v>43987</v>
      </c>
      <c r="G243" s="191" t="s">
        <v>3194</v>
      </c>
    </row>
    <row r="244" spans="1:7" ht="15">
      <c r="A244" s="189" t="s">
        <v>3884</v>
      </c>
      <c r="B244" s="192">
        <v>44000</v>
      </c>
      <c r="C244" s="191" t="s">
        <v>3882</v>
      </c>
      <c r="D244" s="191" t="s">
        <v>3192</v>
      </c>
      <c r="E244" s="191" t="s">
        <v>3885</v>
      </c>
      <c r="F244" s="192">
        <v>44000</v>
      </c>
      <c r="G244" s="191" t="s">
        <v>3194</v>
      </c>
    </row>
    <row r="245" spans="1:7" ht="15">
      <c r="A245" s="189" t="s">
        <v>3738</v>
      </c>
      <c r="B245" s="192">
        <v>44000</v>
      </c>
      <c r="C245" s="191" t="s">
        <v>3886</v>
      </c>
      <c r="D245" s="191" t="s">
        <v>3192</v>
      </c>
      <c r="E245" s="191" t="s">
        <v>3887</v>
      </c>
      <c r="F245" s="192">
        <v>44000</v>
      </c>
      <c r="G245" s="191" t="s">
        <v>3194</v>
      </c>
    </row>
    <row r="246" spans="1:7" ht="15">
      <c r="A246" s="189" t="s">
        <v>3888</v>
      </c>
      <c r="B246" s="192">
        <v>44000</v>
      </c>
      <c r="C246" s="191" t="s">
        <v>3886</v>
      </c>
      <c r="D246" s="191" t="s">
        <v>3192</v>
      </c>
      <c r="E246" s="191" t="s">
        <v>3889</v>
      </c>
      <c r="F246" s="192">
        <v>44000</v>
      </c>
      <c r="G246" s="191" t="s">
        <v>3194</v>
      </c>
    </row>
    <row r="247" spans="1:7" ht="15">
      <c r="A247" s="189" t="s">
        <v>3738</v>
      </c>
      <c r="B247" s="192">
        <v>44000</v>
      </c>
      <c r="C247" s="191" t="s">
        <v>3890</v>
      </c>
      <c r="D247" s="191" t="s">
        <v>3192</v>
      </c>
      <c r="E247" s="191" t="s">
        <v>3891</v>
      </c>
      <c r="F247" s="192">
        <v>44000</v>
      </c>
      <c r="G247" s="191" t="s">
        <v>3194</v>
      </c>
    </row>
    <row r="248" spans="1:7" ht="15">
      <c r="A248" s="189" t="s">
        <v>3888</v>
      </c>
      <c r="B248" s="192">
        <v>44000</v>
      </c>
      <c r="C248" s="191" t="s">
        <v>3890</v>
      </c>
      <c r="D248" s="191" t="s">
        <v>3192</v>
      </c>
      <c r="E248" s="191" t="s">
        <v>3892</v>
      </c>
      <c r="F248" s="192">
        <v>44000</v>
      </c>
      <c r="G248" s="191" t="s">
        <v>3194</v>
      </c>
    </row>
    <row r="249" spans="1:7" ht="15">
      <c r="A249" s="189" t="s">
        <v>3893</v>
      </c>
      <c r="B249" s="192">
        <v>44000</v>
      </c>
      <c r="C249" s="191" t="s">
        <v>3894</v>
      </c>
      <c r="D249" s="191" t="s">
        <v>3192</v>
      </c>
      <c r="E249" s="191" t="s">
        <v>3895</v>
      </c>
      <c r="F249" s="192">
        <v>44000</v>
      </c>
      <c r="G249" s="191" t="s">
        <v>3194</v>
      </c>
    </row>
    <row r="250" spans="1:7" ht="15">
      <c r="A250" s="189" t="s">
        <v>3896</v>
      </c>
      <c r="B250" s="192">
        <v>44000</v>
      </c>
      <c r="C250" s="191" t="s">
        <v>3897</v>
      </c>
      <c r="D250" s="191" t="s">
        <v>3192</v>
      </c>
      <c r="E250" s="191" t="s">
        <v>3898</v>
      </c>
      <c r="F250" s="192">
        <v>44000</v>
      </c>
      <c r="G250" s="191" t="s">
        <v>3194</v>
      </c>
    </row>
    <row r="251" spans="1:7" ht="15">
      <c r="A251" s="189" t="s">
        <v>3899</v>
      </c>
      <c r="B251" s="192">
        <v>44007</v>
      </c>
      <c r="C251" s="191" t="s">
        <v>3900</v>
      </c>
      <c r="D251" s="191" t="s">
        <v>3192</v>
      </c>
      <c r="E251" s="191" t="s">
        <v>3901</v>
      </c>
      <c r="F251" s="192">
        <v>44007</v>
      </c>
      <c r="G251" s="191" t="s">
        <v>3194</v>
      </c>
    </row>
    <row r="252" spans="1:7" ht="15">
      <c r="A252" s="189" t="s">
        <v>3902</v>
      </c>
      <c r="B252" s="192">
        <v>43818</v>
      </c>
      <c r="C252" s="191" t="s">
        <v>3903</v>
      </c>
      <c r="D252" s="191" t="s">
        <v>3192</v>
      </c>
      <c r="E252" s="191" t="s">
        <v>3904</v>
      </c>
      <c r="F252" s="192">
        <v>43936</v>
      </c>
      <c r="G252" s="191" t="s">
        <v>3194</v>
      </c>
    </row>
    <row r="253" spans="1:7" ht="15">
      <c r="A253" s="189" t="s">
        <v>3902</v>
      </c>
      <c r="B253" s="192">
        <v>44005</v>
      </c>
      <c r="C253" s="191" t="s">
        <v>3903</v>
      </c>
      <c r="D253" s="191" t="s">
        <v>3192</v>
      </c>
      <c r="E253" s="191" t="s">
        <v>3905</v>
      </c>
      <c r="F253" s="192">
        <v>44005</v>
      </c>
      <c r="G253" s="191" t="s">
        <v>3194</v>
      </c>
    </row>
    <row r="254" spans="1:7" ht="15">
      <c r="A254" s="189" t="s">
        <v>3906</v>
      </c>
      <c r="B254" s="192">
        <v>43902</v>
      </c>
      <c r="C254" s="191" t="s">
        <v>3907</v>
      </c>
      <c r="D254" s="191" t="s">
        <v>3192</v>
      </c>
      <c r="E254" s="191" t="s">
        <v>3908</v>
      </c>
      <c r="F254" s="192">
        <v>43894</v>
      </c>
      <c r="G254" s="191" t="s">
        <v>3909</v>
      </c>
    </row>
    <row r="255" spans="1:7" ht="15">
      <c r="A255" s="189" t="s">
        <v>3910</v>
      </c>
      <c r="B255" s="192">
        <v>43918</v>
      </c>
      <c r="C255" s="191" t="s">
        <v>3911</v>
      </c>
      <c r="D255" s="191" t="s">
        <v>3192</v>
      </c>
      <c r="E255" s="191" t="s">
        <v>3912</v>
      </c>
      <c r="F255" s="192">
        <v>43893</v>
      </c>
      <c r="G255" s="191" t="s">
        <v>3909</v>
      </c>
    </row>
    <row r="256" spans="1:7" ht="15">
      <c r="A256" s="189" t="s">
        <v>3913</v>
      </c>
      <c r="B256" s="192">
        <v>43873</v>
      </c>
      <c r="C256" s="191" t="s">
        <v>3914</v>
      </c>
      <c r="D256" s="191" t="s">
        <v>3192</v>
      </c>
      <c r="E256" s="191" t="s">
        <v>3915</v>
      </c>
      <c r="F256" s="192">
        <v>43893</v>
      </c>
      <c r="G256" s="191" t="s">
        <v>3909</v>
      </c>
    </row>
    <row r="257" spans="1:7" ht="15">
      <c r="A257" s="189" t="s">
        <v>3913</v>
      </c>
      <c r="B257" s="192">
        <v>43873</v>
      </c>
      <c r="C257" s="191" t="s">
        <v>3914</v>
      </c>
      <c r="D257" s="191" t="s">
        <v>3192</v>
      </c>
      <c r="E257" s="191" t="s">
        <v>3916</v>
      </c>
      <c r="F257" s="192">
        <v>43918</v>
      </c>
      <c r="G257" s="191" t="s">
        <v>3909</v>
      </c>
    </row>
    <row r="258" spans="1:7" ht="15">
      <c r="A258" s="189" t="s">
        <v>3917</v>
      </c>
      <c r="B258" s="192">
        <v>43918</v>
      </c>
      <c r="C258" s="191" t="s">
        <v>3918</v>
      </c>
      <c r="D258" s="191" t="s">
        <v>3192</v>
      </c>
      <c r="E258" s="191" t="s">
        <v>3919</v>
      </c>
      <c r="F258" s="192">
        <v>43893</v>
      </c>
      <c r="G258" s="191" t="s">
        <v>3909</v>
      </c>
    </row>
    <row r="259" spans="1:7" ht="15">
      <c r="A259" s="189" t="s">
        <v>3920</v>
      </c>
      <c r="B259" s="192">
        <v>43867</v>
      </c>
      <c r="C259" s="191" t="s">
        <v>3921</v>
      </c>
      <c r="D259" s="191" t="s">
        <v>3192</v>
      </c>
      <c r="E259" s="191" t="s">
        <v>3922</v>
      </c>
      <c r="F259" s="192">
        <v>43892</v>
      </c>
      <c r="G259" s="191" t="s">
        <v>3909</v>
      </c>
    </row>
    <row r="260" spans="1:7" ht="15">
      <c r="A260" s="189" t="s">
        <v>3923</v>
      </c>
      <c r="B260" s="192">
        <v>43866</v>
      </c>
      <c r="C260" s="191" t="s">
        <v>3924</v>
      </c>
      <c r="D260" s="191" t="s">
        <v>3192</v>
      </c>
      <c r="E260" s="191" t="s">
        <v>3925</v>
      </c>
      <c r="F260" s="192">
        <v>43867</v>
      </c>
      <c r="G260" s="191" t="s">
        <v>3909</v>
      </c>
    </row>
    <row r="261" spans="1:7" ht="15">
      <c r="A261" s="189" t="s">
        <v>3923</v>
      </c>
      <c r="B261" s="192">
        <v>43867</v>
      </c>
      <c r="C261" s="191" t="s">
        <v>3926</v>
      </c>
      <c r="D261" s="191" t="s">
        <v>3192</v>
      </c>
      <c r="E261" s="191" t="s">
        <v>3927</v>
      </c>
      <c r="F261" s="192">
        <v>43867</v>
      </c>
      <c r="G261" s="191" t="s">
        <v>3909</v>
      </c>
    </row>
    <row r="262" spans="1:7" ht="15">
      <c r="A262" s="189" t="s">
        <v>3923</v>
      </c>
      <c r="B262" s="192">
        <v>43867</v>
      </c>
      <c r="C262" s="191" t="s">
        <v>3928</v>
      </c>
      <c r="D262" s="191" t="s">
        <v>3192</v>
      </c>
      <c r="E262" s="191" t="s">
        <v>3929</v>
      </c>
      <c r="F262" s="192">
        <v>43874</v>
      </c>
      <c r="G262" s="191" t="s">
        <v>3909</v>
      </c>
    </row>
    <row r="263" spans="1:7" ht="15">
      <c r="A263" s="189" t="s">
        <v>3930</v>
      </c>
      <c r="B263" s="192">
        <v>43874</v>
      </c>
      <c r="C263" s="191" t="s">
        <v>3931</v>
      </c>
      <c r="D263" s="191" t="s">
        <v>3192</v>
      </c>
      <c r="E263" s="191" t="s">
        <v>3932</v>
      </c>
      <c r="F263" s="192">
        <v>43879</v>
      </c>
      <c r="G263" s="191" t="s">
        <v>3909</v>
      </c>
    </row>
    <row r="264" spans="1:7" ht="15">
      <c r="A264" s="189" t="s">
        <v>3933</v>
      </c>
      <c r="B264" s="192">
        <v>43879</v>
      </c>
      <c r="C264" s="191" t="s">
        <v>3934</v>
      </c>
      <c r="D264" s="191" t="s">
        <v>3192</v>
      </c>
      <c r="E264" s="191" t="s">
        <v>3935</v>
      </c>
      <c r="F264" s="192">
        <v>43920</v>
      </c>
      <c r="G264" s="191" t="s">
        <v>3909</v>
      </c>
    </row>
    <row r="265" spans="1:7" ht="15">
      <c r="A265" s="189" t="s">
        <v>3936</v>
      </c>
      <c r="B265" s="192">
        <v>43920</v>
      </c>
      <c r="C265" s="191" t="s">
        <v>3937</v>
      </c>
      <c r="D265" s="191" t="s">
        <v>3192</v>
      </c>
      <c r="E265" s="191" t="s">
        <v>3938</v>
      </c>
      <c r="F265" s="192">
        <v>43865</v>
      </c>
      <c r="G265" s="191" t="s">
        <v>3909</v>
      </c>
    </row>
    <row r="266" spans="1:7" ht="15">
      <c r="A266" s="189" t="s">
        <v>3936</v>
      </c>
      <c r="B266" s="192">
        <v>43865</v>
      </c>
      <c r="C266" s="191" t="s">
        <v>3939</v>
      </c>
      <c r="D266" s="191" t="s">
        <v>3192</v>
      </c>
      <c r="E266" s="191" t="s">
        <v>3940</v>
      </c>
      <c r="F266" s="192">
        <v>43881</v>
      </c>
      <c r="G266" s="191" t="s">
        <v>3909</v>
      </c>
    </row>
    <row r="267" spans="1:7" ht="15">
      <c r="A267" s="189" t="s">
        <v>3923</v>
      </c>
      <c r="B267" s="192">
        <v>43881</v>
      </c>
      <c r="C267" s="191" t="s">
        <v>3941</v>
      </c>
      <c r="D267" s="191" t="s">
        <v>3192</v>
      </c>
      <c r="E267" s="191" t="s">
        <v>3942</v>
      </c>
      <c r="F267" s="192">
        <v>43881</v>
      </c>
      <c r="G267" s="191" t="s">
        <v>3909</v>
      </c>
    </row>
    <row r="268" spans="1:7" ht="15">
      <c r="A268" s="189" t="s">
        <v>3923</v>
      </c>
      <c r="B268" s="192">
        <v>43881</v>
      </c>
      <c r="C268" s="191" t="s">
        <v>3943</v>
      </c>
      <c r="D268" s="191" t="s">
        <v>3192</v>
      </c>
      <c r="E268" s="191" t="s">
        <v>3944</v>
      </c>
      <c r="F268" s="192">
        <v>43881</v>
      </c>
      <c r="G268" s="191" t="s">
        <v>3909</v>
      </c>
    </row>
    <row r="269" spans="1:7" ht="15">
      <c r="A269" s="189" t="s">
        <v>3923</v>
      </c>
      <c r="B269" s="192">
        <v>43881</v>
      </c>
      <c r="C269" s="191" t="s">
        <v>3945</v>
      </c>
      <c r="D269" s="191" t="s">
        <v>3192</v>
      </c>
      <c r="E269" s="191" t="s">
        <v>3946</v>
      </c>
      <c r="F269" s="192">
        <v>43885</v>
      </c>
      <c r="G269" s="191" t="s">
        <v>3909</v>
      </c>
    </row>
    <row r="270" spans="1:7" ht="15">
      <c r="A270" s="189" t="s">
        <v>3923</v>
      </c>
      <c r="B270" s="192">
        <v>43885</v>
      </c>
      <c r="C270" s="191" t="s">
        <v>3947</v>
      </c>
      <c r="D270" s="191" t="s">
        <v>3192</v>
      </c>
      <c r="E270" s="191" t="s">
        <v>3948</v>
      </c>
      <c r="F270" s="192">
        <v>43885</v>
      </c>
      <c r="G270" s="191" t="s">
        <v>3909</v>
      </c>
    </row>
    <row r="271" spans="1:7" ht="15">
      <c r="A271" s="189" t="s">
        <v>3923</v>
      </c>
      <c r="B271" s="192">
        <v>43885</v>
      </c>
      <c r="C271" s="191" t="s">
        <v>3949</v>
      </c>
      <c r="D271" s="191" t="s">
        <v>3192</v>
      </c>
      <c r="E271" s="191" t="s">
        <v>3950</v>
      </c>
      <c r="F271" s="192">
        <v>43885</v>
      </c>
      <c r="G271" s="191" t="s">
        <v>3909</v>
      </c>
    </row>
    <row r="272" spans="1:7" ht="15">
      <c r="A272" s="189" t="s">
        <v>3923</v>
      </c>
      <c r="B272" s="192">
        <v>43885</v>
      </c>
      <c r="C272" s="191" t="s">
        <v>3951</v>
      </c>
      <c r="D272" s="191" t="s">
        <v>3192</v>
      </c>
      <c r="E272" s="191" t="s">
        <v>3952</v>
      </c>
      <c r="F272" s="192">
        <v>43885</v>
      </c>
      <c r="G272" s="191" t="s">
        <v>3909</v>
      </c>
    </row>
    <row r="273" spans="1:7" ht="15">
      <c r="A273" s="189" t="s">
        <v>3923</v>
      </c>
      <c r="B273" s="192">
        <v>43885</v>
      </c>
      <c r="C273" s="191" t="s">
        <v>3953</v>
      </c>
      <c r="D273" s="191" t="s">
        <v>3192</v>
      </c>
      <c r="E273" s="191" t="s">
        <v>3954</v>
      </c>
      <c r="F273" s="192">
        <v>43918</v>
      </c>
      <c r="G273" s="191" t="s">
        <v>3909</v>
      </c>
    </row>
    <row r="274" spans="1:7" ht="15">
      <c r="A274" s="189" t="s">
        <v>3906</v>
      </c>
      <c r="B274" s="192">
        <v>43918</v>
      </c>
      <c r="C274" s="191" t="s">
        <v>3955</v>
      </c>
      <c r="D274" s="191" t="s">
        <v>3192</v>
      </c>
      <c r="E274" s="191" t="s">
        <v>3956</v>
      </c>
      <c r="F274" s="192">
        <v>43918</v>
      </c>
      <c r="G274" s="191" t="s">
        <v>3909</v>
      </c>
    </row>
    <row r="275" spans="1:7" ht="15">
      <c r="A275" s="189" t="s">
        <v>3906</v>
      </c>
      <c r="B275" s="192">
        <v>43918</v>
      </c>
      <c r="C275" s="191" t="s">
        <v>3955</v>
      </c>
      <c r="D275" s="191" t="s">
        <v>3192</v>
      </c>
      <c r="E275" s="191" t="s">
        <v>3957</v>
      </c>
      <c r="F275" s="192">
        <v>43885</v>
      </c>
      <c r="G275" s="191" t="s">
        <v>3909</v>
      </c>
    </row>
    <row r="276" spans="1:7" ht="15">
      <c r="A276" s="189" t="s">
        <v>3958</v>
      </c>
      <c r="B276" s="192">
        <v>43885</v>
      </c>
      <c r="C276" s="191" t="s">
        <v>3959</v>
      </c>
      <c r="D276" s="191" t="s">
        <v>3192</v>
      </c>
      <c r="E276" s="191" t="s">
        <v>3960</v>
      </c>
      <c r="F276" s="192">
        <v>43895</v>
      </c>
      <c r="G276" s="191" t="s">
        <v>3909</v>
      </c>
    </row>
    <row r="277" spans="1:7" ht="15">
      <c r="A277" s="189" t="s">
        <v>3930</v>
      </c>
      <c r="B277" s="192">
        <v>43895</v>
      </c>
      <c r="C277" s="191" t="s">
        <v>3961</v>
      </c>
      <c r="D277" s="191" t="s">
        <v>3192</v>
      </c>
      <c r="E277" s="191" t="s">
        <v>3962</v>
      </c>
      <c r="F277" s="192">
        <v>43895</v>
      </c>
      <c r="G277" s="191" t="s">
        <v>3909</v>
      </c>
    </row>
    <row r="278" spans="1:7" ht="15">
      <c r="A278" s="189" t="s">
        <v>3963</v>
      </c>
      <c r="B278" s="192">
        <v>43895</v>
      </c>
      <c r="C278" s="191" t="s">
        <v>3964</v>
      </c>
      <c r="D278" s="191" t="s">
        <v>3192</v>
      </c>
      <c r="E278" s="191" t="s">
        <v>3965</v>
      </c>
      <c r="F278" s="192">
        <v>43895</v>
      </c>
      <c r="G278" s="191" t="s">
        <v>3909</v>
      </c>
    </row>
    <row r="279" spans="1:7" ht="15">
      <c r="A279" s="189" t="s">
        <v>3966</v>
      </c>
      <c r="B279" s="192">
        <v>43895</v>
      </c>
      <c r="C279" s="191" t="s">
        <v>3967</v>
      </c>
      <c r="D279" s="191" t="s">
        <v>3192</v>
      </c>
      <c r="E279" s="191" t="s">
        <v>3968</v>
      </c>
      <c r="F279" s="192">
        <v>43908</v>
      </c>
      <c r="G279" s="191" t="s">
        <v>3909</v>
      </c>
    </row>
    <row r="280" spans="1:7" ht="15">
      <c r="A280" s="189" t="s">
        <v>3969</v>
      </c>
      <c r="B280" s="192">
        <v>43908</v>
      </c>
      <c r="C280" s="191" t="s">
        <v>3970</v>
      </c>
      <c r="D280" s="191" t="s">
        <v>3192</v>
      </c>
      <c r="E280" s="191" t="s">
        <v>3971</v>
      </c>
      <c r="F280" s="192">
        <v>43907</v>
      </c>
      <c r="G280" s="191" t="s">
        <v>3909</v>
      </c>
    </row>
    <row r="281" spans="1:7" ht="15">
      <c r="A281" s="189" t="s">
        <v>3972</v>
      </c>
      <c r="B281" s="192">
        <v>43907</v>
      </c>
      <c r="C281" s="191" t="s">
        <v>3973</v>
      </c>
      <c r="D281" s="191" t="s">
        <v>3192</v>
      </c>
      <c r="E281" s="191" t="s">
        <v>3974</v>
      </c>
      <c r="F281" s="192">
        <v>43907</v>
      </c>
      <c r="G281" s="191" t="s">
        <v>3909</v>
      </c>
    </row>
    <row r="282" spans="1:7" ht="15">
      <c r="A282" s="189" t="s">
        <v>3975</v>
      </c>
      <c r="B282" s="192">
        <v>43907</v>
      </c>
      <c r="C282" s="191" t="s">
        <v>3976</v>
      </c>
      <c r="D282" s="191" t="s">
        <v>3192</v>
      </c>
      <c r="E282" s="191" t="s">
        <v>3977</v>
      </c>
      <c r="F282" s="192">
        <v>43907</v>
      </c>
      <c r="G282" s="191" t="s">
        <v>3909</v>
      </c>
    </row>
    <row r="283" spans="1:7" ht="15">
      <c r="A283" s="189" t="s">
        <v>3975</v>
      </c>
      <c r="B283" s="192">
        <v>43907</v>
      </c>
      <c r="C283" s="191" t="s">
        <v>3976</v>
      </c>
      <c r="D283" s="191" t="s">
        <v>3192</v>
      </c>
      <c r="E283" s="191" t="s">
        <v>3978</v>
      </c>
      <c r="F283" s="192">
        <v>43876</v>
      </c>
      <c r="G283" s="191" t="s">
        <v>3909</v>
      </c>
    </row>
    <row r="284" spans="1:7" ht="15">
      <c r="A284" s="189" t="s">
        <v>3979</v>
      </c>
      <c r="B284" s="192">
        <v>43876</v>
      </c>
      <c r="C284" s="191" t="s">
        <v>3980</v>
      </c>
      <c r="D284" s="191" t="s">
        <v>3192</v>
      </c>
      <c r="E284" s="191" t="s">
        <v>3981</v>
      </c>
      <c r="F284" s="192">
        <v>43932</v>
      </c>
      <c r="G284" s="191" t="s">
        <v>3909</v>
      </c>
    </row>
    <row r="285" spans="1:7" ht="15">
      <c r="A285" s="189" t="s">
        <v>3979</v>
      </c>
      <c r="B285" s="192">
        <v>43932</v>
      </c>
      <c r="C285" s="191" t="s">
        <v>3982</v>
      </c>
      <c r="D285" s="191" t="s">
        <v>3192</v>
      </c>
      <c r="E285" s="191" t="s">
        <v>3981</v>
      </c>
      <c r="F285" s="192">
        <v>43902</v>
      </c>
      <c r="G285" s="191" t="s">
        <v>3909</v>
      </c>
    </row>
    <row r="286" spans="1:7" ht="15">
      <c r="A286" s="189" t="s">
        <v>3983</v>
      </c>
      <c r="B286" s="192">
        <v>43902</v>
      </c>
      <c r="C286" s="191" t="s">
        <v>3984</v>
      </c>
      <c r="D286" s="191" t="s">
        <v>3192</v>
      </c>
      <c r="E286" s="191" t="s">
        <v>3985</v>
      </c>
      <c r="F286" s="192">
        <v>43927</v>
      </c>
      <c r="G286" s="191" t="s">
        <v>3909</v>
      </c>
    </row>
    <row r="287" spans="1:7" ht="15">
      <c r="A287" s="189" t="s">
        <v>3986</v>
      </c>
      <c r="B287" s="192">
        <v>43927</v>
      </c>
      <c r="C287" s="191" t="s">
        <v>3987</v>
      </c>
      <c r="D287" s="191" t="s">
        <v>3192</v>
      </c>
      <c r="E287" s="191" t="s">
        <v>3988</v>
      </c>
      <c r="F287" s="192">
        <v>43927</v>
      </c>
      <c r="G287" s="191" t="s">
        <v>3909</v>
      </c>
    </row>
    <row r="288" spans="1:7" ht="15">
      <c r="A288" s="189" t="s">
        <v>3989</v>
      </c>
      <c r="B288" s="192">
        <v>43927</v>
      </c>
      <c r="C288" s="191" t="s">
        <v>3990</v>
      </c>
      <c r="D288" s="191" t="s">
        <v>3192</v>
      </c>
      <c r="E288" s="191" t="s">
        <v>3991</v>
      </c>
      <c r="F288" s="192">
        <v>43927</v>
      </c>
      <c r="G288" s="191" t="s">
        <v>3909</v>
      </c>
    </row>
    <row r="289" spans="1:7" ht="15">
      <c r="A289" s="189" t="s">
        <v>3989</v>
      </c>
      <c r="B289" s="192">
        <v>43927</v>
      </c>
      <c r="C289" s="191" t="s">
        <v>3990</v>
      </c>
      <c r="D289" s="191" t="s">
        <v>3192</v>
      </c>
      <c r="E289" s="191" t="s">
        <v>3992</v>
      </c>
      <c r="F289" s="192">
        <v>43922</v>
      </c>
      <c r="G289" s="191" t="s">
        <v>3909</v>
      </c>
    </row>
    <row r="290" spans="1:7" ht="15">
      <c r="A290" s="189" t="s">
        <v>3993</v>
      </c>
      <c r="B290" s="192">
        <v>43922</v>
      </c>
      <c r="C290" s="191" t="s">
        <v>3994</v>
      </c>
      <c r="D290" s="191" t="s">
        <v>3192</v>
      </c>
      <c r="E290" s="191" t="s">
        <v>3995</v>
      </c>
      <c r="F290" s="192">
        <v>43922</v>
      </c>
      <c r="G290" s="191" t="s">
        <v>3909</v>
      </c>
    </row>
    <row r="291" spans="1:7" ht="15">
      <c r="A291" s="189" t="s">
        <v>3993</v>
      </c>
      <c r="B291" s="192">
        <v>43922</v>
      </c>
      <c r="C291" s="191" t="s">
        <v>3994</v>
      </c>
      <c r="D291" s="191" t="s">
        <v>3192</v>
      </c>
      <c r="E291" s="191" t="s">
        <v>3996</v>
      </c>
      <c r="F291" s="192">
        <v>43927</v>
      </c>
      <c r="G291" s="191" t="s">
        <v>3909</v>
      </c>
    </row>
    <row r="292" spans="1:7" ht="15">
      <c r="A292" s="189" t="s">
        <v>3997</v>
      </c>
      <c r="B292" s="192">
        <v>43918</v>
      </c>
      <c r="C292" s="191" t="s">
        <v>3998</v>
      </c>
      <c r="D292" s="191" t="s">
        <v>3192</v>
      </c>
      <c r="E292" s="191" t="s">
        <v>3999</v>
      </c>
      <c r="F292" s="192">
        <v>43901</v>
      </c>
      <c r="G292" s="191" t="s">
        <v>3909</v>
      </c>
    </row>
    <row r="293" spans="1:7" ht="15">
      <c r="A293" s="189" t="s">
        <v>4000</v>
      </c>
      <c r="B293" s="192">
        <v>43901</v>
      </c>
      <c r="C293" s="191" t="s">
        <v>4001</v>
      </c>
      <c r="D293" s="191" t="s">
        <v>3192</v>
      </c>
      <c r="E293" s="191" t="s">
        <v>4002</v>
      </c>
      <c r="F293" s="192">
        <v>43934</v>
      </c>
      <c r="G293" s="191" t="s">
        <v>3909</v>
      </c>
    </row>
    <row r="294" spans="1:7" ht="15">
      <c r="A294" s="189" t="s">
        <v>3923</v>
      </c>
      <c r="B294" s="192">
        <v>43929</v>
      </c>
      <c r="C294" s="191" t="s">
        <v>4003</v>
      </c>
      <c r="D294" s="191" t="s">
        <v>3192</v>
      </c>
      <c r="E294" s="191" t="s">
        <v>4004</v>
      </c>
      <c r="F294" s="192">
        <v>43917</v>
      </c>
      <c r="G294" s="191" t="s">
        <v>3909</v>
      </c>
    </row>
    <row r="295" spans="1:7" ht="15">
      <c r="A295" s="189" t="s">
        <v>4005</v>
      </c>
      <c r="B295" s="192">
        <v>43917</v>
      </c>
      <c r="C295" s="191" t="s">
        <v>4006</v>
      </c>
      <c r="D295" s="191" t="s">
        <v>3192</v>
      </c>
      <c r="E295" s="191" t="s">
        <v>4007</v>
      </c>
      <c r="F295" s="192">
        <v>43907</v>
      </c>
      <c r="G295" s="191" t="s">
        <v>3909</v>
      </c>
    </row>
    <row r="296" spans="1:7" ht="15">
      <c r="A296" s="189" t="s">
        <v>4008</v>
      </c>
      <c r="B296" s="192">
        <v>43907</v>
      </c>
      <c r="C296" s="191" t="s">
        <v>4009</v>
      </c>
      <c r="D296" s="191" t="s">
        <v>3192</v>
      </c>
      <c r="E296" s="191" t="s">
        <v>4010</v>
      </c>
      <c r="F296" s="192">
        <v>43969</v>
      </c>
      <c r="G296" s="191" t="s">
        <v>3909</v>
      </c>
    </row>
    <row r="297" spans="1:7" ht="15">
      <c r="A297" s="189" t="s">
        <v>4011</v>
      </c>
      <c r="B297" s="192">
        <v>43969</v>
      </c>
      <c r="C297" s="191" t="s">
        <v>4012</v>
      </c>
      <c r="D297" s="191" t="s">
        <v>3192</v>
      </c>
      <c r="E297" s="191" t="s">
        <v>4013</v>
      </c>
      <c r="F297" s="192">
        <v>43902</v>
      </c>
      <c r="G297" s="191" t="s">
        <v>3909</v>
      </c>
    </row>
    <row r="298" spans="1:7" ht="24">
      <c r="A298" s="189" t="s">
        <v>4014</v>
      </c>
      <c r="B298" s="192">
        <v>43902</v>
      </c>
      <c r="C298" s="191" t="s">
        <v>4015</v>
      </c>
      <c r="D298" s="191" t="s">
        <v>3192</v>
      </c>
      <c r="E298" s="193" t="s">
        <v>4016</v>
      </c>
      <c r="F298" s="192">
        <v>43966</v>
      </c>
      <c r="G298" s="191" t="s">
        <v>3909</v>
      </c>
    </row>
    <row r="299" spans="1:7" ht="15">
      <c r="A299" s="189" t="s">
        <v>4017</v>
      </c>
      <c r="B299" s="192">
        <v>43966</v>
      </c>
      <c r="C299" s="191" t="s">
        <v>4018</v>
      </c>
      <c r="D299" s="191" t="s">
        <v>3192</v>
      </c>
      <c r="E299" s="191" t="s">
        <v>4019</v>
      </c>
      <c r="F299" s="192">
        <v>43749</v>
      </c>
      <c r="G299" s="191" t="s">
        <v>3909</v>
      </c>
    </row>
    <row r="300" spans="1:7" ht="15">
      <c r="A300" s="189" t="s">
        <v>4020</v>
      </c>
      <c r="B300" s="192">
        <v>43749</v>
      </c>
      <c r="C300" s="191" t="s">
        <v>4021</v>
      </c>
      <c r="D300" s="191" t="s">
        <v>3192</v>
      </c>
      <c r="E300" s="191" t="s">
        <v>4022</v>
      </c>
      <c r="F300" s="192">
        <v>43969</v>
      </c>
      <c r="G300" s="191" t="s">
        <v>3909</v>
      </c>
    </row>
    <row r="301" spans="1:7" ht="15">
      <c r="A301" s="189" t="s">
        <v>4023</v>
      </c>
      <c r="B301" s="192">
        <v>43875</v>
      </c>
      <c r="C301" s="191" t="s">
        <v>4024</v>
      </c>
      <c r="D301" s="191" t="s">
        <v>3192</v>
      </c>
      <c r="E301" s="191" t="s">
        <v>4025</v>
      </c>
      <c r="F301" s="192">
        <v>43875</v>
      </c>
      <c r="G301" s="191" t="s">
        <v>4026</v>
      </c>
    </row>
    <row r="302" spans="1:7" ht="15">
      <c r="A302" s="189" t="s">
        <v>4027</v>
      </c>
      <c r="B302" s="192">
        <v>43889</v>
      </c>
      <c r="C302" s="191" t="s">
        <v>4028</v>
      </c>
      <c r="D302" s="191" t="s">
        <v>3192</v>
      </c>
      <c r="E302" s="191" t="s">
        <v>4029</v>
      </c>
      <c r="F302" s="192">
        <v>43889</v>
      </c>
      <c r="G302" s="191" t="s">
        <v>4026</v>
      </c>
    </row>
    <row r="303" spans="1:7" ht="15">
      <c r="A303" s="189" t="s">
        <v>4030</v>
      </c>
      <c r="B303" s="192">
        <v>43889</v>
      </c>
      <c r="C303" s="191" t="s">
        <v>4031</v>
      </c>
      <c r="D303" s="191" t="s">
        <v>3192</v>
      </c>
      <c r="E303" s="191" t="s">
        <v>4032</v>
      </c>
      <c r="F303" s="192">
        <v>43889</v>
      </c>
      <c r="G303" s="191" t="s">
        <v>4026</v>
      </c>
    </row>
    <row r="304" spans="1:7" ht="15">
      <c r="A304" s="189" t="s">
        <v>4033</v>
      </c>
      <c r="B304" s="192">
        <v>43894</v>
      </c>
      <c r="C304" s="191" t="s">
        <v>4034</v>
      </c>
      <c r="D304" s="191" t="s">
        <v>3192</v>
      </c>
      <c r="E304" s="191" t="s">
        <v>4035</v>
      </c>
      <c r="F304" s="192">
        <v>43894</v>
      </c>
      <c r="G304" s="191" t="s">
        <v>4026</v>
      </c>
    </row>
    <row r="305" spans="1:7" ht="15">
      <c r="A305" s="189" t="s">
        <v>4036</v>
      </c>
      <c r="B305" s="192">
        <v>43885</v>
      </c>
      <c r="C305" s="191" t="s">
        <v>4037</v>
      </c>
      <c r="D305" s="191" t="s">
        <v>3192</v>
      </c>
      <c r="E305" s="191" t="s">
        <v>4038</v>
      </c>
      <c r="F305" s="192">
        <v>43885</v>
      </c>
      <c r="G305" s="191" t="s">
        <v>4026</v>
      </c>
    </row>
    <row r="306" spans="1:7" ht="15">
      <c r="A306" s="189" t="s">
        <v>4039</v>
      </c>
      <c r="B306" s="192">
        <v>43879</v>
      </c>
      <c r="C306" s="191" t="s">
        <v>4040</v>
      </c>
      <c r="D306" s="191" t="s">
        <v>3192</v>
      </c>
      <c r="E306" s="191" t="s">
        <v>4041</v>
      </c>
      <c r="F306" s="192">
        <v>43879</v>
      </c>
      <c r="G306" s="191" t="s">
        <v>4026</v>
      </c>
    </row>
    <row r="307" spans="1:7" ht="15">
      <c r="A307" s="189" t="s">
        <v>4042</v>
      </c>
      <c r="B307" s="192">
        <v>43879</v>
      </c>
      <c r="C307" s="191" t="s">
        <v>4043</v>
      </c>
      <c r="D307" s="191" t="s">
        <v>3192</v>
      </c>
      <c r="E307" s="191" t="s">
        <v>4044</v>
      </c>
      <c r="F307" s="192">
        <v>43879</v>
      </c>
      <c r="G307" s="191" t="s">
        <v>4026</v>
      </c>
    </row>
    <row r="308" spans="1:7" ht="15">
      <c r="A308" s="189" t="s">
        <v>4045</v>
      </c>
      <c r="B308" s="192">
        <v>43879</v>
      </c>
      <c r="C308" s="191" t="s">
        <v>4046</v>
      </c>
      <c r="D308" s="191" t="s">
        <v>3192</v>
      </c>
      <c r="E308" s="191" t="s">
        <v>4047</v>
      </c>
      <c r="F308" s="192">
        <v>43879</v>
      </c>
      <c r="G308" s="191" t="s">
        <v>4026</v>
      </c>
    </row>
    <row r="309" spans="1:7" ht="15">
      <c r="A309" s="189" t="s">
        <v>4048</v>
      </c>
      <c r="B309" s="192">
        <v>43879</v>
      </c>
      <c r="C309" s="191" t="s">
        <v>4049</v>
      </c>
      <c r="D309" s="191" t="s">
        <v>3192</v>
      </c>
      <c r="E309" s="191" t="s">
        <v>4050</v>
      </c>
      <c r="F309" s="192">
        <v>43879</v>
      </c>
      <c r="G309" s="191" t="s">
        <v>4026</v>
      </c>
    </row>
    <row r="310" spans="1:7" ht="15">
      <c r="A310" s="189" t="s">
        <v>4051</v>
      </c>
      <c r="B310" s="192">
        <v>43875</v>
      </c>
      <c r="C310" s="191" t="s">
        <v>4052</v>
      </c>
      <c r="D310" s="191" t="s">
        <v>3192</v>
      </c>
      <c r="E310" s="191" t="s">
        <v>4053</v>
      </c>
      <c r="F310" s="192">
        <v>43875</v>
      </c>
      <c r="G310" s="191" t="s">
        <v>4026</v>
      </c>
    </row>
    <row r="311" spans="1:7" ht="15">
      <c r="A311" s="189" t="s">
        <v>4054</v>
      </c>
      <c r="B311" s="192">
        <v>43868</v>
      </c>
      <c r="C311" s="191" t="s">
        <v>4055</v>
      </c>
      <c r="D311" s="191" t="s">
        <v>3192</v>
      </c>
      <c r="E311" s="191" t="s">
        <v>4056</v>
      </c>
      <c r="F311" s="192">
        <v>43868</v>
      </c>
      <c r="G311" s="191" t="s">
        <v>4026</v>
      </c>
    </row>
    <row r="312" spans="1:7" ht="15">
      <c r="A312" s="189" t="s">
        <v>4057</v>
      </c>
      <c r="B312" s="192">
        <v>43868</v>
      </c>
      <c r="C312" s="191" t="s">
        <v>4058</v>
      </c>
      <c r="D312" s="191" t="s">
        <v>3192</v>
      </c>
      <c r="E312" s="191" t="s">
        <v>4059</v>
      </c>
      <c r="F312" s="192">
        <v>43868</v>
      </c>
      <c r="G312" s="191" t="s">
        <v>4026</v>
      </c>
    </row>
    <row r="313" spans="1:7" ht="15">
      <c r="A313" s="189" t="s">
        <v>4060</v>
      </c>
      <c r="B313" s="192">
        <v>43868</v>
      </c>
      <c r="C313" s="191" t="s">
        <v>4061</v>
      </c>
      <c r="D313" s="191" t="s">
        <v>3192</v>
      </c>
      <c r="E313" s="191" t="s">
        <v>4062</v>
      </c>
      <c r="F313" s="192">
        <v>43868</v>
      </c>
      <c r="G313" s="191" t="s">
        <v>4026</v>
      </c>
    </row>
    <row r="314" spans="1:7" ht="15">
      <c r="A314" s="189" t="s">
        <v>4063</v>
      </c>
      <c r="B314" s="192">
        <v>43885</v>
      </c>
      <c r="C314" s="191" t="s">
        <v>4064</v>
      </c>
      <c r="D314" s="191" t="s">
        <v>3192</v>
      </c>
      <c r="E314" s="191" t="s">
        <v>4064</v>
      </c>
      <c r="F314" s="192">
        <v>43885</v>
      </c>
      <c r="G314" s="191" t="s">
        <v>4026</v>
      </c>
    </row>
    <row r="315" spans="1:7" ht="15">
      <c r="A315" s="189" t="s">
        <v>4065</v>
      </c>
      <c r="B315" s="192">
        <v>43871</v>
      </c>
      <c r="C315" s="191" t="s">
        <v>4064</v>
      </c>
      <c r="D315" s="191" t="s">
        <v>3192</v>
      </c>
      <c r="E315" s="191" t="s">
        <v>4064</v>
      </c>
      <c r="F315" s="192">
        <v>43871</v>
      </c>
      <c r="G315" s="191" t="s">
        <v>4026</v>
      </c>
    </row>
    <row r="316" spans="1:7" ht="15">
      <c r="A316" s="189" t="s">
        <v>4066</v>
      </c>
      <c r="B316" s="192">
        <v>43920</v>
      </c>
      <c r="C316" s="191" t="s">
        <v>4067</v>
      </c>
      <c r="D316" s="191" t="s">
        <v>3192</v>
      </c>
      <c r="E316" s="191" t="s">
        <v>4068</v>
      </c>
      <c r="F316" s="192">
        <v>43920</v>
      </c>
      <c r="G316" s="191" t="s">
        <v>4026</v>
      </c>
    </row>
    <row r="317" spans="1:7" ht="15">
      <c r="A317" s="189" t="s">
        <v>4069</v>
      </c>
      <c r="B317" s="192">
        <v>43920</v>
      </c>
      <c r="C317" s="191" t="s">
        <v>4070</v>
      </c>
      <c r="D317" s="191" t="s">
        <v>3192</v>
      </c>
      <c r="E317" s="191" t="s">
        <v>4071</v>
      </c>
      <c r="F317" s="192">
        <v>43920</v>
      </c>
      <c r="G317" s="191" t="s">
        <v>4026</v>
      </c>
    </row>
    <row r="318" spans="1:7" ht="15">
      <c r="A318" s="189" t="s">
        <v>4072</v>
      </c>
      <c r="B318" s="192">
        <v>43917</v>
      </c>
      <c r="C318" s="191" t="s">
        <v>4073</v>
      </c>
      <c r="D318" s="191" t="s">
        <v>3192</v>
      </c>
      <c r="E318" s="191" t="s">
        <v>3985</v>
      </c>
      <c r="F318" s="192">
        <v>43917</v>
      </c>
      <c r="G318" s="191" t="s">
        <v>4026</v>
      </c>
    </row>
    <row r="319" spans="1:7" ht="15">
      <c r="A319" s="189" t="s">
        <v>4074</v>
      </c>
      <c r="B319" s="192">
        <v>43917</v>
      </c>
      <c r="C319" s="191" t="s">
        <v>4075</v>
      </c>
      <c r="D319" s="191" t="s">
        <v>3192</v>
      </c>
      <c r="E319" s="191" t="s">
        <v>4076</v>
      </c>
      <c r="F319" s="192">
        <v>43917</v>
      </c>
      <c r="G319" s="191" t="s">
        <v>4026</v>
      </c>
    </row>
    <row r="320" spans="1:7" ht="15">
      <c r="A320" s="189" t="s">
        <v>4077</v>
      </c>
      <c r="B320" s="192">
        <v>43916</v>
      </c>
      <c r="C320" s="191" t="s">
        <v>4078</v>
      </c>
      <c r="D320" s="191" t="s">
        <v>3192</v>
      </c>
      <c r="E320" s="191" t="s">
        <v>4079</v>
      </c>
      <c r="F320" s="192">
        <v>43916</v>
      </c>
      <c r="G320" s="191" t="s">
        <v>4026</v>
      </c>
    </row>
    <row r="321" spans="1:7" ht="15">
      <c r="A321" s="189" t="s">
        <v>4080</v>
      </c>
      <c r="B321" s="192">
        <v>43915</v>
      </c>
      <c r="C321" s="191" t="s">
        <v>4081</v>
      </c>
      <c r="D321" s="191" t="s">
        <v>3192</v>
      </c>
      <c r="E321" s="191" t="s">
        <v>4082</v>
      </c>
      <c r="F321" s="192">
        <v>43915</v>
      </c>
      <c r="G321" s="191" t="s">
        <v>4026</v>
      </c>
    </row>
    <row r="322" spans="1:7" ht="15">
      <c r="A322" s="189" t="s">
        <v>4083</v>
      </c>
      <c r="B322" s="192">
        <v>43909</v>
      </c>
      <c r="C322" s="191" t="s">
        <v>4084</v>
      </c>
      <c r="D322" s="191" t="s">
        <v>3192</v>
      </c>
      <c r="E322" s="191" t="s">
        <v>4085</v>
      </c>
      <c r="F322" s="192">
        <v>43909</v>
      </c>
      <c r="G322" s="191" t="s">
        <v>4026</v>
      </c>
    </row>
    <row r="323" spans="1:7" ht="15">
      <c r="A323" s="189" t="s">
        <v>4086</v>
      </c>
      <c r="B323" s="192">
        <v>43907</v>
      </c>
      <c r="C323" s="191" t="s">
        <v>4087</v>
      </c>
      <c r="D323" s="191" t="s">
        <v>3192</v>
      </c>
      <c r="E323" s="191" t="s">
        <v>4088</v>
      </c>
      <c r="F323" s="192">
        <v>43907</v>
      </c>
      <c r="G323" s="191" t="s">
        <v>4026</v>
      </c>
    </row>
    <row r="324" spans="1:7" ht="15">
      <c r="A324" s="189" t="s">
        <v>4089</v>
      </c>
      <c r="B324" s="192">
        <v>43907</v>
      </c>
      <c r="C324" s="191" t="s">
        <v>4090</v>
      </c>
      <c r="D324" s="191" t="s">
        <v>3192</v>
      </c>
      <c r="E324" s="191" t="s">
        <v>4091</v>
      </c>
      <c r="F324" s="192">
        <v>43907</v>
      </c>
      <c r="G324" s="191" t="s">
        <v>4026</v>
      </c>
    </row>
    <row r="325" spans="1:7" ht="15">
      <c r="A325" s="189" t="s">
        <v>4092</v>
      </c>
      <c r="B325" s="192">
        <v>43903</v>
      </c>
      <c r="C325" s="191" t="s">
        <v>4093</v>
      </c>
      <c r="D325" s="191" t="s">
        <v>3192</v>
      </c>
      <c r="E325" s="191" t="s">
        <v>4094</v>
      </c>
      <c r="F325" s="192">
        <v>43903</v>
      </c>
      <c r="G325" s="191" t="s">
        <v>4026</v>
      </c>
    </row>
    <row r="326" spans="1:7" ht="15">
      <c r="A326" s="189" t="s">
        <v>4095</v>
      </c>
      <c r="B326" s="192">
        <v>43902</v>
      </c>
      <c r="C326" s="191" t="s">
        <v>4096</v>
      </c>
      <c r="D326" s="191" t="s">
        <v>3192</v>
      </c>
      <c r="E326" s="191" t="s">
        <v>4097</v>
      </c>
      <c r="F326" s="192">
        <v>43902</v>
      </c>
      <c r="G326" s="191" t="s">
        <v>4026</v>
      </c>
    </row>
    <row r="327" spans="1:7" ht="15">
      <c r="A327" s="189" t="s">
        <v>4098</v>
      </c>
      <c r="B327" s="192">
        <v>43900</v>
      </c>
      <c r="C327" s="191" t="s">
        <v>4099</v>
      </c>
      <c r="D327" s="191" t="s">
        <v>3192</v>
      </c>
      <c r="E327" s="191" t="s">
        <v>4100</v>
      </c>
      <c r="F327" s="192">
        <v>43900</v>
      </c>
      <c r="G327" s="191" t="s">
        <v>4026</v>
      </c>
    </row>
    <row r="328" spans="1:7" ht="15">
      <c r="A328" s="189" t="s">
        <v>4101</v>
      </c>
      <c r="B328" s="192">
        <v>43896</v>
      </c>
      <c r="C328" s="191" t="s">
        <v>4102</v>
      </c>
      <c r="D328" s="191" t="s">
        <v>3192</v>
      </c>
      <c r="E328" s="191" t="s">
        <v>4103</v>
      </c>
      <c r="F328" s="192">
        <v>43896</v>
      </c>
      <c r="G328" s="191" t="s">
        <v>4026</v>
      </c>
    </row>
    <row r="329" spans="1:7" ht="15">
      <c r="A329" s="189" t="s">
        <v>4104</v>
      </c>
      <c r="B329" s="192">
        <v>43896</v>
      </c>
      <c r="C329" s="191" t="s">
        <v>4105</v>
      </c>
      <c r="D329" s="191" t="s">
        <v>3192</v>
      </c>
      <c r="E329" s="191" t="s">
        <v>4106</v>
      </c>
      <c r="F329" s="192">
        <v>43896</v>
      </c>
      <c r="G329" s="191" t="s">
        <v>4026</v>
      </c>
    </row>
    <row r="330" spans="1:7" ht="15">
      <c r="A330" s="189" t="s">
        <v>4107</v>
      </c>
      <c r="B330" s="192">
        <v>43896</v>
      </c>
      <c r="C330" s="191" t="s">
        <v>4108</v>
      </c>
      <c r="D330" s="191" t="s">
        <v>3192</v>
      </c>
      <c r="E330" s="191" t="s">
        <v>4109</v>
      </c>
      <c r="F330" s="192">
        <v>43896</v>
      </c>
      <c r="G330" s="191" t="s">
        <v>4026</v>
      </c>
    </row>
    <row r="331" spans="1:7" ht="15">
      <c r="A331" s="189" t="s">
        <v>4110</v>
      </c>
      <c r="B331" s="192">
        <v>43896</v>
      </c>
      <c r="C331" s="191" t="s">
        <v>4111</v>
      </c>
      <c r="D331" s="191" t="s">
        <v>3192</v>
      </c>
      <c r="E331" s="197" t="s">
        <v>4112</v>
      </c>
      <c r="F331" s="192">
        <v>43896</v>
      </c>
      <c r="G331" s="191" t="s">
        <v>4026</v>
      </c>
    </row>
    <row r="332" spans="1:7" ht="15">
      <c r="A332" s="189" t="s">
        <v>4113</v>
      </c>
      <c r="B332" s="192">
        <v>43896</v>
      </c>
      <c r="C332" s="191" t="s">
        <v>4114</v>
      </c>
      <c r="D332" s="191" t="s">
        <v>3192</v>
      </c>
      <c r="E332" s="191" t="s">
        <v>4115</v>
      </c>
      <c r="F332" s="192">
        <v>43896</v>
      </c>
      <c r="G332" s="191" t="s">
        <v>4026</v>
      </c>
    </row>
    <row r="333" spans="1:7" ht="15">
      <c r="A333" s="189" t="s">
        <v>4116</v>
      </c>
      <c r="B333" s="192">
        <v>43896</v>
      </c>
      <c r="C333" s="191" t="s">
        <v>4117</v>
      </c>
      <c r="D333" s="191" t="s">
        <v>3192</v>
      </c>
      <c r="E333" s="191" t="s">
        <v>4118</v>
      </c>
      <c r="F333" s="192">
        <v>43896</v>
      </c>
      <c r="G333" s="191" t="s">
        <v>4026</v>
      </c>
    </row>
    <row r="334" spans="1:7" ht="15">
      <c r="A334" s="189" t="s">
        <v>4119</v>
      </c>
      <c r="B334" s="192">
        <v>43896</v>
      </c>
      <c r="C334" s="191" t="s">
        <v>4120</v>
      </c>
      <c r="D334" s="191" t="s">
        <v>3192</v>
      </c>
      <c r="E334" s="191" t="s">
        <v>4121</v>
      </c>
      <c r="F334" s="192">
        <v>43896</v>
      </c>
      <c r="G334" s="191" t="s">
        <v>4026</v>
      </c>
    </row>
    <row r="335" spans="1:7" ht="15">
      <c r="A335" s="189" t="s">
        <v>4122</v>
      </c>
      <c r="B335" s="192">
        <v>43951</v>
      </c>
      <c r="C335" s="191" t="s">
        <v>4123</v>
      </c>
      <c r="D335" s="191" t="s">
        <v>3192</v>
      </c>
      <c r="E335" s="191" t="s">
        <v>4124</v>
      </c>
      <c r="F335" s="192">
        <v>43951</v>
      </c>
      <c r="G335" s="191" t="s">
        <v>4026</v>
      </c>
    </row>
    <row r="336" spans="1:7" ht="15">
      <c r="A336" s="189" t="s">
        <v>4125</v>
      </c>
      <c r="B336" s="192">
        <v>43950</v>
      </c>
      <c r="C336" s="191" t="s">
        <v>4126</v>
      </c>
      <c r="D336" s="191" t="s">
        <v>3192</v>
      </c>
      <c r="E336" s="191" t="s">
        <v>4127</v>
      </c>
      <c r="F336" s="192">
        <v>43950</v>
      </c>
      <c r="G336" s="191" t="s">
        <v>4026</v>
      </c>
    </row>
    <row r="337" spans="1:7" ht="15">
      <c r="A337" s="189" t="s">
        <v>4128</v>
      </c>
      <c r="B337" s="192">
        <v>43950</v>
      </c>
      <c r="C337" s="191" t="s">
        <v>4129</v>
      </c>
      <c r="D337" s="191" t="s">
        <v>3192</v>
      </c>
      <c r="E337" s="191" t="s">
        <v>4130</v>
      </c>
      <c r="F337" s="192">
        <v>43950</v>
      </c>
      <c r="G337" s="191" t="s">
        <v>4026</v>
      </c>
    </row>
    <row r="338" spans="1:7" ht="15">
      <c r="A338" s="189" t="s">
        <v>4131</v>
      </c>
      <c r="B338" s="192">
        <v>43950</v>
      </c>
      <c r="C338" s="191" t="s">
        <v>4132</v>
      </c>
      <c r="D338" s="191" t="s">
        <v>3192</v>
      </c>
      <c r="E338" s="191" t="s">
        <v>4133</v>
      </c>
      <c r="F338" s="192">
        <v>43950</v>
      </c>
      <c r="G338" s="191" t="s">
        <v>4026</v>
      </c>
    </row>
    <row r="339" spans="1:7" ht="15">
      <c r="A339" s="189" t="s">
        <v>4134</v>
      </c>
      <c r="B339" s="192">
        <v>43950</v>
      </c>
      <c r="C339" s="191" t="s">
        <v>4135</v>
      </c>
      <c r="D339" s="191" t="s">
        <v>3192</v>
      </c>
      <c r="E339" s="191" t="s">
        <v>4136</v>
      </c>
      <c r="F339" s="192">
        <v>43950</v>
      </c>
      <c r="G339" s="191" t="s">
        <v>4026</v>
      </c>
    </row>
    <row r="340" spans="1:7" ht="15">
      <c r="A340" s="189" t="s">
        <v>4137</v>
      </c>
      <c r="B340" s="192">
        <v>43950</v>
      </c>
      <c r="C340" s="191" t="s">
        <v>4138</v>
      </c>
      <c r="D340" s="191" t="s">
        <v>3192</v>
      </c>
      <c r="E340" s="191" t="s">
        <v>4139</v>
      </c>
      <c r="F340" s="192">
        <v>43950</v>
      </c>
      <c r="G340" s="191" t="s">
        <v>4026</v>
      </c>
    </row>
    <row r="341" spans="1:7" ht="15">
      <c r="A341" s="189" t="s">
        <v>4140</v>
      </c>
      <c r="B341" s="192">
        <v>43950</v>
      </c>
      <c r="C341" s="191" t="s">
        <v>4141</v>
      </c>
      <c r="D341" s="191" t="s">
        <v>3192</v>
      </c>
      <c r="E341" s="191" t="s">
        <v>4142</v>
      </c>
      <c r="F341" s="192">
        <v>43950</v>
      </c>
      <c r="G341" s="191" t="s">
        <v>4026</v>
      </c>
    </row>
    <row r="342" spans="1:7" ht="15">
      <c r="A342" s="189" t="s">
        <v>4143</v>
      </c>
      <c r="B342" s="192">
        <v>43950</v>
      </c>
      <c r="C342" s="191" t="s">
        <v>4144</v>
      </c>
      <c r="D342" s="191" t="s">
        <v>3192</v>
      </c>
      <c r="E342" s="191" t="s">
        <v>4145</v>
      </c>
      <c r="F342" s="192">
        <v>43950</v>
      </c>
      <c r="G342" s="191" t="s">
        <v>4026</v>
      </c>
    </row>
    <row r="343" spans="1:7" ht="15">
      <c r="A343" s="189" t="s">
        <v>4146</v>
      </c>
      <c r="B343" s="192">
        <v>43949</v>
      </c>
      <c r="C343" s="191" t="s">
        <v>4147</v>
      </c>
      <c r="D343" s="191" t="s">
        <v>3192</v>
      </c>
      <c r="E343" s="191" t="s">
        <v>4148</v>
      </c>
      <c r="F343" s="192">
        <v>43949</v>
      </c>
      <c r="G343" s="191" t="s">
        <v>4026</v>
      </c>
    </row>
    <row r="344" spans="1:7" ht="15">
      <c r="A344" s="189" t="s">
        <v>4149</v>
      </c>
      <c r="B344" s="192">
        <v>43948</v>
      </c>
      <c r="C344" s="191" t="s">
        <v>4150</v>
      </c>
      <c r="D344" s="191" t="s">
        <v>3192</v>
      </c>
      <c r="E344" s="191" t="s">
        <v>4151</v>
      </c>
      <c r="F344" s="192">
        <v>43948</v>
      </c>
      <c r="G344" s="191" t="s">
        <v>4026</v>
      </c>
    </row>
    <row r="345" spans="1:7" ht="15">
      <c r="A345" s="189" t="s">
        <v>4152</v>
      </c>
      <c r="B345" s="192">
        <v>43948</v>
      </c>
      <c r="C345" s="191" t="s">
        <v>4153</v>
      </c>
      <c r="D345" s="191" t="s">
        <v>3192</v>
      </c>
      <c r="E345" s="191" t="s">
        <v>4154</v>
      </c>
      <c r="F345" s="192">
        <v>43948</v>
      </c>
      <c r="G345" s="191" t="s">
        <v>4026</v>
      </c>
    </row>
    <row r="346" spans="1:7" ht="15">
      <c r="A346" s="189" t="s">
        <v>4155</v>
      </c>
      <c r="B346" s="192">
        <v>43948</v>
      </c>
      <c r="C346" s="191" t="s">
        <v>4156</v>
      </c>
      <c r="D346" s="191" t="s">
        <v>3192</v>
      </c>
      <c r="E346" s="191" t="s">
        <v>4157</v>
      </c>
      <c r="F346" s="192">
        <v>43948</v>
      </c>
      <c r="G346" s="191" t="s">
        <v>4026</v>
      </c>
    </row>
    <row r="347" spans="1:7" ht="24">
      <c r="A347" s="189" t="s">
        <v>4158</v>
      </c>
      <c r="B347" s="192">
        <v>43948</v>
      </c>
      <c r="C347" s="191" t="s">
        <v>4159</v>
      </c>
      <c r="D347" s="191" t="s">
        <v>3192</v>
      </c>
      <c r="E347" s="193" t="s">
        <v>4160</v>
      </c>
      <c r="F347" s="192">
        <v>43948</v>
      </c>
      <c r="G347" s="191" t="s">
        <v>4026</v>
      </c>
    </row>
    <row r="348" spans="1:7" ht="15">
      <c r="A348" s="189" t="s">
        <v>4161</v>
      </c>
      <c r="B348" s="192">
        <v>43948</v>
      </c>
      <c r="C348" s="191" t="s">
        <v>4162</v>
      </c>
      <c r="D348" s="191" t="s">
        <v>3192</v>
      </c>
      <c r="E348" s="193" t="s">
        <v>4163</v>
      </c>
      <c r="F348" s="192">
        <v>43948</v>
      </c>
      <c r="G348" s="191" t="s">
        <v>4026</v>
      </c>
    </row>
    <row r="349" spans="1:7" ht="24">
      <c r="A349" s="189" t="s">
        <v>4164</v>
      </c>
      <c r="B349" s="192">
        <v>43947</v>
      </c>
      <c r="C349" s="191" t="s">
        <v>4165</v>
      </c>
      <c r="D349" s="191" t="s">
        <v>3192</v>
      </c>
      <c r="E349" s="193" t="s">
        <v>4166</v>
      </c>
      <c r="F349" s="192">
        <v>43947</v>
      </c>
      <c r="G349" s="191" t="s">
        <v>4026</v>
      </c>
    </row>
    <row r="350" spans="1:7" ht="15">
      <c r="A350" s="189" t="s">
        <v>4167</v>
      </c>
      <c r="B350" s="192">
        <v>43944</v>
      </c>
      <c r="C350" s="191" t="s">
        <v>4168</v>
      </c>
      <c r="D350" s="191" t="s">
        <v>3192</v>
      </c>
      <c r="E350" s="191" t="s">
        <v>4169</v>
      </c>
      <c r="F350" s="192">
        <v>43944</v>
      </c>
      <c r="G350" s="191" t="s">
        <v>4026</v>
      </c>
    </row>
    <row r="351" spans="1:7" ht="15">
      <c r="A351" s="189" t="s">
        <v>4170</v>
      </c>
      <c r="B351" s="192">
        <v>43944</v>
      </c>
      <c r="C351" s="191" t="s">
        <v>4171</v>
      </c>
      <c r="D351" s="191" t="s">
        <v>3192</v>
      </c>
      <c r="E351" s="191" t="s">
        <v>4154</v>
      </c>
      <c r="F351" s="192">
        <v>43944</v>
      </c>
      <c r="G351" s="191" t="s">
        <v>4026</v>
      </c>
    </row>
    <row r="352" spans="1:7" ht="15">
      <c r="A352" s="189" t="s">
        <v>4172</v>
      </c>
      <c r="B352" s="192">
        <v>43943</v>
      </c>
      <c r="C352" s="191" t="s">
        <v>4173</v>
      </c>
      <c r="D352" s="191" t="s">
        <v>3192</v>
      </c>
      <c r="E352" s="191" t="s">
        <v>3985</v>
      </c>
      <c r="F352" s="192">
        <v>43943</v>
      </c>
      <c r="G352" s="191" t="s">
        <v>4026</v>
      </c>
    </row>
    <row r="353" spans="1:7" ht="15">
      <c r="A353" s="189" t="s">
        <v>4174</v>
      </c>
      <c r="B353" s="192">
        <v>43943</v>
      </c>
      <c r="C353" s="191" t="s">
        <v>4175</v>
      </c>
      <c r="D353" s="191" t="s">
        <v>3192</v>
      </c>
      <c r="E353" s="191" t="s">
        <v>3215</v>
      </c>
      <c r="F353" s="192">
        <v>43943</v>
      </c>
      <c r="G353" s="191" t="s">
        <v>4026</v>
      </c>
    </row>
    <row r="354" spans="1:7" ht="15">
      <c r="A354" s="189" t="s">
        <v>4176</v>
      </c>
      <c r="B354" s="192">
        <v>43941</v>
      </c>
      <c r="C354" s="191" t="s">
        <v>4177</v>
      </c>
      <c r="D354" s="191" t="s">
        <v>3192</v>
      </c>
      <c r="E354" s="191" t="s">
        <v>4178</v>
      </c>
      <c r="F354" s="192">
        <v>43941</v>
      </c>
      <c r="G354" s="191" t="s">
        <v>4026</v>
      </c>
    </row>
    <row r="355" spans="1:7" ht="15">
      <c r="A355" s="189" t="s">
        <v>4179</v>
      </c>
      <c r="B355" s="192">
        <v>43938</v>
      </c>
      <c r="C355" s="191" t="s">
        <v>4180</v>
      </c>
      <c r="D355" s="191" t="s">
        <v>3192</v>
      </c>
      <c r="E355" s="191" t="s">
        <v>4181</v>
      </c>
      <c r="F355" s="192">
        <v>43938</v>
      </c>
      <c r="G355" s="191" t="s">
        <v>4026</v>
      </c>
    </row>
    <row r="356" spans="1:7" ht="15">
      <c r="A356" s="189" t="s">
        <v>4182</v>
      </c>
      <c r="B356" s="192">
        <v>43938</v>
      </c>
      <c r="C356" s="191" t="s">
        <v>4183</v>
      </c>
      <c r="D356" s="191" t="s">
        <v>3192</v>
      </c>
      <c r="E356" s="191" t="s">
        <v>4184</v>
      </c>
      <c r="F356" s="192">
        <v>43938</v>
      </c>
      <c r="G356" s="191" t="s">
        <v>4026</v>
      </c>
    </row>
    <row r="357" spans="1:7" ht="15">
      <c r="A357" s="189" t="s">
        <v>4185</v>
      </c>
      <c r="B357" s="192">
        <v>43938</v>
      </c>
      <c r="C357" s="191" t="s">
        <v>4186</v>
      </c>
      <c r="D357" s="191" t="s">
        <v>3192</v>
      </c>
      <c r="E357" s="191" t="s">
        <v>4187</v>
      </c>
      <c r="F357" s="192">
        <v>43938</v>
      </c>
      <c r="G357" s="191" t="s">
        <v>4026</v>
      </c>
    </row>
    <row r="358" spans="1:7" ht="15">
      <c r="A358" s="189" t="s">
        <v>4188</v>
      </c>
      <c r="B358" s="192">
        <v>43937</v>
      </c>
      <c r="C358" s="191" t="s">
        <v>4189</v>
      </c>
      <c r="D358" s="191" t="s">
        <v>3192</v>
      </c>
      <c r="E358" s="191" t="s">
        <v>4190</v>
      </c>
      <c r="F358" s="192">
        <v>43937</v>
      </c>
      <c r="G358" s="191" t="s">
        <v>4026</v>
      </c>
    </row>
    <row r="359" spans="1:7" ht="15">
      <c r="A359" s="189" t="s">
        <v>4191</v>
      </c>
      <c r="B359" s="192">
        <v>43937</v>
      </c>
      <c r="C359" s="191" t="s">
        <v>4192</v>
      </c>
      <c r="D359" s="191" t="s">
        <v>3192</v>
      </c>
      <c r="E359" s="191" t="s">
        <v>4193</v>
      </c>
      <c r="F359" s="192">
        <v>43937</v>
      </c>
      <c r="G359" s="191" t="s">
        <v>4026</v>
      </c>
    </row>
    <row r="360" spans="1:7" ht="15">
      <c r="A360" s="189" t="s">
        <v>4194</v>
      </c>
      <c r="B360" s="192">
        <v>43936</v>
      </c>
      <c r="C360" s="191" t="s">
        <v>4195</v>
      </c>
      <c r="D360" s="191" t="s">
        <v>3192</v>
      </c>
      <c r="E360" s="191" t="s">
        <v>4196</v>
      </c>
      <c r="F360" s="192">
        <v>43936</v>
      </c>
      <c r="G360" s="191" t="s">
        <v>4026</v>
      </c>
    </row>
    <row r="361" spans="1:7" ht="15">
      <c r="A361" s="189" t="s">
        <v>4197</v>
      </c>
      <c r="B361" s="192">
        <v>43936</v>
      </c>
      <c r="C361" s="191" t="s">
        <v>4198</v>
      </c>
      <c r="D361" s="191" t="s">
        <v>3192</v>
      </c>
      <c r="E361" s="193" t="s">
        <v>4199</v>
      </c>
      <c r="F361" s="192">
        <v>43936</v>
      </c>
      <c r="G361" s="191" t="s">
        <v>4026</v>
      </c>
    </row>
    <row r="362" spans="1:7" ht="15">
      <c r="A362" s="189" t="s">
        <v>4200</v>
      </c>
      <c r="B362" s="192">
        <v>43935</v>
      </c>
      <c r="C362" s="191" t="s">
        <v>4201</v>
      </c>
      <c r="D362" s="191" t="s">
        <v>3192</v>
      </c>
      <c r="E362" s="191" t="s">
        <v>4202</v>
      </c>
      <c r="F362" s="192">
        <v>43935</v>
      </c>
      <c r="G362" s="191" t="s">
        <v>4026</v>
      </c>
    </row>
    <row r="363" spans="1:7" ht="15">
      <c r="A363" s="189" t="s">
        <v>4203</v>
      </c>
      <c r="B363" s="192">
        <v>43935</v>
      </c>
      <c r="C363" s="191" t="s">
        <v>4204</v>
      </c>
      <c r="D363" s="191" t="s">
        <v>3192</v>
      </c>
      <c r="E363" s="191" t="s">
        <v>4139</v>
      </c>
      <c r="F363" s="192">
        <v>43935</v>
      </c>
      <c r="G363" s="191" t="s">
        <v>4026</v>
      </c>
    </row>
    <row r="364" spans="1:7" ht="15">
      <c r="A364" s="189" t="s">
        <v>4205</v>
      </c>
      <c r="B364" s="192">
        <v>43935</v>
      </c>
      <c r="C364" s="191" t="s">
        <v>4206</v>
      </c>
      <c r="D364" s="191" t="s">
        <v>3192</v>
      </c>
      <c r="E364" s="191" t="s">
        <v>4139</v>
      </c>
      <c r="F364" s="192">
        <v>43935</v>
      </c>
      <c r="G364" s="191" t="s">
        <v>4026</v>
      </c>
    </row>
    <row r="365" spans="1:7" ht="15">
      <c r="A365" s="189" t="s">
        <v>4207</v>
      </c>
      <c r="B365" s="192">
        <v>43934</v>
      </c>
      <c r="C365" s="191" t="s">
        <v>4208</v>
      </c>
      <c r="D365" s="191" t="s">
        <v>3192</v>
      </c>
      <c r="E365" s="191" t="s">
        <v>4209</v>
      </c>
      <c r="F365" s="192">
        <v>43934</v>
      </c>
      <c r="G365" s="191" t="s">
        <v>4026</v>
      </c>
    </row>
    <row r="366" spans="1:7" ht="15">
      <c r="A366" s="189" t="s">
        <v>4210</v>
      </c>
      <c r="B366" s="192">
        <v>43934</v>
      </c>
      <c r="C366" s="191" t="s">
        <v>4211</v>
      </c>
      <c r="D366" s="191" t="s">
        <v>3192</v>
      </c>
      <c r="E366" s="191" t="s">
        <v>4212</v>
      </c>
      <c r="F366" s="192">
        <v>43934</v>
      </c>
      <c r="G366" s="191" t="s">
        <v>4026</v>
      </c>
    </row>
    <row r="367" spans="1:7" ht="15">
      <c r="A367" s="189" t="s">
        <v>4161</v>
      </c>
      <c r="B367" s="192">
        <v>43934</v>
      </c>
      <c r="C367" s="191" t="s">
        <v>4213</v>
      </c>
      <c r="D367" s="191" t="s">
        <v>3192</v>
      </c>
      <c r="E367" s="191" t="s">
        <v>4214</v>
      </c>
      <c r="F367" s="192">
        <v>43934</v>
      </c>
      <c r="G367" s="191" t="s">
        <v>4026</v>
      </c>
    </row>
    <row r="368" spans="1:7" ht="15">
      <c r="A368" s="189" t="s">
        <v>4215</v>
      </c>
      <c r="B368" s="192">
        <v>43934</v>
      </c>
      <c r="C368" s="191" t="s">
        <v>4216</v>
      </c>
      <c r="D368" s="191" t="s">
        <v>3192</v>
      </c>
      <c r="E368" s="191" t="s">
        <v>4217</v>
      </c>
      <c r="F368" s="192">
        <v>43934</v>
      </c>
      <c r="G368" s="191" t="s">
        <v>4026</v>
      </c>
    </row>
    <row r="369" spans="1:7" ht="15">
      <c r="A369" s="189" t="s">
        <v>4218</v>
      </c>
      <c r="B369" s="192">
        <v>43934</v>
      </c>
      <c r="C369" s="191" t="s">
        <v>4219</v>
      </c>
      <c r="D369" s="191" t="s">
        <v>3192</v>
      </c>
      <c r="E369" s="191" t="s">
        <v>4220</v>
      </c>
      <c r="F369" s="192">
        <v>43934</v>
      </c>
      <c r="G369" s="191" t="s">
        <v>4026</v>
      </c>
    </row>
    <row r="370" spans="1:7" ht="15">
      <c r="A370" s="189" t="s">
        <v>4221</v>
      </c>
      <c r="B370" s="192">
        <v>43934</v>
      </c>
      <c r="C370" s="191" t="s">
        <v>4222</v>
      </c>
      <c r="D370" s="191" t="s">
        <v>3192</v>
      </c>
      <c r="E370" s="191" t="s">
        <v>4223</v>
      </c>
      <c r="F370" s="192">
        <v>43934</v>
      </c>
      <c r="G370" s="191" t="s">
        <v>4026</v>
      </c>
    </row>
    <row r="371" spans="1:7" ht="15">
      <c r="A371" s="189" t="s">
        <v>4224</v>
      </c>
      <c r="B371" s="192">
        <v>43934</v>
      </c>
      <c r="C371" s="191" t="s">
        <v>4225</v>
      </c>
      <c r="D371" s="191" t="s">
        <v>3192</v>
      </c>
      <c r="E371" s="191" t="s">
        <v>4226</v>
      </c>
      <c r="F371" s="192">
        <v>43934</v>
      </c>
      <c r="G371" s="191" t="s">
        <v>4026</v>
      </c>
    </row>
    <row r="372" spans="1:7" ht="15">
      <c r="A372" s="189" t="s">
        <v>4227</v>
      </c>
      <c r="B372" s="192">
        <v>43934</v>
      </c>
      <c r="C372" s="191" t="s">
        <v>4228</v>
      </c>
      <c r="D372" s="191" t="s">
        <v>3192</v>
      </c>
      <c r="E372" s="191" t="s">
        <v>4229</v>
      </c>
      <c r="F372" s="192">
        <v>43934</v>
      </c>
      <c r="G372" s="191" t="s">
        <v>4026</v>
      </c>
    </row>
    <row r="373" spans="1:7" ht="15">
      <c r="A373" s="189" t="s">
        <v>4230</v>
      </c>
      <c r="B373" s="192">
        <v>43934</v>
      </c>
      <c r="C373" s="191" t="s">
        <v>4231</v>
      </c>
      <c r="D373" s="191" t="s">
        <v>3192</v>
      </c>
      <c r="E373" s="191" t="s">
        <v>4232</v>
      </c>
      <c r="F373" s="192">
        <v>43934</v>
      </c>
      <c r="G373" s="191" t="s">
        <v>4026</v>
      </c>
    </row>
    <row r="374" spans="1:7" ht="15">
      <c r="A374" s="189" t="s">
        <v>4233</v>
      </c>
      <c r="B374" s="192">
        <v>43934</v>
      </c>
      <c r="C374" s="191" t="s">
        <v>4234</v>
      </c>
      <c r="D374" s="191" t="s">
        <v>3192</v>
      </c>
      <c r="E374" s="191" t="s">
        <v>4235</v>
      </c>
      <c r="F374" s="192">
        <v>43934</v>
      </c>
      <c r="G374" s="191" t="s">
        <v>4026</v>
      </c>
    </row>
    <row r="375" spans="1:7" ht="15">
      <c r="A375" s="189" t="s">
        <v>4236</v>
      </c>
      <c r="B375" s="192">
        <v>43934</v>
      </c>
      <c r="C375" s="191" t="s">
        <v>4237</v>
      </c>
      <c r="D375" s="191" t="s">
        <v>3192</v>
      </c>
      <c r="E375" s="191" t="s">
        <v>4238</v>
      </c>
      <c r="F375" s="192">
        <v>43934</v>
      </c>
      <c r="G375" s="191" t="s">
        <v>4026</v>
      </c>
    </row>
    <row r="376" spans="1:7" ht="15">
      <c r="A376" s="189" t="s">
        <v>4239</v>
      </c>
      <c r="B376" s="192">
        <v>43929</v>
      </c>
      <c r="C376" s="191" t="s">
        <v>4240</v>
      </c>
      <c r="D376" s="191" t="s">
        <v>3192</v>
      </c>
      <c r="E376" s="191" t="s">
        <v>4241</v>
      </c>
      <c r="F376" s="192">
        <v>43929</v>
      </c>
      <c r="G376" s="191" t="s">
        <v>4026</v>
      </c>
    </row>
    <row r="377" spans="1:7" ht="15">
      <c r="A377" s="189" t="s">
        <v>4242</v>
      </c>
      <c r="B377" s="192">
        <v>43929</v>
      </c>
      <c r="C377" s="191" t="s">
        <v>4243</v>
      </c>
      <c r="D377" s="191" t="s">
        <v>3192</v>
      </c>
      <c r="E377" s="191" t="s">
        <v>4244</v>
      </c>
      <c r="F377" s="192">
        <v>43929</v>
      </c>
      <c r="G377" s="191" t="s">
        <v>4026</v>
      </c>
    </row>
    <row r="378" spans="1:7" ht="15">
      <c r="A378" s="189" t="s">
        <v>4245</v>
      </c>
      <c r="B378" s="192">
        <v>43929</v>
      </c>
      <c r="C378" s="191" t="s">
        <v>4246</v>
      </c>
      <c r="D378" s="191" t="s">
        <v>3192</v>
      </c>
      <c r="E378" s="191" t="s">
        <v>4247</v>
      </c>
      <c r="F378" s="192">
        <v>43929</v>
      </c>
      <c r="G378" s="191" t="s">
        <v>4026</v>
      </c>
    </row>
    <row r="379" spans="1:7" ht="15">
      <c r="A379" s="189" t="s">
        <v>4248</v>
      </c>
      <c r="B379" s="192">
        <v>43929</v>
      </c>
      <c r="C379" s="191" t="s">
        <v>4249</v>
      </c>
      <c r="D379" s="191" t="s">
        <v>3192</v>
      </c>
      <c r="E379" s="191" t="s">
        <v>4250</v>
      </c>
      <c r="F379" s="192">
        <v>43929</v>
      </c>
      <c r="G379" s="191" t="s">
        <v>4026</v>
      </c>
    </row>
    <row r="380" spans="1:7" ht="15">
      <c r="A380" s="189" t="s">
        <v>4251</v>
      </c>
      <c r="B380" s="192">
        <v>43929</v>
      </c>
      <c r="C380" s="191" t="s">
        <v>4252</v>
      </c>
      <c r="D380" s="191" t="s">
        <v>3192</v>
      </c>
      <c r="E380" s="191" t="s">
        <v>4253</v>
      </c>
      <c r="F380" s="192">
        <v>43929</v>
      </c>
      <c r="G380" s="191" t="s">
        <v>4026</v>
      </c>
    </row>
    <row r="381" spans="1:7" ht="15">
      <c r="A381" s="189" t="s">
        <v>4254</v>
      </c>
      <c r="B381" s="192">
        <v>43929</v>
      </c>
      <c r="C381" s="191" t="s">
        <v>4255</v>
      </c>
      <c r="D381" s="191" t="s">
        <v>3192</v>
      </c>
      <c r="E381" s="191" t="s">
        <v>4097</v>
      </c>
      <c r="F381" s="192">
        <v>43929</v>
      </c>
      <c r="G381" s="191" t="s">
        <v>4026</v>
      </c>
    </row>
    <row r="382" spans="1:7" ht="15">
      <c r="A382" s="189" t="s">
        <v>4256</v>
      </c>
      <c r="B382" s="192">
        <v>43928</v>
      </c>
      <c r="C382" s="191" t="s">
        <v>4257</v>
      </c>
      <c r="D382" s="191" t="s">
        <v>3192</v>
      </c>
      <c r="E382" s="191" t="s">
        <v>4258</v>
      </c>
      <c r="F382" s="192">
        <v>43928</v>
      </c>
      <c r="G382" s="191" t="s">
        <v>4026</v>
      </c>
    </row>
    <row r="383" spans="1:7" ht="15">
      <c r="A383" s="189" t="s">
        <v>4259</v>
      </c>
      <c r="B383" s="192">
        <v>43928</v>
      </c>
      <c r="C383" s="191" t="s">
        <v>4260</v>
      </c>
      <c r="D383" s="191" t="s">
        <v>3192</v>
      </c>
      <c r="E383" s="191" t="s">
        <v>4261</v>
      </c>
      <c r="F383" s="192">
        <v>43928</v>
      </c>
      <c r="G383" s="191" t="s">
        <v>4026</v>
      </c>
    </row>
    <row r="384" spans="1:7" ht="15">
      <c r="A384" s="189" t="s">
        <v>4262</v>
      </c>
      <c r="B384" s="192">
        <v>43928</v>
      </c>
      <c r="C384" s="191" t="s">
        <v>4263</v>
      </c>
      <c r="D384" s="191" t="s">
        <v>3192</v>
      </c>
      <c r="E384" s="191" t="s">
        <v>4264</v>
      </c>
      <c r="F384" s="192">
        <v>43928</v>
      </c>
      <c r="G384" s="191" t="s">
        <v>4026</v>
      </c>
    </row>
    <row r="385" spans="1:7" ht="15">
      <c r="A385" s="189" t="s">
        <v>4265</v>
      </c>
      <c r="B385" s="192">
        <v>43928</v>
      </c>
      <c r="C385" s="191" t="s">
        <v>4266</v>
      </c>
      <c r="D385" s="191" t="s">
        <v>3192</v>
      </c>
      <c r="E385" s="191" t="s">
        <v>4267</v>
      </c>
      <c r="F385" s="192">
        <v>43928</v>
      </c>
      <c r="G385" s="191" t="s">
        <v>4026</v>
      </c>
    </row>
    <row r="386" spans="1:7" ht="15">
      <c r="A386" s="189" t="s">
        <v>4268</v>
      </c>
      <c r="B386" s="192">
        <v>43927</v>
      </c>
      <c r="C386" s="191" t="s">
        <v>4269</v>
      </c>
      <c r="D386" s="191" t="s">
        <v>3192</v>
      </c>
      <c r="E386" s="191" t="s">
        <v>4270</v>
      </c>
      <c r="F386" s="192">
        <v>43927</v>
      </c>
      <c r="G386" s="191" t="s">
        <v>4026</v>
      </c>
    </row>
    <row r="387" spans="1:7" ht="15">
      <c r="A387" s="189" t="s">
        <v>4271</v>
      </c>
      <c r="B387" s="192">
        <v>43924</v>
      </c>
      <c r="C387" s="191" t="s">
        <v>4272</v>
      </c>
      <c r="D387" s="191" t="s">
        <v>3192</v>
      </c>
      <c r="E387" s="191" t="s">
        <v>4273</v>
      </c>
      <c r="F387" s="192">
        <v>43924</v>
      </c>
      <c r="G387" s="191" t="s">
        <v>4026</v>
      </c>
    </row>
    <row r="388" spans="1:7" ht="15">
      <c r="A388" s="189" t="s">
        <v>4274</v>
      </c>
      <c r="B388" s="192">
        <v>43923</v>
      </c>
      <c r="C388" s="191" t="s">
        <v>4275</v>
      </c>
      <c r="D388" s="191" t="s">
        <v>3192</v>
      </c>
      <c r="E388" s="191" t="s">
        <v>4276</v>
      </c>
      <c r="F388" s="192">
        <v>43923</v>
      </c>
      <c r="G388" s="191" t="s">
        <v>4026</v>
      </c>
    </row>
    <row r="389" spans="1:7" ht="15">
      <c r="A389" s="189" t="s">
        <v>4277</v>
      </c>
      <c r="B389" s="192">
        <v>43923</v>
      </c>
      <c r="C389" s="191" t="s">
        <v>4278</v>
      </c>
      <c r="D389" s="191" t="s">
        <v>3192</v>
      </c>
      <c r="E389" s="191" t="s">
        <v>4279</v>
      </c>
      <c r="F389" s="192">
        <v>43923</v>
      </c>
      <c r="G389" s="191" t="s">
        <v>4026</v>
      </c>
    </row>
    <row r="390" spans="1:7" ht="15">
      <c r="A390" s="189" t="s">
        <v>4280</v>
      </c>
      <c r="B390" s="192">
        <v>43923</v>
      </c>
      <c r="C390" s="191" t="s">
        <v>4281</v>
      </c>
      <c r="D390" s="191" t="s">
        <v>3192</v>
      </c>
      <c r="E390" s="191" t="s">
        <v>4281</v>
      </c>
      <c r="F390" s="192">
        <v>43923</v>
      </c>
      <c r="G390" s="191" t="s">
        <v>4026</v>
      </c>
    </row>
    <row r="391" spans="1:7" ht="15">
      <c r="A391" s="189" t="s">
        <v>4282</v>
      </c>
      <c r="B391" s="192">
        <v>43922</v>
      </c>
      <c r="C391" s="191" t="s">
        <v>4283</v>
      </c>
      <c r="D391" s="191" t="s">
        <v>3192</v>
      </c>
      <c r="E391" s="191" t="s">
        <v>4226</v>
      </c>
      <c r="F391" s="192">
        <v>43922</v>
      </c>
      <c r="G391" s="191" t="s">
        <v>4026</v>
      </c>
    </row>
    <row r="392" spans="1:7" ht="15">
      <c r="A392" s="189" t="s">
        <v>4122</v>
      </c>
      <c r="B392" s="192">
        <v>43951</v>
      </c>
      <c r="C392" s="191" t="s">
        <v>4284</v>
      </c>
      <c r="D392" s="191" t="s">
        <v>3192</v>
      </c>
      <c r="E392" s="191" t="s">
        <v>4285</v>
      </c>
      <c r="F392" s="192">
        <v>43951</v>
      </c>
      <c r="G392" s="191" t="s">
        <v>4026</v>
      </c>
    </row>
    <row r="393" spans="1:7" ht="15">
      <c r="A393" s="189" t="s">
        <v>4286</v>
      </c>
      <c r="B393" s="192">
        <v>43955</v>
      </c>
      <c r="C393" s="191" t="s">
        <v>4287</v>
      </c>
      <c r="D393" s="191" t="s">
        <v>3192</v>
      </c>
      <c r="E393" s="191" t="s">
        <v>4136</v>
      </c>
      <c r="F393" s="192">
        <v>43955</v>
      </c>
      <c r="G393" s="191" t="s">
        <v>4026</v>
      </c>
    </row>
    <row r="394" spans="1:7" ht="15">
      <c r="A394" s="189" t="s">
        <v>4288</v>
      </c>
      <c r="B394" s="192">
        <v>43959</v>
      </c>
      <c r="C394" s="191" t="s">
        <v>4289</v>
      </c>
      <c r="D394" s="191" t="s">
        <v>3192</v>
      </c>
      <c r="E394" s="191" t="s">
        <v>4124</v>
      </c>
      <c r="F394" s="192">
        <v>43959</v>
      </c>
      <c r="G394" s="191" t="s">
        <v>4026</v>
      </c>
    </row>
    <row r="395" spans="1:7" ht="15">
      <c r="A395" s="189" t="s">
        <v>4290</v>
      </c>
      <c r="B395" s="192">
        <v>43965</v>
      </c>
      <c r="C395" s="191" t="s">
        <v>4291</v>
      </c>
      <c r="D395" s="191" t="s">
        <v>3192</v>
      </c>
      <c r="E395" s="191" t="s">
        <v>4124</v>
      </c>
      <c r="F395" s="192">
        <v>43965</v>
      </c>
      <c r="G395" s="191" t="s">
        <v>4026</v>
      </c>
    </row>
    <row r="396" spans="1:7" ht="15">
      <c r="A396" s="189" t="s">
        <v>4292</v>
      </c>
      <c r="B396" s="192">
        <v>43967</v>
      </c>
      <c r="C396" s="191" t="s">
        <v>4293</v>
      </c>
      <c r="D396" s="191" t="s">
        <v>3192</v>
      </c>
      <c r="E396" s="191" t="s">
        <v>4294</v>
      </c>
      <c r="F396" s="192">
        <v>43967</v>
      </c>
      <c r="G396" s="191" t="s">
        <v>4026</v>
      </c>
    </row>
    <row r="397" spans="1:7" ht="15">
      <c r="A397" s="189" t="s">
        <v>4295</v>
      </c>
      <c r="B397" s="192">
        <v>43967</v>
      </c>
      <c r="C397" s="191" t="s">
        <v>4296</v>
      </c>
      <c r="D397" s="191" t="s">
        <v>3192</v>
      </c>
      <c r="E397" s="191" t="s">
        <v>4294</v>
      </c>
      <c r="F397" s="192">
        <v>43967</v>
      </c>
      <c r="G397" s="191" t="s">
        <v>4026</v>
      </c>
    </row>
    <row r="398" spans="1:7" ht="15">
      <c r="A398" s="189" t="s">
        <v>4297</v>
      </c>
      <c r="B398" s="192">
        <v>43969</v>
      </c>
      <c r="C398" s="191" t="s">
        <v>4130</v>
      </c>
      <c r="D398" s="191" t="s">
        <v>3192</v>
      </c>
      <c r="E398" s="191" t="s">
        <v>4298</v>
      </c>
      <c r="F398" s="192">
        <v>43969</v>
      </c>
      <c r="G398" s="191" t="s">
        <v>4026</v>
      </c>
    </row>
    <row r="399" spans="1:7" ht="15">
      <c r="A399" s="189" t="s">
        <v>4299</v>
      </c>
      <c r="B399" s="192">
        <v>43969</v>
      </c>
      <c r="C399" s="191" t="s">
        <v>4300</v>
      </c>
      <c r="D399" s="191" t="s">
        <v>3192</v>
      </c>
      <c r="E399" s="191" t="s">
        <v>4217</v>
      </c>
      <c r="F399" s="192">
        <v>43969</v>
      </c>
      <c r="G399" s="191" t="s">
        <v>4026</v>
      </c>
    </row>
    <row r="400" spans="1:7" ht="15">
      <c r="A400" s="189" t="s">
        <v>4301</v>
      </c>
      <c r="B400" s="192">
        <v>43970</v>
      </c>
      <c r="C400" s="191" t="s">
        <v>4302</v>
      </c>
      <c r="D400" s="191" t="s">
        <v>3192</v>
      </c>
      <c r="E400" s="191" t="s">
        <v>4303</v>
      </c>
      <c r="F400" s="192">
        <v>43970</v>
      </c>
      <c r="G400" s="191" t="s">
        <v>4026</v>
      </c>
    </row>
    <row r="401" spans="1:7" ht="15">
      <c r="A401" s="189" t="s">
        <v>4304</v>
      </c>
      <c r="B401" s="192">
        <v>43979</v>
      </c>
      <c r="C401" s="191" t="s">
        <v>4305</v>
      </c>
      <c r="D401" s="191" t="s">
        <v>3192</v>
      </c>
      <c r="E401" s="191" t="s">
        <v>4306</v>
      </c>
      <c r="F401" s="192">
        <v>43979</v>
      </c>
      <c r="G401" s="191" t="s">
        <v>4026</v>
      </c>
    </row>
    <row r="402" spans="1:7" ht="15">
      <c r="A402" s="189" t="s">
        <v>4307</v>
      </c>
      <c r="B402" s="192">
        <v>43983</v>
      </c>
      <c r="C402" s="191" t="s">
        <v>4308</v>
      </c>
      <c r="D402" s="191" t="s">
        <v>3192</v>
      </c>
      <c r="E402" s="191" t="s">
        <v>4309</v>
      </c>
      <c r="F402" s="192">
        <v>43983</v>
      </c>
      <c r="G402" s="191" t="s">
        <v>4026</v>
      </c>
    </row>
    <row r="403" spans="1:7" ht="15">
      <c r="A403" s="189" t="s">
        <v>4310</v>
      </c>
      <c r="B403" s="192">
        <v>43983</v>
      </c>
      <c r="C403" s="191" t="s">
        <v>4311</v>
      </c>
      <c r="D403" s="191" t="s">
        <v>3192</v>
      </c>
      <c r="E403" s="191" t="s">
        <v>4312</v>
      </c>
      <c r="F403" s="192">
        <v>43983</v>
      </c>
      <c r="G403" s="191" t="s">
        <v>4026</v>
      </c>
    </row>
    <row r="404" spans="1:7" ht="15">
      <c r="A404" s="189" t="s">
        <v>4313</v>
      </c>
      <c r="B404" s="192">
        <v>43983</v>
      </c>
      <c r="C404" s="191" t="s">
        <v>4314</v>
      </c>
      <c r="D404" s="191" t="s">
        <v>3192</v>
      </c>
      <c r="E404" s="191" t="s">
        <v>4315</v>
      </c>
      <c r="F404" s="192">
        <v>43983</v>
      </c>
      <c r="G404" s="191" t="s">
        <v>4026</v>
      </c>
    </row>
    <row r="405" spans="1:7" ht="15">
      <c r="A405" s="189" t="s">
        <v>4316</v>
      </c>
      <c r="B405" s="192">
        <v>43986</v>
      </c>
      <c r="C405" s="191" t="s">
        <v>4317</v>
      </c>
      <c r="D405" s="191" t="s">
        <v>3192</v>
      </c>
      <c r="E405" s="191" t="s">
        <v>4318</v>
      </c>
      <c r="F405" s="192">
        <v>43986</v>
      </c>
      <c r="G405" s="191" t="s">
        <v>4026</v>
      </c>
    </row>
    <row r="406" spans="1:7" ht="15">
      <c r="A406" s="189" t="s">
        <v>4319</v>
      </c>
      <c r="B406" s="192">
        <v>43990</v>
      </c>
      <c r="C406" s="191" t="s">
        <v>4320</v>
      </c>
      <c r="D406" s="191" t="s">
        <v>3192</v>
      </c>
      <c r="E406" s="191" t="s">
        <v>4321</v>
      </c>
      <c r="F406" s="192">
        <v>43990</v>
      </c>
      <c r="G406" s="191" t="s">
        <v>4026</v>
      </c>
    </row>
    <row r="407" spans="1:7" ht="15">
      <c r="A407" s="189" t="s">
        <v>4322</v>
      </c>
      <c r="B407" s="192">
        <v>43986</v>
      </c>
      <c r="C407" s="191" t="s">
        <v>4323</v>
      </c>
      <c r="D407" s="191" t="s">
        <v>3192</v>
      </c>
      <c r="E407" s="191" t="s">
        <v>4324</v>
      </c>
      <c r="F407" s="192">
        <v>43986</v>
      </c>
      <c r="G407" s="191" t="s">
        <v>4026</v>
      </c>
    </row>
    <row r="408" spans="1:7" ht="15">
      <c r="A408" s="189" t="s">
        <v>4325</v>
      </c>
      <c r="B408" s="192">
        <v>43987</v>
      </c>
      <c r="C408" s="191" t="s">
        <v>4326</v>
      </c>
      <c r="D408" s="191" t="s">
        <v>3192</v>
      </c>
      <c r="E408" s="191" t="s">
        <v>4327</v>
      </c>
      <c r="F408" s="192">
        <v>43987</v>
      </c>
      <c r="G408" s="191" t="s">
        <v>4026</v>
      </c>
    </row>
    <row r="409" spans="1:7" ht="15">
      <c r="A409" s="189" t="s">
        <v>4328</v>
      </c>
      <c r="B409" s="192">
        <v>43993</v>
      </c>
      <c r="C409" s="191" t="s">
        <v>4329</v>
      </c>
      <c r="D409" s="191" t="s">
        <v>3192</v>
      </c>
      <c r="E409" s="191" t="s">
        <v>4330</v>
      </c>
      <c r="F409" s="192">
        <v>43993</v>
      </c>
      <c r="G409" s="191" t="s">
        <v>4026</v>
      </c>
    </row>
    <row r="410" spans="1:7" ht="15">
      <c r="A410" s="189" t="s">
        <v>4331</v>
      </c>
      <c r="B410" s="192">
        <v>43997</v>
      </c>
      <c r="C410" s="191" t="s">
        <v>4332</v>
      </c>
      <c r="D410" s="191" t="s">
        <v>3192</v>
      </c>
      <c r="E410" s="191" t="s">
        <v>4333</v>
      </c>
      <c r="F410" s="192">
        <v>43997</v>
      </c>
      <c r="G410" s="191" t="s">
        <v>4026</v>
      </c>
    </row>
    <row r="411" spans="1:7" ht="15">
      <c r="A411" s="189" t="s">
        <v>4334</v>
      </c>
      <c r="B411" s="192">
        <v>43997</v>
      </c>
      <c r="C411" s="191" t="s">
        <v>4335</v>
      </c>
      <c r="D411" s="191" t="s">
        <v>3192</v>
      </c>
      <c r="E411" s="191" t="s">
        <v>4333</v>
      </c>
      <c r="F411" s="192">
        <v>43997</v>
      </c>
      <c r="G411" s="191" t="s">
        <v>4026</v>
      </c>
    </row>
    <row r="412" spans="1:7" ht="15">
      <c r="A412" s="189" t="s">
        <v>4336</v>
      </c>
      <c r="B412" s="192">
        <v>44000</v>
      </c>
      <c r="C412" s="191" t="s">
        <v>4337</v>
      </c>
      <c r="D412" s="191" t="s">
        <v>3192</v>
      </c>
      <c r="E412" s="191" t="s">
        <v>4338</v>
      </c>
      <c r="F412" s="192">
        <v>44000</v>
      </c>
      <c r="G412" s="191" t="s">
        <v>4026</v>
      </c>
    </row>
    <row r="413" spans="1:7" ht="15">
      <c r="A413" s="189" t="s">
        <v>4339</v>
      </c>
      <c r="B413" s="192">
        <v>44000</v>
      </c>
      <c r="C413" s="191" t="s">
        <v>4340</v>
      </c>
      <c r="D413" s="191" t="s">
        <v>3192</v>
      </c>
      <c r="E413" s="191" t="s">
        <v>4341</v>
      </c>
      <c r="F413" s="192">
        <v>44000</v>
      </c>
      <c r="G413" s="191" t="s">
        <v>4026</v>
      </c>
    </row>
    <row r="414" spans="1:7" ht="15">
      <c r="A414" s="189" t="s">
        <v>4342</v>
      </c>
      <c r="B414" s="192">
        <v>44000</v>
      </c>
      <c r="C414" s="191" t="s">
        <v>4343</v>
      </c>
      <c r="D414" s="191" t="s">
        <v>3192</v>
      </c>
      <c r="E414" s="191" t="s">
        <v>4344</v>
      </c>
      <c r="F414" s="192">
        <v>44000</v>
      </c>
      <c r="G414" s="191" t="s">
        <v>4026</v>
      </c>
    </row>
    <row r="415" spans="1:7" ht="15">
      <c r="A415" s="189" t="s">
        <v>4345</v>
      </c>
      <c r="B415" s="192">
        <v>44000</v>
      </c>
      <c r="C415" s="191" t="s">
        <v>4346</v>
      </c>
      <c r="D415" s="191" t="s">
        <v>3192</v>
      </c>
      <c r="E415" s="191" t="s">
        <v>4347</v>
      </c>
      <c r="F415" s="192">
        <v>44000</v>
      </c>
      <c r="G415" s="191" t="s">
        <v>4026</v>
      </c>
    </row>
    <row r="416" spans="1:7" ht="15">
      <c r="A416" s="189" t="s">
        <v>4348</v>
      </c>
      <c r="B416" s="192">
        <v>44006</v>
      </c>
      <c r="C416" s="191" t="s">
        <v>4349</v>
      </c>
      <c r="D416" s="191" t="s">
        <v>3192</v>
      </c>
      <c r="E416" s="191" t="s">
        <v>4349</v>
      </c>
      <c r="F416" s="192">
        <v>44006</v>
      </c>
      <c r="G416" s="191" t="s">
        <v>4026</v>
      </c>
    </row>
    <row r="417" spans="1:7" ht="15">
      <c r="A417" s="189" t="s">
        <v>4350</v>
      </c>
      <c r="B417" s="192">
        <v>44006</v>
      </c>
      <c r="C417" s="191" t="s">
        <v>4351</v>
      </c>
      <c r="D417" s="191" t="s">
        <v>3192</v>
      </c>
      <c r="E417" s="191" t="s">
        <v>4351</v>
      </c>
      <c r="F417" s="192">
        <v>44006</v>
      </c>
      <c r="G417" s="191" t="s">
        <v>4026</v>
      </c>
    </row>
    <row r="418" spans="1:7" ht="15">
      <c r="A418" s="189" t="s">
        <v>4352</v>
      </c>
      <c r="B418" s="192">
        <v>43969</v>
      </c>
      <c r="C418" s="191" t="s">
        <v>4353</v>
      </c>
      <c r="D418" s="191" t="s">
        <v>3192</v>
      </c>
      <c r="E418" s="191" t="s">
        <v>4354</v>
      </c>
      <c r="F418" s="192">
        <v>43969</v>
      </c>
      <c r="G418" s="191" t="s">
        <v>3198</v>
      </c>
    </row>
    <row r="419" spans="1:7" ht="15">
      <c r="A419" s="189" t="s">
        <v>4355</v>
      </c>
      <c r="B419" s="192">
        <v>43954</v>
      </c>
      <c r="C419" s="191" t="s">
        <v>4356</v>
      </c>
      <c r="D419" s="191" t="s">
        <v>3192</v>
      </c>
      <c r="E419" s="191" t="s">
        <v>4357</v>
      </c>
      <c r="F419" s="192">
        <v>43954</v>
      </c>
      <c r="G419" s="191" t="s">
        <v>3198</v>
      </c>
    </row>
    <row r="420" spans="1:7" ht="15">
      <c r="A420" s="189" t="s">
        <v>4358</v>
      </c>
      <c r="B420" s="192">
        <v>43965</v>
      </c>
      <c r="C420" s="191" t="s">
        <v>4359</v>
      </c>
      <c r="D420" s="191" t="s">
        <v>3192</v>
      </c>
      <c r="E420" s="191" t="s">
        <v>4360</v>
      </c>
      <c r="F420" s="192">
        <v>43965</v>
      </c>
      <c r="G420" s="191" t="s">
        <v>3198</v>
      </c>
    </row>
    <row r="421" spans="1:7" ht="15">
      <c r="A421" s="189" t="s">
        <v>4361</v>
      </c>
      <c r="B421" s="192">
        <v>43970</v>
      </c>
      <c r="C421" s="191" t="s">
        <v>4362</v>
      </c>
      <c r="D421" s="191" t="s">
        <v>3192</v>
      </c>
      <c r="E421" s="191" t="s">
        <v>4217</v>
      </c>
      <c r="F421" s="192">
        <v>43970</v>
      </c>
      <c r="G421" s="191" t="s">
        <v>3198</v>
      </c>
    </row>
    <row r="422" spans="1:7" ht="15">
      <c r="A422" s="189" t="s">
        <v>4363</v>
      </c>
      <c r="B422" s="192">
        <v>43972</v>
      </c>
      <c r="C422" s="191" t="s">
        <v>4364</v>
      </c>
      <c r="D422" s="191" t="s">
        <v>3192</v>
      </c>
      <c r="E422" s="191" t="s">
        <v>4365</v>
      </c>
      <c r="F422" s="192">
        <v>43972</v>
      </c>
      <c r="G422" s="191" t="s">
        <v>3198</v>
      </c>
    </row>
    <row r="423" spans="1:7" ht="15">
      <c r="A423" s="189" t="s">
        <v>4366</v>
      </c>
      <c r="B423" s="192">
        <v>43964</v>
      </c>
      <c r="C423" s="191" t="s">
        <v>4367</v>
      </c>
      <c r="D423" s="191" t="s">
        <v>3192</v>
      </c>
      <c r="E423" s="191" t="s">
        <v>4368</v>
      </c>
      <c r="F423" s="192">
        <v>43964</v>
      </c>
      <c r="G423" s="191" t="s">
        <v>3198</v>
      </c>
    </row>
    <row r="424" spans="1:7" ht="15">
      <c r="A424" s="189" t="s">
        <v>4369</v>
      </c>
      <c r="B424" s="192">
        <v>43954</v>
      </c>
      <c r="C424" s="191" t="s">
        <v>4370</v>
      </c>
      <c r="D424" s="191" t="s">
        <v>3192</v>
      </c>
      <c r="E424" s="191" t="s">
        <v>4371</v>
      </c>
      <c r="F424" s="192">
        <v>43954</v>
      </c>
      <c r="G424" s="191" t="s">
        <v>3198</v>
      </c>
    </row>
    <row r="425" spans="1:7" ht="15">
      <c r="A425" s="189" t="s">
        <v>4372</v>
      </c>
      <c r="B425" s="192">
        <v>43956</v>
      </c>
      <c r="C425" s="191" t="s">
        <v>4373</v>
      </c>
      <c r="D425" s="191" t="s">
        <v>3192</v>
      </c>
      <c r="E425" s="191" t="s">
        <v>4374</v>
      </c>
      <c r="F425" s="192">
        <v>43956</v>
      </c>
      <c r="G425" s="191" t="s">
        <v>3198</v>
      </c>
    </row>
    <row r="426" spans="1:7" ht="15">
      <c r="A426" s="189" t="s">
        <v>4375</v>
      </c>
      <c r="B426" s="192">
        <v>43950</v>
      </c>
      <c r="C426" s="191" t="s">
        <v>4376</v>
      </c>
      <c r="D426" s="191" t="s">
        <v>3192</v>
      </c>
      <c r="E426" s="191" t="s">
        <v>4377</v>
      </c>
      <c r="F426" s="192">
        <v>43950</v>
      </c>
      <c r="G426" s="191" t="s">
        <v>3198</v>
      </c>
    </row>
    <row r="427" spans="1:7" ht="15">
      <c r="A427" s="189" t="s">
        <v>4378</v>
      </c>
      <c r="B427" s="192">
        <v>43947</v>
      </c>
      <c r="C427" s="191" t="s">
        <v>4379</v>
      </c>
      <c r="D427" s="191" t="s">
        <v>3192</v>
      </c>
      <c r="E427" s="191" t="s">
        <v>4380</v>
      </c>
      <c r="F427" s="192">
        <v>43947</v>
      </c>
      <c r="G427" s="191" t="s">
        <v>3198</v>
      </c>
    </row>
    <row r="428" spans="1:7" ht="15">
      <c r="A428" s="189" t="s">
        <v>4381</v>
      </c>
      <c r="B428" s="192">
        <v>43936</v>
      </c>
      <c r="C428" s="191" t="s">
        <v>4382</v>
      </c>
      <c r="D428" s="191" t="s">
        <v>3192</v>
      </c>
      <c r="E428" s="191" t="s">
        <v>4383</v>
      </c>
      <c r="F428" s="192">
        <v>43936</v>
      </c>
      <c r="G428" s="191" t="s">
        <v>3198</v>
      </c>
    </row>
    <row r="429" spans="1:7" ht="15">
      <c r="A429" s="189" t="s">
        <v>4384</v>
      </c>
      <c r="B429" s="192">
        <v>43943</v>
      </c>
      <c r="C429" s="191" t="s">
        <v>4385</v>
      </c>
      <c r="D429" s="191" t="s">
        <v>3192</v>
      </c>
      <c r="E429" s="191" t="s">
        <v>4386</v>
      </c>
      <c r="F429" s="192">
        <v>43943</v>
      </c>
      <c r="G429" s="191" t="s">
        <v>3198</v>
      </c>
    </row>
    <row r="430" spans="1:7" ht="15">
      <c r="A430" s="189" t="s">
        <v>4387</v>
      </c>
      <c r="B430" s="192">
        <v>43950</v>
      </c>
      <c r="C430" s="191" t="s">
        <v>4388</v>
      </c>
      <c r="D430" s="191" t="s">
        <v>3192</v>
      </c>
      <c r="E430" s="191" t="s">
        <v>4389</v>
      </c>
      <c r="F430" s="192">
        <v>43950</v>
      </c>
      <c r="G430" s="191" t="s">
        <v>3198</v>
      </c>
    </row>
    <row r="431" spans="1:7" ht="15">
      <c r="A431" s="189" t="s">
        <v>4390</v>
      </c>
      <c r="B431" s="192">
        <v>43928</v>
      </c>
      <c r="C431" s="191" t="s">
        <v>4391</v>
      </c>
      <c r="D431" s="191" t="s">
        <v>3192</v>
      </c>
      <c r="E431" s="191" t="s">
        <v>4392</v>
      </c>
      <c r="F431" s="192">
        <v>43928</v>
      </c>
      <c r="G431" s="191" t="s">
        <v>3198</v>
      </c>
    </row>
    <row r="432" spans="1:7" ht="15">
      <c r="A432" s="189" t="s">
        <v>4393</v>
      </c>
      <c r="B432" s="192">
        <v>43950</v>
      </c>
      <c r="C432" s="191" t="s">
        <v>4394</v>
      </c>
      <c r="D432" s="191" t="s">
        <v>3192</v>
      </c>
      <c r="E432" s="191" t="s">
        <v>4395</v>
      </c>
      <c r="F432" s="192">
        <v>43950</v>
      </c>
      <c r="G432" s="191" t="s">
        <v>3198</v>
      </c>
    </row>
    <row r="433" spans="1:7" ht="15">
      <c r="A433" s="189" t="s">
        <v>4396</v>
      </c>
      <c r="B433" s="192">
        <v>43984</v>
      </c>
      <c r="C433" s="191" t="s">
        <v>4397</v>
      </c>
      <c r="D433" s="191" t="s">
        <v>3192</v>
      </c>
      <c r="E433" s="191" t="s">
        <v>4398</v>
      </c>
      <c r="F433" s="192">
        <v>43984</v>
      </c>
      <c r="G433" s="191" t="s">
        <v>3198</v>
      </c>
    </row>
    <row r="434" spans="1:7" ht="15">
      <c r="A434" s="189" t="s">
        <v>4396</v>
      </c>
      <c r="B434" s="192">
        <v>43985</v>
      </c>
      <c r="C434" s="191" t="s">
        <v>4373</v>
      </c>
      <c r="D434" s="191" t="s">
        <v>3192</v>
      </c>
      <c r="E434" s="191" t="s">
        <v>4399</v>
      </c>
      <c r="F434" s="192">
        <v>43985</v>
      </c>
      <c r="G434" s="191" t="s">
        <v>3198</v>
      </c>
    </row>
    <row r="435" spans="1:7" ht="15">
      <c r="A435" s="189" t="s">
        <v>4396</v>
      </c>
      <c r="B435" s="192">
        <v>43985</v>
      </c>
      <c r="C435" s="191" t="s">
        <v>4373</v>
      </c>
      <c r="D435" s="191" t="s">
        <v>3192</v>
      </c>
      <c r="E435" s="191" t="s">
        <v>4400</v>
      </c>
      <c r="F435" s="192">
        <v>43985</v>
      </c>
      <c r="G435" s="191" t="s">
        <v>3198</v>
      </c>
    </row>
    <row r="436" spans="1:7" ht="15">
      <c r="A436" s="189" t="s">
        <v>4396</v>
      </c>
      <c r="B436" s="192">
        <v>43984</v>
      </c>
      <c r="C436" s="191" t="s">
        <v>4401</v>
      </c>
      <c r="D436" s="191" t="s">
        <v>3192</v>
      </c>
      <c r="E436" s="191" t="s">
        <v>4398</v>
      </c>
      <c r="F436" s="192">
        <v>43984</v>
      </c>
      <c r="G436" s="191" t="s">
        <v>3198</v>
      </c>
    </row>
    <row r="437" spans="1:7" ht="15">
      <c r="A437" s="189" t="s">
        <v>4396</v>
      </c>
      <c r="B437" s="192">
        <v>43985</v>
      </c>
      <c r="C437" s="191" t="s">
        <v>4373</v>
      </c>
      <c r="D437" s="191" t="s">
        <v>3192</v>
      </c>
      <c r="E437" s="191" t="s">
        <v>4402</v>
      </c>
      <c r="F437" s="192">
        <v>43985</v>
      </c>
      <c r="G437" s="191" t="s">
        <v>3198</v>
      </c>
    </row>
    <row r="438" spans="1:7" ht="15">
      <c r="A438" s="189" t="s">
        <v>4403</v>
      </c>
      <c r="B438" s="192">
        <v>43964</v>
      </c>
      <c r="C438" s="191" t="s">
        <v>4404</v>
      </c>
      <c r="D438" s="191" t="s">
        <v>3192</v>
      </c>
      <c r="E438" s="191" t="s">
        <v>4405</v>
      </c>
      <c r="F438" s="192">
        <v>43964</v>
      </c>
      <c r="G438" s="191" t="s">
        <v>3198</v>
      </c>
    </row>
    <row r="439" spans="1:7" ht="15">
      <c r="A439" s="189" t="s">
        <v>4406</v>
      </c>
      <c r="B439" s="192">
        <v>43986</v>
      </c>
      <c r="C439" s="191" t="s">
        <v>4407</v>
      </c>
      <c r="D439" s="191" t="s">
        <v>3192</v>
      </c>
      <c r="E439" s="191" t="s">
        <v>4408</v>
      </c>
      <c r="F439" s="192">
        <v>43986</v>
      </c>
      <c r="G439" s="191" t="s">
        <v>3198</v>
      </c>
    </row>
    <row r="440" spans="1:7" ht="15">
      <c r="A440" s="189" t="s">
        <v>4396</v>
      </c>
      <c r="B440" s="192">
        <v>43987</v>
      </c>
      <c r="C440" s="191" t="s">
        <v>4373</v>
      </c>
      <c r="D440" s="191" t="s">
        <v>3192</v>
      </c>
      <c r="E440" s="191" t="s">
        <v>4399</v>
      </c>
      <c r="F440" s="192">
        <v>43987</v>
      </c>
      <c r="G440" s="191" t="s">
        <v>3198</v>
      </c>
    </row>
    <row r="441" spans="1:7" ht="15">
      <c r="A441" s="189" t="s">
        <v>4409</v>
      </c>
      <c r="B441" s="192">
        <v>43950</v>
      </c>
      <c r="C441" s="191" t="s">
        <v>4410</v>
      </c>
      <c r="D441" s="191" t="s">
        <v>3192</v>
      </c>
      <c r="E441" s="191" t="s">
        <v>4411</v>
      </c>
      <c r="F441" s="192">
        <v>43950</v>
      </c>
      <c r="G441" s="191" t="s">
        <v>3198</v>
      </c>
    </row>
    <row r="442" spans="1:7" ht="15">
      <c r="A442" s="189" t="s">
        <v>4412</v>
      </c>
      <c r="B442" s="192">
        <v>43988</v>
      </c>
      <c r="C442" s="191" t="s">
        <v>4413</v>
      </c>
      <c r="D442" s="191" t="s">
        <v>3192</v>
      </c>
      <c r="E442" s="191" t="s">
        <v>4414</v>
      </c>
      <c r="F442" s="192">
        <v>43988</v>
      </c>
      <c r="G442" s="191" t="s">
        <v>3198</v>
      </c>
    </row>
    <row r="443" spans="1:7" ht="15">
      <c r="A443" s="189" t="s">
        <v>4415</v>
      </c>
      <c r="B443" s="192">
        <v>43998</v>
      </c>
      <c r="C443" s="191" t="s">
        <v>4416</v>
      </c>
      <c r="D443" s="191" t="s">
        <v>3192</v>
      </c>
      <c r="E443" s="191" t="s">
        <v>4417</v>
      </c>
      <c r="F443" s="192">
        <v>43998</v>
      </c>
      <c r="G443" s="191" t="s">
        <v>3198</v>
      </c>
    </row>
    <row r="444" spans="1:7" ht="15">
      <c r="A444" s="189" t="s">
        <v>4390</v>
      </c>
      <c r="B444" s="192">
        <v>43983</v>
      </c>
      <c r="C444" s="191" t="s">
        <v>4418</v>
      </c>
      <c r="D444" s="191" t="s">
        <v>3192</v>
      </c>
      <c r="E444" s="191" t="s">
        <v>4419</v>
      </c>
      <c r="F444" s="192">
        <v>43983</v>
      </c>
      <c r="G444" s="191" t="s">
        <v>3198</v>
      </c>
    </row>
    <row r="445" spans="1:7" ht="15">
      <c r="A445" s="189" t="s">
        <v>4420</v>
      </c>
      <c r="B445" s="192">
        <v>26</v>
      </c>
      <c r="C445" s="191" t="s">
        <v>4421</v>
      </c>
      <c r="D445" s="191" t="s">
        <v>3192</v>
      </c>
      <c r="E445" s="191" t="s">
        <v>4422</v>
      </c>
      <c r="F445" s="192">
        <v>26</v>
      </c>
      <c r="G445" s="191" t="s">
        <v>3198</v>
      </c>
    </row>
    <row r="446" spans="1:7" ht="15">
      <c r="A446" s="189" t="s">
        <v>4390</v>
      </c>
      <c r="B446" s="192">
        <v>43986</v>
      </c>
      <c r="C446" s="191" t="s">
        <v>4423</v>
      </c>
      <c r="D446" s="191" t="s">
        <v>3192</v>
      </c>
      <c r="E446" s="191" t="s">
        <v>4424</v>
      </c>
      <c r="F446" s="192">
        <v>43986</v>
      </c>
      <c r="G446" s="191" t="s">
        <v>3198</v>
      </c>
    </row>
    <row r="447" spans="1:7" ht="15">
      <c r="A447" s="189" t="s">
        <v>4390</v>
      </c>
      <c r="B447" s="192">
        <v>43983</v>
      </c>
      <c r="C447" s="191" t="s">
        <v>4425</v>
      </c>
      <c r="D447" s="191" t="s">
        <v>3192</v>
      </c>
      <c r="E447" s="191" t="s">
        <v>4426</v>
      </c>
      <c r="F447" s="192">
        <v>43983</v>
      </c>
      <c r="G447" s="191" t="s">
        <v>3198</v>
      </c>
    </row>
    <row r="448" spans="1:7" ht="15">
      <c r="A448" s="189" t="s">
        <v>4427</v>
      </c>
      <c r="B448" s="192">
        <v>43991</v>
      </c>
      <c r="C448" s="191" t="s">
        <v>4428</v>
      </c>
      <c r="D448" s="191" t="s">
        <v>3192</v>
      </c>
      <c r="E448" s="191" t="s">
        <v>4429</v>
      </c>
      <c r="F448" s="192">
        <v>43991</v>
      </c>
      <c r="G448" s="191" t="s">
        <v>3198</v>
      </c>
    </row>
    <row r="449" spans="1:7" ht="15">
      <c r="A449" s="189" t="s">
        <v>4430</v>
      </c>
      <c r="B449" s="192">
        <v>43991</v>
      </c>
      <c r="C449" s="191" t="s">
        <v>4431</v>
      </c>
      <c r="D449" s="191" t="s">
        <v>3192</v>
      </c>
      <c r="E449" s="191" t="s">
        <v>4414</v>
      </c>
      <c r="F449" s="192">
        <v>43991</v>
      </c>
      <c r="G449" s="191" t="s">
        <v>3198</v>
      </c>
    </row>
    <row r="450" spans="1:7" ht="15">
      <c r="A450" s="189" t="s">
        <v>4432</v>
      </c>
      <c r="B450" s="192">
        <v>43992</v>
      </c>
      <c r="C450" s="191" t="s">
        <v>4433</v>
      </c>
      <c r="D450" s="191" t="s">
        <v>3192</v>
      </c>
      <c r="E450" s="191" t="s">
        <v>4434</v>
      </c>
      <c r="F450" s="192">
        <v>43992</v>
      </c>
      <c r="G450" s="191" t="s">
        <v>3198</v>
      </c>
    </row>
    <row r="451" spans="1:7" ht="15">
      <c r="A451" s="189" t="s">
        <v>4435</v>
      </c>
      <c r="B451" s="192">
        <v>44000</v>
      </c>
      <c r="C451" s="191" t="s">
        <v>4436</v>
      </c>
      <c r="D451" s="191" t="s">
        <v>3192</v>
      </c>
      <c r="E451" s="191" t="s">
        <v>4437</v>
      </c>
      <c r="F451" s="192">
        <v>44000</v>
      </c>
      <c r="G451" s="191" t="s">
        <v>3198</v>
      </c>
    </row>
    <row r="452" spans="1:7" ht="15">
      <c r="A452" s="189" t="s">
        <v>4438</v>
      </c>
      <c r="B452" s="192">
        <v>43963</v>
      </c>
      <c r="C452" s="191" t="s">
        <v>4373</v>
      </c>
      <c r="D452" s="191" t="s">
        <v>3192</v>
      </c>
      <c r="E452" s="191" t="s">
        <v>4439</v>
      </c>
      <c r="F452" s="192">
        <v>43963</v>
      </c>
      <c r="G452" s="191" t="s">
        <v>3198</v>
      </c>
    </row>
    <row r="453" spans="1:7" ht="15">
      <c r="A453" s="189" t="s">
        <v>4390</v>
      </c>
      <c r="B453" s="192">
        <v>44005</v>
      </c>
      <c r="C453" s="191" t="s">
        <v>4440</v>
      </c>
      <c r="D453" s="191" t="s">
        <v>3192</v>
      </c>
      <c r="E453" s="191" t="s">
        <v>4441</v>
      </c>
      <c r="F453" s="192">
        <v>44005</v>
      </c>
      <c r="G453" s="191" t="s">
        <v>3198</v>
      </c>
    </row>
    <row r="454" spans="1:7" ht="15">
      <c r="A454" s="189" t="s">
        <v>4390</v>
      </c>
      <c r="B454" s="192">
        <v>43998</v>
      </c>
      <c r="C454" s="191" t="s">
        <v>4442</v>
      </c>
      <c r="D454" s="191" t="s">
        <v>3192</v>
      </c>
      <c r="E454" s="191" t="s">
        <v>4443</v>
      </c>
      <c r="F454" s="192">
        <v>43998</v>
      </c>
      <c r="G454" s="191" t="s">
        <v>3198</v>
      </c>
    </row>
    <row r="455" spans="1:7" ht="15">
      <c r="A455" s="189" t="s">
        <v>4444</v>
      </c>
      <c r="B455" s="190">
        <v>43972</v>
      </c>
      <c r="C455" s="198" t="s">
        <v>4445</v>
      </c>
      <c r="D455" s="191" t="s">
        <v>3192</v>
      </c>
      <c r="E455" s="191" t="s">
        <v>4446</v>
      </c>
      <c r="F455" s="192">
        <v>43973</v>
      </c>
      <c r="G455" s="191" t="s">
        <v>4447</v>
      </c>
    </row>
    <row r="456" spans="1:7" ht="15">
      <c r="A456" s="189" t="s">
        <v>4448</v>
      </c>
      <c r="B456" s="190">
        <v>43958</v>
      </c>
      <c r="C456" s="198" t="s">
        <v>4449</v>
      </c>
      <c r="D456" s="191" t="s">
        <v>3192</v>
      </c>
      <c r="E456" s="191" t="s">
        <v>4450</v>
      </c>
      <c r="F456" s="192">
        <v>43986</v>
      </c>
      <c r="G456" s="191" t="s">
        <v>4447</v>
      </c>
    </row>
    <row r="457" spans="1:7" ht="15">
      <c r="A457" s="189" t="s">
        <v>4451</v>
      </c>
      <c r="B457" s="190">
        <v>43959</v>
      </c>
      <c r="C457" s="198" t="s">
        <v>4452</v>
      </c>
      <c r="D457" s="191" t="s">
        <v>3192</v>
      </c>
      <c r="E457" s="191" t="s">
        <v>4453</v>
      </c>
      <c r="F457" s="192">
        <v>43962</v>
      </c>
      <c r="G457" s="191" t="s">
        <v>4447</v>
      </c>
    </row>
    <row r="458" spans="1:7" ht="15">
      <c r="A458" s="189" t="s">
        <v>4454</v>
      </c>
      <c r="B458" s="190">
        <v>43959</v>
      </c>
      <c r="C458" s="198" t="s">
        <v>4455</v>
      </c>
      <c r="D458" s="191" t="s">
        <v>3192</v>
      </c>
      <c r="E458" s="198" t="s">
        <v>4456</v>
      </c>
      <c r="F458" s="190">
        <v>43959</v>
      </c>
      <c r="G458" s="191" t="s">
        <v>4447</v>
      </c>
    </row>
    <row r="459" spans="1:7" ht="15">
      <c r="A459" s="189" t="s">
        <v>4457</v>
      </c>
      <c r="B459" s="190">
        <v>43958</v>
      </c>
      <c r="C459" s="198" t="s">
        <v>4458</v>
      </c>
      <c r="D459" s="191" t="s">
        <v>3192</v>
      </c>
      <c r="E459" s="198" t="s">
        <v>4459</v>
      </c>
      <c r="F459" s="190">
        <v>43958</v>
      </c>
      <c r="G459" s="191" t="s">
        <v>4447</v>
      </c>
    </row>
    <row r="460" spans="1:7" ht="15">
      <c r="A460" s="189" t="s">
        <v>4460</v>
      </c>
      <c r="B460" s="190">
        <v>43958</v>
      </c>
      <c r="C460" s="198" t="s">
        <v>4461</v>
      </c>
      <c r="D460" s="191" t="s">
        <v>3192</v>
      </c>
      <c r="E460" s="198" t="s">
        <v>4462</v>
      </c>
      <c r="F460" s="190">
        <v>43958</v>
      </c>
      <c r="G460" s="191" t="s">
        <v>4447</v>
      </c>
    </row>
    <row r="461" spans="1:7" ht="15">
      <c r="A461" s="189" t="s">
        <v>4463</v>
      </c>
      <c r="B461" s="190">
        <v>43958</v>
      </c>
      <c r="C461" s="198" t="s">
        <v>4464</v>
      </c>
      <c r="D461" s="191" t="s">
        <v>3192</v>
      </c>
      <c r="E461" s="198" t="s">
        <v>4465</v>
      </c>
      <c r="F461" s="190">
        <v>43958</v>
      </c>
      <c r="G461" s="191" t="s">
        <v>4447</v>
      </c>
    </row>
    <row r="462" spans="1:7" ht="15">
      <c r="A462" s="189" t="s">
        <v>4466</v>
      </c>
      <c r="B462" s="190">
        <v>43959</v>
      </c>
      <c r="C462" s="198" t="s">
        <v>4467</v>
      </c>
      <c r="D462" s="191" t="s">
        <v>3192</v>
      </c>
      <c r="E462" s="198" t="s">
        <v>4468</v>
      </c>
      <c r="F462" s="190">
        <v>43959</v>
      </c>
      <c r="G462" s="191" t="s">
        <v>4447</v>
      </c>
    </row>
    <row r="463" spans="1:7" ht="15">
      <c r="A463" s="189" t="s">
        <v>4469</v>
      </c>
      <c r="B463" s="190">
        <v>43974</v>
      </c>
      <c r="C463" s="198" t="s">
        <v>4470</v>
      </c>
      <c r="D463" s="191" t="s">
        <v>3192</v>
      </c>
      <c r="E463" s="198" t="s">
        <v>4471</v>
      </c>
      <c r="F463" s="190">
        <v>43976</v>
      </c>
      <c r="G463" s="191" t="s">
        <v>4447</v>
      </c>
    </row>
    <row r="464" spans="1:7" ht="15">
      <c r="A464" s="189" t="s">
        <v>4472</v>
      </c>
      <c r="B464" s="190">
        <v>43974</v>
      </c>
      <c r="C464" s="198" t="s">
        <v>4473</v>
      </c>
      <c r="D464" s="191" t="s">
        <v>3192</v>
      </c>
      <c r="E464" s="198" t="s">
        <v>4474</v>
      </c>
      <c r="F464" s="190">
        <v>43976</v>
      </c>
      <c r="G464" s="191" t="s">
        <v>4447</v>
      </c>
    </row>
    <row r="465" spans="1:7" ht="15">
      <c r="A465" s="189" t="s">
        <v>4475</v>
      </c>
      <c r="B465" s="190">
        <v>43974</v>
      </c>
      <c r="C465" s="198" t="s">
        <v>4476</v>
      </c>
      <c r="D465" s="191" t="s">
        <v>3192</v>
      </c>
      <c r="E465" s="191" t="s">
        <v>4476</v>
      </c>
      <c r="F465" s="190">
        <v>43976</v>
      </c>
      <c r="G465" s="191" t="s">
        <v>4447</v>
      </c>
    </row>
    <row r="466" spans="1:7" ht="15">
      <c r="A466" s="189" t="s">
        <v>4477</v>
      </c>
      <c r="B466" s="190">
        <v>43976</v>
      </c>
      <c r="C466" s="198" t="s">
        <v>4478</v>
      </c>
      <c r="D466" s="191" t="s">
        <v>3192</v>
      </c>
      <c r="E466" s="191" t="s">
        <v>4479</v>
      </c>
      <c r="F466" s="190">
        <v>43976</v>
      </c>
      <c r="G466" s="191" t="s">
        <v>4447</v>
      </c>
    </row>
    <row r="467" spans="1:7" ht="15">
      <c r="A467" s="189" t="s">
        <v>4480</v>
      </c>
      <c r="B467" s="190">
        <v>43966</v>
      </c>
      <c r="C467" s="198" t="s">
        <v>4481</v>
      </c>
      <c r="D467" s="191" t="s">
        <v>3192</v>
      </c>
      <c r="E467" s="191" t="s">
        <v>4482</v>
      </c>
      <c r="F467" s="190">
        <v>43966</v>
      </c>
      <c r="G467" s="191" t="s">
        <v>4447</v>
      </c>
    </row>
    <row r="468" spans="1:7" ht="15">
      <c r="A468" s="189" t="s">
        <v>4483</v>
      </c>
      <c r="B468" s="190">
        <v>43943</v>
      </c>
      <c r="C468" s="198" t="s">
        <v>4484</v>
      </c>
      <c r="D468" s="191" t="s">
        <v>3192</v>
      </c>
      <c r="E468" s="198" t="s">
        <v>4485</v>
      </c>
      <c r="F468" s="190">
        <v>43943</v>
      </c>
      <c r="G468" s="191" t="s">
        <v>4486</v>
      </c>
    </row>
    <row r="469" spans="1:7" ht="15">
      <c r="A469" s="189" t="s">
        <v>4487</v>
      </c>
      <c r="B469" s="190">
        <v>43937</v>
      </c>
      <c r="C469" s="198" t="s">
        <v>4488</v>
      </c>
      <c r="D469" s="191" t="s">
        <v>3192</v>
      </c>
      <c r="E469" s="198" t="s">
        <v>4489</v>
      </c>
      <c r="F469" s="190">
        <v>43943</v>
      </c>
      <c r="G469" s="191" t="s">
        <v>4486</v>
      </c>
    </row>
    <row r="470" spans="1:7" ht="15">
      <c r="A470" s="189" t="s">
        <v>4490</v>
      </c>
      <c r="B470" s="190">
        <v>43938</v>
      </c>
      <c r="C470" s="198" t="s">
        <v>4491</v>
      </c>
      <c r="D470" s="191" t="s">
        <v>3192</v>
      </c>
      <c r="E470" s="198" t="s">
        <v>4492</v>
      </c>
      <c r="F470" s="190">
        <v>43943</v>
      </c>
      <c r="G470" s="191" t="s">
        <v>4486</v>
      </c>
    </row>
    <row r="471" spans="1:7" ht="15">
      <c r="A471" s="189" t="s">
        <v>4493</v>
      </c>
      <c r="B471" s="190">
        <v>43950</v>
      </c>
      <c r="C471" s="198" t="s">
        <v>4494</v>
      </c>
      <c r="D471" s="191" t="s">
        <v>3192</v>
      </c>
      <c r="E471" s="198" t="s">
        <v>4495</v>
      </c>
      <c r="F471" s="190">
        <v>43943</v>
      </c>
      <c r="G471" s="191" t="s">
        <v>4486</v>
      </c>
    </row>
    <row r="472" spans="1:7" ht="15">
      <c r="A472" s="189" t="s">
        <v>4496</v>
      </c>
      <c r="B472" s="190">
        <v>43950</v>
      </c>
      <c r="C472" s="198" t="s">
        <v>4497</v>
      </c>
      <c r="D472" s="191" t="s">
        <v>3192</v>
      </c>
      <c r="E472" s="198" t="s">
        <v>4498</v>
      </c>
      <c r="F472" s="190">
        <v>43971</v>
      </c>
      <c r="G472" s="191" t="s">
        <v>4486</v>
      </c>
    </row>
    <row r="473" spans="1:7" ht="15">
      <c r="A473" s="189" t="s">
        <v>4493</v>
      </c>
      <c r="B473" s="190">
        <v>43938</v>
      </c>
      <c r="C473" s="198" t="s">
        <v>4499</v>
      </c>
      <c r="D473" s="191" t="s">
        <v>3192</v>
      </c>
      <c r="E473" s="198" t="s">
        <v>4500</v>
      </c>
      <c r="F473" s="190">
        <v>43943</v>
      </c>
      <c r="G473" s="191" t="s">
        <v>4486</v>
      </c>
    </row>
    <row r="474" spans="1:7" ht="15">
      <c r="A474" s="189" t="s">
        <v>4501</v>
      </c>
      <c r="B474" s="190">
        <v>43950</v>
      </c>
      <c r="C474" s="198" t="s">
        <v>4502</v>
      </c>
      <c r="D474" s="191" t="s">
        <v>3192</v>
      </c>
      <c r="E474" s="198" t="s">
        <v>4503</v>
      </c>
      <c r="F474" s="190">
        <v>43943</v>
      </c>
      <c r="G474" s="191" t="s">
        <v>4486</v>
      </c>
    </row>
    <row r="475" spans="1:7" ht="15">
      <c r="A475" s="189" t="s">
        <v>4483</v>
      </c>
      <c r="B475" s="190">
        <v>43938</v>
      </c>
      <c r="C475" s="198" t="s">
        <v>4504</v>
      </c>
      <c r="D475" s="191" t="s">
        <v>3192</v>
      </c>
      <c r="E475" s="191" t="s">
        <v>4505</v>
      </c>
      <c r="F475" s="190">
        <v>43943</v>
      </c>
      <c r="G475" s="191" t="s">
        <v>4486</v>
      </c>
    </row>
    <row r="476" spans="1:7" ht="15">
      <c r="A476" s="189" t="s">
        <v>4506</v>
      </c>
      <c r="B476" s="190">
        <v>43924</v>
      </c>
      <c r="C476" s="198" t="s">
        <v>4507</v>
      </c>
      <c r="D476" s="191" t="s">
        <v>3192</v>
      </c>
      <c r="E476" s="191" t="s">
        <v>4508</v>
      </c>
      <c r="F476" s="190">
        <v>43943</v>
      </c>
      <c r="G476" s="191" t="s">
        <v>4486</v>
      </c>
    </row>
    <row r="477" spans="1:7" ht="15">
      <c r="A477" s="189" t="s">
        <v>4509</v>
      </c>
      <c r="B477" s="190">
        <v>43950</v>
      </c>
      <c r="C477" s="198" t="s">
        <v>4510</v>
      </c>
      <c r="D477" s="191" t="s">
        <v>3192</v>
      </c>
      <c r="E477" s="191" t="s">
        <v>4511</v>
      </c>
      <c r="F477" s="190">
        <v>43943</v>
      </c>
      <c r="G477" s="191" t="s">
        <v>4486</v>
      </c>
    </row>
    <row r="478" spans="1:7" ht="15">
      <c r="A478" s="189" t="s">
        <v>4512</v>
      </c>
      <c r="B478" s="190">
        <v>43950</v>
      </c>
      <c r="C478" s="198" t="s">
        <v>4513</v>
      </c>
      <c r="D478" s="191" t="s">
        <v>3192</v>
      </c>
      <c r="E478" s="198" t="s">
        <v>4514</v>
      </c>
      <c r="F478" s="190">
        <v>43943</v>
      </c>
      <c r="G478" s="191" t="s">
        <v>4486</v>
      </c>
    </row>
    <row r="479" spans="1:7" ht="15">
      <c r="A479" s="189" t="s">
        <v>4515</v>
      </c>
      <c r="B479" s="190">
        <v>43938</v>
      </c>
      <c r="C479" s="198" t="s">
        <v>4516</v>
      </c>
      <c r="D479" s="191" t="s">
        <v>3192</v>
      </c>
      <c r="E479" s="198" t="s">
        <v>4517</v>
      </c>
      <c r="F479" s="190">
        <v>43943</v>
      </c>
      <c r="G479" s="191" t="s">
        <v>4486</v>
      </c>
    </row>
    <row r="480" spans="1:7" ht="15">
      <c r="A480" s="189" t="s">
        <v>4518</v>
      </c>
      <c r="B480" s="190">
        <v>43936</v>
      </c>
      <c r="C480" s="198" t="s">
        <v>4519</v>
      </c>
      <c r="D480" s="191" t="s">
        <v>3192</v>
      </c>
      <c r="E480" s="198" t="s">
        <v>4520</v>
      </c>
      <c r="F480" s="190">
        <v>43943</v>
      </c>
      <c r="G480" s="191" t="s">
        <v>4486</v>
      </c>
    </row>
    <row r="481" spans="1:7" ht="15">
      <c r="A481" s="189" t="s">
        <v>4521</v>
      </c>
      <c r="B481" s="190">
        <v>43950</v>
      </c>
      <c r="C481" s="198" t="s">
        <v>4522</v>
      </c>
      <c r="D481" s="191" t="s">
        <v>3192</v>
      </c>
      <c r="E481" s="198" t="s">
        <v>4523</v>
      </c>
      <c r="F481" s="190">
        <v>43943</v>
      </c>
      <c r="G481" s="191" t="s">
        <v>4486</v>
      </c>
    </row>
    <row r="482" spans="1:7" ht="15">
      <c r="A482" s="189" t="s">
        <v>4524</v>
      </c>
      <c r="B482" s="190">
        <v>43936</v>
      </c>
      <c r="C482" s="198" t="s">
        <v>4525</v>
      </c>
      <c r="D482" s="191" t="s">
        <v>3192</v>
      </c>
      <c r="E482" s="198" t="s">
        <v>4526</v>
      </c>
      <c r="F482" s="190">
        <v>43943</v>
      </c>
      <c r="G482" s="191" t="s">
        <v>4486</v>
      </c>
    </row>
    <row r="483" spans="1:7" ht="15">
      <c r="A483" s="189" t="s">
        <v>4527</v>
      </c>
      <c r="B483" s="190">
        <v>43929</v>
      </c>
      <c r="C483" s="198" t="s">
        <v>4528</v>
      </c>
      <c r="D483" s="191" t="s">
        <v>3192</v>
      </c>
      <c r="E483" s="198" t="s">
        <v>4529</v>
      </c>
      <c r="F483" s="190">
        <v>43943</v>
      </c>
      <c r="G483" s="191" t="s">
        <v>4486</v>
      </c>
    </row>
    <row r="484" spans="1:7" ht="15">
      <c r="A484" s="189" t="s">
        <v>4530</v>
      </c>
      <c r="B484" s="190">
        <v>43929</v>
      </c>
      <c r="C484" s="198" t="s">
        <v>4531</v>
      </c>
      <c r="D484" s="191" t="s">
        <v>3192</v>
      </c>
      <c r="E484" s="198" t="s">
        <v>4532</v>
      </c>
      <c r="F484" s="190">
        <v>43943</v>
      </c>
      <c r="G484" s="191" t="s">
        <v>4486</v>
      </c>
    </row>
    <row r="485" spans="1:7" ht="15">
      <c r="A485" s="189" t="s">
        <v>4533</v>
      </c>
      <c r="B485" s="190">
        <v>43899</v>
      </c>
      <c r="C485" s="198" t="s">
        <v>4534</v>
      </c>
      <c r="D485" s="191" t="s">
        <v>3192</v>
      </c>
      <c r="E485" s="191" t="s">
        <v>4535</v>
      </c>
      <c r="F485" s="190">
        <v>43943</v>
      </c>
      <c r="G485" s="191" t="s">
        <v>4486</v>
      </c>
    </row>
    <row r="486" spans="1:7" ht="15">
      <c r="A486" s="189" t="s">
        <v>4536</v>
      </c>
      <c r="B486" s="190">
        <v>43907</v>
      </c>
      <c r="C486" s="198" t="s">
        <v>4537</v>
      </c>
      <c r="D486" s="191" t="s">
        <v>3192</v>
      </c>
      <c r="E486" s="191" t="s">
        <v>4538</v>
      </c>
      <c r="F486" s="190">
        <v>43943</v>
      </c>
      <c r="G486" s="191" t="s">
        <v>4486</v>
      </c>
    </row>
    <row r="487" spans="1:7" ht="15">
      <c r="A487" s="189" t="s">
        <v>4539</v>
      </c>
      <c r="B487" s="190">
        <v>43901</v>
      </c>
      <c r="C487" s="198" t="s">
        <v>4540</v>
      </c>
      <c r="D487" s="191" t="s">
        <v>3192</v>
      </c>
      <c r="E487" s="191" t="s">
        <v>4541</v>
      </c>
      <c r="F487" s="190">
        <v>43943</v>
      </c>
      <c r="G487" s="191" t="s">
        <v>4486</v>
      </c>
    </row>
    <row r="488" spans="1:7" ht="15">
      <c r="A488" s="189" t="s">
        <v>4542</v>
      </c>
      <c r="B488" s="190">
        <v>43914</v>
      </c>
      <c r="C488" s="198" t="s">
        <v>4543</v>
      </c>
      <c r="D488" s="191" t="s">
        <v>3192</v>
      </c>
      <c r="E488" s="198" t="s">
        <v>4544</v>
      </c>
      <c r="F488" s="190">
        <v>43909</v>
      </c>
      <c r="G488" s="191" t="s">
        <v>4545</v>
      </c>
    </row>
    <row r="489" spans="1:7" ht="15">
      <c r="A489" s="189" t="s">
        <v>4546</v>
      </c>
      <c r="B489" s="190">
        <v>43915</v>
      </c>
      <c r="C489" s="198" t="s">
        <v>4547</v>
      </c>
      <c r="D489" s="191" t="s">
        <v>3192</v>
      </c>
      <c r="E489" s="198" t="s">
        <v>4548</v>
      </c>
      <c r="F489" s="190">
        <v>43880</v>
      </c>
      <c r="G489" s="191" t="s">
        <v>4545</v>
      </c>
    </row>
    <row r="490" spans="1:7" ht="15">
      <c r="A490" s="189" t="s">
        <v>4549</v>
      </c>
      <c r="B490" s="190">
        <v>43922</v>
      </c>
      <c r="C490" s="198" t="s">
        <v>4550</v>
      </c>
      <c r="D490" s="191" t="s">
        <v>3192</v>
      </c>
      <c r="E490" s="198" t="s">
        <v>4551</v>
      </c>
      <c r="F490" s="192">
        <v>43986</v>
      </c>
      <c r="G490" s="191" t="s">
        <v>4545</v>
      </c>
    </row>
    <row r="491" spans="1:7" ht="15">
      <c r="A491" s="189" t="s">
        <v>4552</v>
      </c>
      <c r="B491" s="190">
        <v>43923</v>
      </c>
      <c r="C491" s="198" t="s">
        <v>4553</v>
      </c>
      <c r="D491" s="191" t="s">
        <v>3192</v>
      </c>
      <c r="E491" s="198" t="s">
        <v>4554</v>
      </c>
      <c r="F491" s="192">
        <v>43909</v>
      </c>
      <c r="G491" s="191" t="s">
        <v>4545</v>
      </c>
    </row>
    <row r="492" spans="1:7" ht="15">
      <c r="A492" s="189" t="s">
        <v>4555</v>
      </c>
      <c r="B492" s="190">
        <v>43923</v>
      </c>
      <c r="C492" s="198" t="s">
        <v>4556</v>
      </c>
      <c r="D492" s="191" t="s">
        <v>3192</v>
      </c>
      <c r="E492" s="198" t="s">
        <v>4557</v>
      </c>
      <c r="F492" s="192">
        <v>43909</v>
      </c>
      <c r="G492" s="191" t="s">
        <v>4545</v>
      </c>
    </row>
    <row r="493" spans="1:7" ht="15">
      <c r="A493" s="189" t="s">
        <v>4558</v>
      </c>
      <c r="B493" s="190">
        <v>43924</v>
      </c>
      <c r="C493" s="198" t="s">
        <v>4559</v>
      </c>
      <c r="D493" s="191" t="s">
        <v>3192</v>
      </c>
      <c r="E493" s="198" t="s">
        <v>4560</v>
      </c>
      <c r="F493" s="192">
        <v>43909</v>
      </c>
      <c r="G493" s="191" t="s">
        <v>4545</v>
      </c>
    </row>
    <row r="494" spans="1:7" ht="15">
      <c r="A494" s="189" t="s">
        <v>4555</v>
      </c>
      <c r="B494" s="190">
        <v>43924</v>
      </c>
      <c r="C494" s="198" t="s">
        <v>4556</v>
      </c>
      <c r="D494" s="191" t="s">
        <v>3192</v>
      </c>
      <c r="E494" s="198" t="s">
        <v>4557</v>
      </c>
      <c r="F494" s="192">
        <v>43909</v>
      </c>
      <c r="G494" s="191" t="s">
        <v>4545</v>
      </c>
    </row>
    <row r="495" spans="1:7" ht="15">
      <c r="A495" s="189" t="s">
        <v>4561</v>
      </c>
      <c r="B495" s="190">
        <v>43924</v>
      </c>
      <c r="C495" s="198" t="s">
        <v>4562</v>
      </c>
      <c r="D495" s="191" t="s">
        <v>3192</v>
      </c>
      <c r="E495" s="191" t="s">
        <v>4563</v>
      </c>
      <c r="F495" s="192">
        <v>43909</v>
      </c>
      <c r="G495" s="191" t="s">
        <v>4545</v>
      </c>
    </row>
    <row r="496" spans="1:7" ht="15">
      <c r="A496" s="189" t="s">
        <v>4564</v>
      </c>
      <c r="B496" s="190">
        <v>43924</v>
      </c>
      <c r="C496" s="198" t="s">
        <v>4565</v>
      </c>
      <c r="D496" s="191" t="s">
        <v>3192</v>
      </c>
      <c r="E496" s="191" t="s">
        <v>4560</v>
      </c>
      <c r="F496" s="192">
        <v>43909</v>
      </c>
      <c r="G496" s="191" t="s">
        <v>4545</v>
      </c>
    </row>
    <row r="497" spans="1:7" ht="15">
      <c r="A497" s="189" t="s">
        <v>4566</v>
      </c>
      <c r="B497" s="190">
        <v>43927</v>
      </c>
      <c r="C497" s="198" t="s">
        <v>4567</v>
      </c>
      <c r="D497" s="191" t="s">
        <v>3192</v>
      </c>
      <c r="E497" s="191" t="s">
        <v>4568</v>
      </c>
      <c r="F497" s="190">
        <v>43972</v>
      </c>
      <c r="G497" s="191" t="s">
        <v>4545</v>
      </c>
    </row>
    <row r="498" spans="1:7" ht="15">
      <c r="A498" s="189" t="s">
        <v>4569</v>
      </c>
      <c r="B498" s="190">
        <v>43927</v>
      </c>
      <c r="C498" s="198" t="s">
        <v>4570</v>
      </c>
      <c r="D498" s="191" t="s">
        <v>3192</v>
      </c>
      <c r="E498" s="198" t="s">
        <v>4571</v>
      </c>
      <c r="F498" s="190">
        <v>43972</v>
      </c>
      <c r="G498" s="191" t="s">
        <v>4545</v>
      </c>
    </row>
    <row r="499" spans="1:7" ht="15">
      <c r="A499" s="189" t="s">
        <v>4572</v>
      </c>
      <c r="B499" s="190">
        <v>43927</v>
      </c>
      <c r="C499" s="198" t="s">
        <v>4573</v>
      </c>
      <c r="D499" s="191" t="s">
        <v>3192</v>
      </c>
      <c r="E499" s="198" t="s">
        <v>4574</v>
      </c>
      <c r="F499" s="192">
        <v>43972</v>
      </c>
      <c r="G499" s="191" t="s">
        <v>4545</v>
      </c>
    </row>
    <row r="500" spans="1:7" ht="15">
      <c r="A500" s="189" t="s">
        <v>4575</v>
      </c>
      <c r="B500" s="190">
        <v>43927</v>
      </c>
      <c r="C500" s="198" t="s">
        <v>4576</v>
      </c>
      <c r="D500" s="191" t="s">
        <v>3192</v>
      </c>
      <c r="E500" s="198" t="s">
        <v>4577</v>
      </c>
      <c r="F500" s="192">
        <v>43972</v>
      </c>
      <c r="G500" s="191" t="s">
        <v>4545</v>
      </c>
    </row>
    <row r="501" spans="1:7" ht="15">
      <c r="A501" s="189" t="s">
        <v>4578</v>
      </c>
      <c r="B501" s="190">
        <v>43927</v>
      </c>
      <c r="C501" s="198" t="s">
        <v>4579</v>
      </c>
      <c r="D501" s="191" t="s">
        <v>3192</v>
      </c>
      <c r="E501" s="198" t="s">
        <v>4580</v>
      </c>
      <c r="F501" s="192">
        <v>43972</v>
      </c>
      <c r="G501" s="191" t="s">
        <v>4545</v>
      </c>
    </row>
    <row r="502" spans="1:7" ht="15">
      <c r="A502" s="189" t="s">
        <v>4581</v>
      </c>
      <c r="B502" s="190">
        <v>43927</v>
      </c>
      <c r="C502" s="198" t="s">
        <v>4582</v>
      </c>
      <c r="D502" s="191" t="s">
        <v>3192</v>
      </c>
      <c r="E502" s="198" t="s">
        <v>4583</v>
      </c>
      <c r="F502" s="192">
        <v>43972</v>
      </c>
      <c r="G502" s="191" t="s">
        <v>4545</v>
      </c>
    </row>
    <row r="503" spans="1:7" ht="15">
      <c r="A503" s="189" t="s">
        <v>4584</v>
      </c>
      <c r="B503" s="190">
        <v>43928</v>
      </c>
      <c r="C503" s="198" t="s">
        <v>4585</v>
      </c>
      <c r="D503" s="191" t="s">
        <v>3192</v>
      </c>
      <c r="E503" s="198" t="s">
        <v>4586</v>
      </c>
      <c r="F503" s="192">
        <v>43973</v>
      </c>
      <c r="G503" s="191" t="s">
        <v>4545</v>
      </c>
    </row>
    <row r="504" spans="1:7" ht="15">
      <c r="A504" s="189" t="s">
        <v>4587</v>
      </c>
      <c r="B504" s="190">
        <v>43929</v>
      </c>
      <c r="C504" s="198" t="s">
        <v>4588</v>
      </c>
      <c r="D504" s="191" t="s">
        <v>3192</v>
      </c>
      <c r="E504" s="191" t="s">
        <v>4583</v>
      </c>
      <c r="F504" s="192">
        <v>43977</v>
      </c>
      <c r="G504" s="191" t="s">
        <v>4545</v>
      </c>
    </row>
    <row r="505" spans="1:7" ht="15">
      <c r="A505" s="189" t="s">
        <v>4589</v>
      </c>
      <c r="B505" s="190">
        <v>43934</v>
      </c>
      <c r="C505" s="198" t="s">
        <v>4590</v>
      </c>
      <c r="D505" s="191" t="s">
        <v>3192</v>
      </c>
      <c r="E505" s="191" t="s">
        <v>4591</v>
      </c>
      <c r="F505" s="192">
        <v>43978</v>
      </c>
      <c r="G505" s="191" t="s">
        <v>4545</v>
      </c>
    </row>
    <row r="506" spans="1:7" ht="15">
      <c r="A506" s="189" t="s">
        <v>4592</v>
      </c>
      <c r="B506" s="190">
        <v>43934</v>
      </c>
      <c r="C506" s="198" t="s">
        <v>4593</v>
      </c>
      <c r="D506" s="191" t="s">
        <v>3192</v>
      </c>
      <c r="E506" s="191" t="s">
        <v>4594</v>
      </c>
      <c r="F506" s="190">
        <v>43978</v>
      </c>
      <c r="G506" s="191" t="s">
        <v>4545</v>
      </c>
    </row>
    <row r="507" spans="1:7" ht="15">
      <c r="A507" s="189" t="s">
        <v>4546</v>
      </c>
      <c r="B507" s="190">
        <v>43934</v>
      </c>
      <c r="C507" s="198" t="s">
        <v>4547</v>
      </c>
      <c r="D507" s="191" t="s">
        <v>3192</v>
      </c>
      <c r="E507" s="198" t="s">
        <v>4595</v>
      </c>
      <c r="F507" s="190">
        <v>43978</v>
      </c>
      <c r="G507" s="191" t="s">
        <v>4545</v>
      </c>
    </row>
    <row r="508" spans="1:7" ht="15">
      <c r="A508" s="189" t="s">
        <v>4596</v>
      </c>
      <c r="B508" s="190">
        <v>43934</v>
      </c>
      <c r="C508" s="198" t="s">
        <v>4597</v>
      </c>
      <c r="D508" s="191" t="s">
        <v>3192</v>
      </c>
      <c r="E508" s="198" t="s">
        <v>4598</v>
      </c>
      <c r="F508" s="192">
        <v>43978</v>
      </c>
      <c r="G508" s="191" t="s">
        <v>4545</v>
      </c>
    </row>
    <row r="509" spans="1:7" ht="15">
      <c r="A509" s="189" t="s">
        <v>4599</v>
      </c>
      <c r="B509" s="190">
        <v>43936</v>
      </c>
      <c r="C509" s="198" t="s">
        <v>4600</v>
      </c>
      <c r="D509" s="191" t="s">
        <v>3192</v>
      </c>
      <c r="E509" s="198" t="s">
        <v>4601</v>
      </c>
      <c r="F509" s="192">
        <v>43980</v>
      </c>
      <c r="G509" s="191" t="s">
        <v>4545</v>
      </c>
    </row>
    <row r="510" spans="1:7" ht="15">
      <c r="A510" s="189" t="s">
        <v>4602</v>
      </c>
      <c r="B510" s="190">
        <v>43936</v>
      </c>
      <c r="C510" s="198" t="s">
        <v>4603</v>
      </c>
      <c r="D510" s="191" t="s">
        <v>3192</v>
      </c>
      <c r="E510" s="198" t="s">
        <v>4604</v>
      </c>
      <c r="F510" s="192">
        <v>43980</v>
      </c>
      <c r="G510" s="191" t="s">
        <v>4545</v>
      </c>
    </row>
    <row r="511" spans="1:7" ht="15">
      <c r="A511" s="189" t="s">
        <v>4605</v>
      </c>
      <c r="B511" s="190">
        <v>43936</v>
      </c>
      <c r="C511" s="198" t="s">
        <v>4606</v>
      </c>
      <c r="D511" s="191" t="s">
        <v>3192</v>
      </c>
      <c r="E511" s="198" t="s">
        <v>4607</v>
      </c>
      <c r="F511" s="192">
        <v>43980</v>
      </c>
      <c r="G511" s="191" t="s">
        <v>4545</v>
      </c>
    </row>
    <row r="512" spans="1:7" ht="15">
      <c r="A512" s="189" t="s">
        <v>4608</v>
      </c>
      <c r="B512" s="190">
        <v>43937</v>
      </c>
      <c r="C512" s="198" t="s">
        <v>4609</v>
      </c>
      <c r="D512" s="191" t="s">
        <v>3192</v>
      </c>
      <c r="E512" s="198" t="s">
        <v>4610</v>
      </c>
      <c r="F512" s="192">
        <v>43983</v>
      </c>
      <c r="G512" s="191" t="s">
        <v>4545</v>
      </c>
    </row>
    <row r="513" spans="1:7" ht="15">
      <c r="A513" s="189" t="s">
        <v>4611</v>
      </c>
      <c r="B513" s="190">
        <v>43943</v>
      </c>
      <c r="C513" s="198" t="s">
        <v>4612</v>
      </c>
      <c r="D513" s="191" t="s">
        <v>3192</v>
      </c>
      <c r="E513" s="191" t="s">
        <v>4613</v>
      </c>
      <c r="F513" s="192">
        <v>43987</v>
      </c>
      <c r="G513" s="191" t="s">
        <v>4545</v>
      </c>
    </row>
    <row r="514" spans="1:7" ht="15">
      <c r="A514" s="189" t="s">
        <v>4614</v>
      </c>
      <c r="B514" s="190">
        <v>43944</v>
      </c>
      <c r="C514" s="198" t="s">
        <v>4615</v>
      </c>
      <c r="D514" s="191" t="s">
        <v>3192</v>
      </c>
      <c r="E514" s="191" t="s">
        <v>4616</v>
      </c>
      <c r="F514" s="192">
        <v>43990</v>
      </c>
      <c r="G514" s="191" t="s">
        <v>4545</v>
      </c>
    </row>
    <row r="515" spans="1:7" ht="15">
      <c r="A515" s="189" t="s">
        <v>4617</v>
      </c>
      <c r="B515" s="190">
        <v>43962</v>
      </c>
      <c r="C515" s="198" t="s">
        <v>4618</v>
      </c>
      <c r="D515" s="191" t="s">
        <v>3192</v>
      </c>
      <c r="E515" s="191" t="s">
        <v>4619</v>
      </c>
      <c r="F515" s="190">
        <v>44007</v>
      </c>
      <c r="G515" s="191" t="s">
        <v>4545</v>
      </c>
    </row>
    <row r="516" spans="1:7" ht="15">
      <c r="A516" s="189" t="s">
        <v>4620</v>
      </c>
      <c r="B516" s="190">
        <v>43966</v>
      </c>
      <c r="C516" s="198" t="s">
        <v>4018</v>
      </c>
      <c r="D516" s="191" t="s">
        <v>3192</v>
      </c>
      <c r="E516" s="198" t="s">
        <v>4621</v>
      </c>
      <c r="F516" s="190">
        <v>44013</v>
      </c>
      <c r="G516" s="191" t="s">
        <v>4545</v>
      </c>
    </row>
    <row r="517" spans="1:7" ht="15">
      <c r="A517" s="189" t="s">
        <v>4622</v>
      </c>
      <c r="B517" s="190">
        <v>43976</v>
      </c>
      <c r="C517" s="198" t="s">
        <v>4623</v>
      </c>
      <c r="D517" s="191" t="s">
        <v>3192</v>
      </c>
      <c r="E517" s="198" t="s">
        <v>4624</v>
      </c>
      <c r="F517" s="192">
        <v>44005</v>
      </c>
      <c r="G517" s="191" t="s">
        <v>4545</v>
      </c>
    </row>
    <row r="518" spans="1:7" ht="15">
      <c r="A518" s="189" t="s">
        <v>4625</v>
      </c>
      <c r="B518" s="190">
        <v>43977</v>
      </c>
      <c r="C518" s="198" t="s">
        <v>4626</v>
      </c>
      <c r="D518" s="191" t="s">
        <v>3192</v>
      </c>
      <c r="E518" s="198" t="s">
        <v>4627</v>
      </c>
      <c r="F518" s="192">
        <v>44005</v>
      </c>
      <c r="G518" s="191" t="s">
        <v>4545</v>
      </c>
    </row>
    <row r="519" spans="1:7" ht="15">
      <c r="A519" s="189" t="s">
        <v>4628</v>
      </c>
      <c r="B519" s="190">
        <v>43984</v>
      </c>
      <c r="C519" s="198" t="s">
        <v>4629</v>
      </c>
      <c r="D519" s="191" t="s">
        <v>3192</v>
      </c>
      <c r="E519" s="198" t="s">
        <v>4630</v>
      </c>
      <c r="F519" s="192">
        <v>44005</v>
      </c>
      <c r="G519" s="191" t="s">
        <v>4545</v>
      </c>
    </row>
    <row r="520" spans="1:7" ht="15">
      <c r="A520" s="189" t="s">
        <v>4631</v>
      </c>
      <c r="B520" s="190">
        <v>43989</v>
      </c>
      <c r="C520" s="198" t="s">
        <v>4632</v>
      </c>
      <c r="D520" s="191" t="s">
        <v>3192</v>
      </c>
      <c r="E520" s="198" t="s">
        <v>4586</v>
      </c>
      <c r="F520" s="192">
        <v>44007</v>
      </c>
      <c r="G520" s="191" t="s">
        <v>4545</v>
      </c>
    </row>
    <row r="521" spans="1:7" ht="15">
      <c r="A521" s="189" t="s">
        <v>4633</v>
      </c>
      <c r="B521" s="190">
        <v>44000</v>
      </c>
      <c r="C521" s="198" t="s">
        <v>4634</v>
      </c>
      <c r="D521" s="191" t="s">
        <v>3192</v>
      </c>
      <c r="E521" s="198" t="s">
        <v>4635</v>
      </c>
      <c r="F521" s="192">
        <v>44047</v>
      </c>
      <c r="G521" s="191" t="s">
        <v>4545</v>
      </c>
    </row>
    <row r="522" spans="1:7" ht="15">
      <c r="A522" s="189" t="s">
        <v>4636</v>
      </c>
      <c r="B522" s="190">
        <v>43804</v>
      </c>
      <c r="C522" s="198" t="s">
        <v>4102</v>
      </c>
      <c r="D522" s="191" t="s">
        <v>3192</v>
      </c>
      <c r="E522" s="191" t="s">
        <v>4637</v>
      </c>
      <c r="F522" s="192">
        <v>43900</v>
      </c>
      <c r="G522" s="191" t="s">
        <v>4638</v>
      </c>
    </row>
    <row r="523" spans="1:7" ht="15">
      <c r="A523" s="189" t="s">
        <v>4639</v>
      </c>
      <c r="B523" s="190">
        <v>43893</v>
      </c>
      <c r="C523" s="198" t="s">
        <v>4640</v>
      </c>
      <c r="D523" s="191" t="s">
        <v>3192</v>
      </c>
      <c r="E523" s="191" t="s">
        <v>4641</v>
      </c>
      <c r="F523" s="192">
        <v>43900</v>
      </c>
      <c r="G523" s="191" t="s">
        <v>4638</v>
      </c>
    </row>
    <row r="524" spans="1:7" ht="15">
      <c r="A524" s="189" t="s">
        <v>4642</v>
      </c>
      <c r="B524" s="190">
        <v>43900</v>
      </c>
      <c r="C524" s="198" t="s">
        <v>4643</v>
      </c>
      <c r="D524" s="191" t="s">
        <v>3192</v>
      </c>
      <c r="E524" s="191" t="s">
        <v>4644</v>
      </c>
      <c r="F524" s="190">
        <v>43905</v>
      </c>
      <c r="G524" s="191" t="s">
        <v>4638</v>
      </c>
    </row>
    <row r="525" spans="1:7" ht="15">
      <c r="A525" s="189" t="s">
        <v>4645</v>
      </c>
      <c r="B525" s="190">
        <v>43919</v>
      </c>
      <c r="C525" s="198" t="s">
        <v>4646</v>
      </c>
      <c r="D525" s="191" t="s">
        <v>3192</v>
      </c>
      <c r="E525" s="198" t="s">
        <v>4647</v>
      </c>
      <c r="F525" s="190">
        <v>43900</v>
      </c>
      <c r="G525" s="191" t="s">
        <v>4638</v>
      </c>
    </row>
    <row r="526" spans="1:7" ht="15">
      <c r="A526" s="189" t="s">
        <v>4648</v>
      </c>
      <c r="B526" s="190">
        <v>43936</v>
      </c>
      <c r="C526" s="198" t="s">
        <v>4649</v>
      </c>
      <c r="D526" s="191" t="s">
        <v>3192</v>
      </c>
      <c r="E526" s="198" t="s">
        <v>4647</v>
      </c>
      <c r="F526" s="192">
        <v>43900</v>
      </c>
      <c r="G526" s="191" t="s">
        <v>4638</v>
      </c>
    </row>
    <row r="527" spans="1:7" ht="15">
      <c r="A527" s="189" t="s">
        <v>4650</v>
      </c>
      <c r="B527" s="190">
        <v>43936</v>
      </c>
      <c r="C527" s="198" t="s">
        <v>4651</v>
      </c>
      <c r="D527" s="191" t="s">
        <v>3192</v>
      </c>
      <c r="E527" s="198" t="s">
        <v>4652</v>
      </c>
      <c r="F527" s="192">
        <v>43923</v>
      </c>
      <c r="G527" s="191" t="s">
        <v>4638</v>
      </c>
    </row>
    <row r="528" spans="1:7" ht="15">
      <c r="A528" s="189" t="s">
        <v>4653</v>
      </c>
      <c r="B528" s="190">
        <v>43949</v>
      </c>
      <c r="C528" s="198" t="s">
        <v>4654</v>
      </c>
      <c r="D528" s="191" t="s">
        <v>3192</v>
      </c>
      <c r="E528" s="198" t="s">
        <v>4655</v>
      </c>
      <c r="F528" s="192">
        <v>43923</v>
      </c>
      <c r="G528" s="191" t="s">
        <v>4638</v>
      </c>
    </row>
  </sheetData>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1E718-279E-47E5-A8A0-F73880D704E1}">
  <dimension ref="A1:K11"/>
  <sheetViews>
    <sheetView workbookViewId="0" topLeftCell="A1">
      <selection activeCell="G15" sqref="G15"/>
    </sheetView>
  </sheetViews>
  <sheetFormatPr defaultColWidth="11.421875" defaultRowHeight="15"/>
  <cols>
    <col min="1" max="1" width="25.421875" style="0" customWidth="1"/>
    <col min="4" max="11" width="16.00390625" style="0" customWidth="1"/>
    <col min="257" max="257" width="25.421875" style="0" customWidth="1"/>
    <col min="260" max="267" width="16.00390625" style="0" customWidth="1"/>
    <col min="513" max="513" width="25.421875" style="0" customWidth="1"/>
    <col min="516" max="523" width="16.00390625" style="0" customWidth="1"/>
    <col min="769" max="769" width="25.421875" style="0" customWidth="1"/>
    <col min="772" max="779" width="16.00390625" style="0" customWidth="1"/>
    <col min="1025" max="1025" width="25.421875" style="0" customWidth="1"/>
    <col min="1028" max="1035" width="16.00390625" style="0" customWidth="1"/>
    <col min="1281" max="1281" width="25.421875" style="0" customWidth="1"/>
    <col min="1284" max="1291" width="16.00390625" style="0" customWidth="1"/>
    <col min="1537" max="1537" width="25.421875" style="0" customWidth="1"/>
    <col min="1540" max="1547" width="16.00390625" style="0" customWidth="1"/>
    <col min="1793" max="1793" width="25.421875" style="0" customWidth="1"/>
    <col min="1796" max="1803" width="16.00390625" style="0" customWidth="1"/>
    <col min="2049" max="2049" width="25.421875" style="0" customWidth="1"/>
    <col min="2052" max="2059" width="16.00390625" style="0" customWidth="1"/>
    <col min="2305" max="2305" width="25.421875" style="0" customWidth="1"/>
    <col min="2308" max="2315" width="16.00390625" style="0" customWidth="1"/>
    <col min="2561" max="2561" width="25.421875" style="0" customWidth="1"/>
    <col min="2564" max="2571" width="16.00390625" style="0" customWidth="1"/>
    <col min="2817" max="2817" width="25.421875" style="0" customWidth="1"/>
    <col min="2820" max="2827" width="16.00390625" style="0" customWidth="1"/>
    <col min="3073" max="3073" width="25.421875" style="0" customWidth="1"/>
    <col min="3076" max="3083" width="16.00390625" style="0" customWidth="1"/>
    <col min="3329" max="3329" width="25.421875" style="0" customWidth="1"/>
    <col min="3332" max="3339" width="16.00390625" style="0" customWidth="1"/>
    <col min="3585" max="3585" width="25.421875" style="0" customWidth="1"/>
    <col min="3588" max="3595" width="16.00390625" style="0" customWidth="1"/>
    <col min="3841" max="3841" width="25.421875" style="0" customWidth="1"/>
    <col min="3844" max="3851" width="16.00390625" style="0" customWidth="1"/>
    <col min="4097" max="4097" width="25.421875" style="0" customWidth="1"/>
    <col min="4100" max="4107" width="16.00390625" style="0" customWidth="1"/>
    <col min="4353" max="4353" width="25.421875" style="0" customWidth="1"/>
    <col min="4356" max="4363" width="16.00390625" style="0" customWidth="1"/>
    <col min="4609" max="4609" width="25.421875" style="0" customWidth="1"/>
    <col min="4612" max="4619" width="16.00390625" style="0" customWidth="1"/>
    <col min="4865" max="4865" width="25.421875" style="0" customWidth="1"/>
    <col min="4868" max="4875" width="16.00390625" style="0" customWidth="1"/>
    <col min="5121" max="5121" width="25.421875" style="0" customWidth="1"/>
    <col min="5124" max="5131" width="16.00390625" style="0" customWidth="1"/>
    <col min="5377" max="5377" width="25.421875" style="0" customWidth="1"/>
    <col min="5380" max="5387" width="16.00390625" style="0" customWidth="1"/>
    <col min="5633" max="5633" width="25.421875" style="0" customWidth="1"/>
    <col min="5636" max="5643" width="16.00390625" style="0" customWidth="1"/>
    <col min="5889" max="5889" width="25.421875" style="0" customWidth="1"/>
    <col min="5892" max="5899" width="16.00390625" style="0" customWidth="1"/>
    <col min="6145" max="6145" width="25.421875" style="0" customWidth="1"/>
    <col min="6148" max="6155" width="16.00390625" style="0" customWidth="1"/>
    <col min="6401" max="6401" width="25.421875" style="0" customWidth="1"/>
    <col min="6404" max="6411" width="16.00390625" style="0" customWidth="1"/>
    <col min="6657" max="6657" width="25.421875" style="0" customWidth="1"/>
    <col min="6660" max="6667" width="16.00390625" style="0" customWidth="1"/>
    <col min="6913" max="6913" width="25.421875" style="0" customWidth="1"/>
    <col min="6916" max="6923" width="16.00390625" style="0" customWidth="1"/>
    <col min="7169" max="7169" width="25.421875" style="0" customWidth="1"/>
    <col min="7172" max="7179" width="16.00390625" style="0" customWidth="1"/>
    <col min="7425" max="7425" width="25.421875" style="0" customWidth="1"/>
    <col min="7428" max="7435" width="16.00390625" style="0" customWidth="1"/>
    <col min="7681" max="7681" width="25.421875" style="0" customWidth="1"/>
    <col min="7684" max="7691" width="16.00390625" style="0" customWidth="1"/>
    <col min="7937" max="7937" width="25.421875" style="0" customWidth="1"/>
    <col min="7940" max="7947" width="16.00390625" style="0" customWidth="1"/>
    <col min="8193" max="8193" width="25.421875" style="0" customWidth="1"/>
    <col min="8196" max="8203" width="16.00390625" style="0" customWidth="1"/>
    <col min="8449" max="8449" width="25.421875" style="0" customWidth="1"/>
    <col min="8452" max="8459" width="16.00390625" style="0" customWidth="1"/>
    <col min="8705" max="8705" width="25.421875" style="0" customWidth="1"/>
    <col min="8708" max="8715" width="16.00390625" style="0" customWidth="1"/>
    <col min="8961" max="8961" width="25.421875" style="0" customWidth="1"/>
    <col min="8964" max="8971" width="16.00390625" style="0" customWidth="1"/>
    <col min="9217" max="9217" width="25.421875" style="0" customWidth="1"/>
    <col min="9220" max="9227" width="16.00390625" style="0" customWidth="1"/>
    <col min="9473" max="9473" width="25.421875" style="0" customWidth="1"/>
    <col min="9476" max="9483" width="16.00390625" style="0" customWidth="1"/>
    <col min="9729" max="9729" width="25.421875" style="0" customWidth="1"/>
    <col min="9732" max="9739" width="16.00390625" style="0" customWidth="1"/>
    <col min="9985" max="9985" width="25.421875" style="0" customWidth="1"/>
    <col min="9988" max="9995" width="16.00390625" style="0" customWidth="1"/>
    <col min="10241" max="10241" width="25.421875" style="0" customWidth="1"/>
    <col min="10244" max="10251" width="16.00390625" style="0" customWidth="1"/>
    <col min="10497" max="10497" width="25.421875" style="0" customWidth="1"/>
    <col min="10500" max="10507" width="16.00390625" style="0" customWidth="1"/>
    <col min="10753" max="10753" width="25.421875" style="0" customWidth="1"/>
    <col min="10756" max="10763" width="16.00390625" style="0" customWidth="1"/>
    <col min="11009" max="11009" width="25.421875" style="0" customWidth="1"/>
    <col min="11012" max="11019" width="16.00390625" style="0" customWidth="1"/>
    <col min="11265" max="11265" width="25.421875" style="0" customWidth="1"/>
    <col min="11268" max="11275" width="16.00390625" style="0" customWidth="1"/>
    <col min="11521" max="11521" width="25.421875" style="0" customWidth="1"/>
    <col min="11524" max="11531" width="16.00390625" style="0" customWidth="1"/>
    <col min="11777" max="11777" width="25.421875" style="0" customWidth="1"/>
    <col min="11780" max="11787" width="16.00390625" style="0" customWidth="1"/>
    <col min="12033" max="12033" width="25.421875" style="0" customWidth="1"/>
    <col min="12036" max="12043" width="16.00390625" style="0" customWidth="1"/>
    <col min="12289" max="12289" width="25.421875" style="0" customWidth="1"/>
    <col min="12292" max="12299" width="16.00390625" style="0" customWidth="1"/>
    <col min="12545" max="12545" width="25.421875" style="0" customWidth="1"/>
    <col min="12548" max="12555" width="16.00390625" style="0" customWidth="1"/>
    <col min="12801" max="12801" width="25.421875" style="0" customWidth="1"/>
    <col min="12804" max="12811" width="16.00390625" style="0" customWidth="1"/>
    <col min="13057" max="13057" width="25.421875" style="0" customWidth="1"/>
    <col min="13060" max="13067" width="16.00390625" style="0" customWidth="1"/>
    <col min="13313" max="13313" width="25.421875" style="0" customWidth="1"/>
    <col min="13316" max="13323" width="16.00390625" style="0" customWidth="1"/>
    <col min="13569" max="13569" width="25.421875" style="0" customWidth="1"/>
    <col min="13572" max="13579" width="16.00390625" style="0" customWidth="1"/>
    <col min="13825" max="13825" width="25.421875" style="0" customWidth="1"/>
    <col min="13828" max="13835" width="16.00390625" style="0" customWidth="1"/>
    <col min="14081" max="14081" width="25.421875" style="0" customWidth="1"/>
    <col min="14084" max="14091" width="16.00390625" style="0" customWidth="1"/>
    <col min="14337" max="14337" width="25.421875" style="0" customWidth="1"/>
    <col min="14340" max="14347" width="16.00390625" style="0" customWidth="1"/>
    <col min="14593" max="14593" width="25.421875" style="0" customWidth="1"/>
    <col min="14596" max="14603" width="16.00390625" style="0" customWidth="1"/>
    <col min="14849" max="14849" width="25.421875" style="0" customWidth="1"/>
    <col min="14852" max="14859" width="16.00390625" style="0" customWidth="1"/>
    <col min="15105" max="15105" width="25.421875" style="0" customWidth="1"/>
    <col min="15108" max="15115" width="16.00390625" style="0" customWidth="1"/>
    <col min="15361" max="15361" width="25.421875" style="0" customWidth="1"/>
    <col min="15364" max="15371" width="16.00390625" style="0" customWidth="1"/>
    <col min="15617" max="15617" width="25.421875" style="0" customWidth="1"/>
    <col min="15620" max="15627" width="16.00390625" style="0" customWidth="1"/>
    <col min="15873" max="15873" width="25.421875" style="0" customWidth="1"/>
    <col min="15876" max="15883" width="16.00390625" style="0" customWidth="1"/>
    <col min="16129" max="16129" width="25.421875" style="0" customWidth="1"/>
    <col min="16132" max="16139" width="16.00390625" style="0" customWidth="1"/>
  </cols>
  <sheetData>
    <row r="1" spans="1:11" ht="30">
      <c r="A1" t="s">
        <v>4656</v>
      </c>
      <c r="B1" t="s">
        <v>4657</v>
      </c>
      <c r="C1" t="s">
        <v>4658</v>
      </c>
      <c r="D1" s="134" t="s">
        <v>4659</v>
      </c>
      <c r="E1" s="134" t="s">
        <v>4660</v>
      </c>
      <c r="F1" s="134" t="s">
        <v>4661</v>
      </c>
      <c r="G1" s="134" t="s">
        <v>4662</v>
      </c>
      <c r="H1" s="134" t="s">
        <v>4663</v>
      </c>
      <c r="I1" s="134" t="s">
        <v>4664</v>
      </c>
      <c r="J1" s="134" t="s">
        <v>4665</v>
      </c>
      <c r="K1" s="134" t="s">
        <v>4666</v>
      </c>
    </row>
    <row r="2" spans="1:11" ht="15">
      <c r="A2" t="s">
        <v>533</v>
      </c>
      <c r="B2" s="76">
        <v>0</v>
      </c>
      <c r="C2" s="76">
        <v>0</v>
      </c>
      <c r="D2" s="76">
        <v>1</v>
      </c>
      <c r="E2" s="76">
        <v>0</v>
      </c>
      <c r="F2" s="76">
        <v>0</v>
      </c>
      <c r="G2" s="76">
        <v>1</v>
      </c>
      <c r="H2" s="76">
        <v>1</v>
      </c>
      <c r="I2" s="76">
        <v>1</v>
      </c>
      <c r="J2" s="76">
        <v>1</v>
      </c>
      <c r="K2" s="76">
        <v>1</v>
      </c>
    </row>
    <row r="3" spans="1:11" ht="15">
      <c r="A3" t="s">
        <v>4667</v>
      </c>
      <c r="B3" s="76">
        <v>0</v>
      </c>
      <c r="C3" s="76">
        <v>0</v>
      </c>
      <c r="D3" s="76">
        <v>1</v>
      </c>
      <c r="E3" s="76">
        <v>0</v>
      </c>
      <c r="F3" s="76">
        <v>0</v>
      </c>
      <c r="G3" s="76">
        <v>1</v>
      </c>
      <c r="H3" s="76">
        <v>1</v>
      </c>
      <c r="I3" s="76">
        <v>1</v>
      </c>
      <c r="J3" s="76">
        <v>1</v>
      </c>
      <c r="K3" s="76">
        <v>1</v>
      </c>
    </row>
    <row r="4" spans="1:11" ht="15">
      <c r="A4" t="s">
        <v>4668</v>
      </c>
      <c r="B4" s="76">
        <v>0</v>
      </c>
      <c r="C4" s="76">
        <v>2</v>
      </c>
      <c r="D4" s="76">
        <v>0</v>
      </c>
      <c r="E4" s="76">
        <v>0</v>
      </c>
      <c r="F4" s="76">
        <v>0</v>
      </c>
      <c r="G4" s="76">
        <v>2</v>
      </c>
      <c r="H4" s="76">
        <v>2</v>
      </c>
      <c r="I4" s="76">
        <v>2</v>
      </c>
      <c r="J4" s="76">
        <v>0</v>
      </c>
      <c r="K4" s="76">
        <v>0</v>
      </c>
    </row>
    <row r="5" spans="1:11" ht="15">
      <c r="A5" t="s">
        <v>4669</v>
      </c>
      <c r="B5" s="76">
        <v>0</v>
      </c>
      <c r="C5" s="76">
        <v>0</v>
      </c>
      <c r="D5" s="76">
        <v>3</v>
      </c>
      <c r="E5" s="76">
        <v>0</v>
      </c>
      <c r="F5" s="76">
        <v>1</v>
      </c>
      <c r="G5" s="76">
        <v>2</v>
      </c>
      <c r="H5" s="76">
        <v>3</v>
      </c>
      <c r="I5" s="76">
        <v>3</v>
      </c>
      <c r="J5" s="76">
        <v>1</v>
      </c>
      <c r="K5" s="76">
        <v>1</v>
      </c>
    </row>
    <row r="6" spans="1:11" ht="15">
      <c r="A6" t="s">
        <v>4670</v>
      </c>
      <c r="B6" s="76">
        <v>0</v>
      </c>
      <c r="C6" s="76">
        <v>0</v>
      </c>
      <c r="D6" s="76">
        <v>3</v>
      </c>
      <c r="E6" s="76">
        <v>0</v>
      </c>
      <c r="F6" s="76">
        <v>2</v>
      </c>
      <c r="G6" s="76">
        <v>1</v>
      </c>
      <c r="H6" s="76">
        <v>3</v>
      </c>
      <c r="I6" s="76">
        <v>3</v>
      </c>
      <c r="J6" s="76">
        <v>3</v>
      </c>
      <c r="K6" s="76">
        <v>3</v>
      </c>
    </row>
    <row r="7" spans="1:11" ht="15">
      <c r="A7" t="s">
        <v>4671</v>
      </c>
      <c r="B7" s="76">
        <v>0</v>
      </c>
      <c r="C7" s="76">
        <v>5</v>
      </c>
      <c r="D7" s="76">
        <v>0</v>
      </c>
      <c r="E7" s="76">
        <v>0</v>
      </c>
      <c r="F7" s="76">
        <v>2</v>
      </c>
      <c r="G7" s="76">
        <v>3</v>
      </c>
      <c r="H7" s="76">
        <v>5</v>
      </c>
      <c r="I7" s="76">
        <v>5</v>
      </c>
      <c r="J7" s="76">
        <v>0</v>
      </c>
      <c r="K7" s="76">
        <v>0</v>
      </c>
    </row>
    <row r="8" spans="1:11" ht="15">
      <c r="A8" t="s">
        <v>4672</v>
      </c>
      <c r="B8" s="76">
        <v>0</v>
      </c>
      <c r="C8" s="76">
        <v>4</v>
      </c>
      <c r="D8" s="76">
        <v>0</v>
      </c>
      <c r="E8" s="76">
        <v>0</v>
      </c>
      <c r="F8" s="76">
        <v>1</v>
      </c>
      <c r="G8" s="76">
        <v>4</v>
      </c>
      <c r="H8" s="76">
        <v>5</v>
      </c>
      <c r="I8" s="76">
        <v>5</v>
      </c>
      <c r="J8" s="76">
        <v>0</v>
      </c>
      <c r="K8" s="76">
        <v>0</v>
      </c>
    </row>
    <row r="9" spans="1:11" ht="15">
      <c r="A9" t="s">
        <v>4673</v>
      </c>
      <c r="B9" s="76">
        <v>1</v>
      </c>
      <c r="C9" s="76">
        <v>4</v>
      </c>
      <c r="D9" s="76">
        <v>0</v>
      </c>
      <c r="E9" s="76">
        <v>0</v>
      </c>
      <c r="F9" s="76">
        <v>4</v>
      </c>
      <c r="G9" s="76">
        <v>1</v>
      </c>
      <c r="H9" s="76">
        <v>5</v>
      </c>
      <c r="I9" s="76">
        <v>4</v>
      </c>
      <c r="J9" s="76">
        <v>0</v>
      </c>
      <c r="K9" s="76">
        <v>0</v>
      </c>
    </row>
    <row r="10" spans="1:11" ht="15">
      <c r="A10" t="s">
        <v>4674</v>
      </c>
      <c r="B10" s="76">
        <v>0</v>
      </c>
      <c r="C10" s="76">
        <v>0</v>
      </c>
      <c r="D10" s="76">
        <v>1</v>
      </c>
      <c r="E10" s="76">
        <v>0</v>
      </c>
      <c r="F10" s="76">
        <v>0</v>
      </c>
      <c r="G10" s="76">
        <v>1</v>
      </c>
      <c r="H10" s="76">
        <v>1</v>
      </c>
      <c r="I10" s="76">
        <v>1</v>
      </c>
      <c r="J10" s="76">
        <v>0</v>
      </c>
      <c r="K10" s="76">
        <v>0</v>
      </c>
    </row>
    <row r="11" spans="2:9" ht="15">
      <c r="B11" t="s">
        <v>4675</v>
      </c>
      <c r="C11" t="s">
        <v>4675</v>
      </c>
      <c r="D11" t="s">
        <v>4675</v>
      </c>
      <c r="F11" t="s">
        <v>4675</v>
      </c>
      <c r="G11" t="s">
        <v>4675</v>
      </c>
      <c r="H11">
        <f>SUM(H2:H10)</f>
        <v>26</v>
      </c>
      <c r="I11">
        <f>SUM(I2:I10)</f>
        <v>25</v>
      </c>
    </row>
  </sheetData>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64542-4E2E-418D-A2E1-FAB8E8D517BF}">
  <dimension ref="A1:N59"/>
  <sheetViews>
    <sheetView workbookViewId="0" topLeftCell="A1">
      <selection activeCell="A1" sqref="A1:XFD1048576"/>
    </sheetView>
  </sheetViews>
  <sheetFormatPr defaultColWidth="11.421875" defaultRowHeight="15"/>
  <cols>
    <col min="3" max="3" width="64.00390625" style="0" customWidth="1"/>
    <col min="4" max="4" width="38.57421875" style="0" customWidth="1"/>
    <col min="7" max="7" width="106.00390625" style="0" customWidth="1"/>
    <col min="10" max="10" width="151.140625" style="0" customWidth="1"/>
    <col min="11" max="11" width="27.421875" style="0" customWidth="1"/>
    <col min="13" max="13" width="24.00390625" style="0" customWidth="1"/>
    <col min="259" max="259" width="64.00390625" style="0" customWidth="1"/>
    <col min="260" max="260" width="38.57421875" style="0" customWidth="1"/>
    <col min="263" max="263" width="106.00390625" style="0" customWidth="1"/>
    <col min="266" max="266" width="151.140625" style="0" customWidth="1"/>
    <col min="267" max="267" width="27.421875" style="0" customWidth="1"/>
    <col min="269" max="269" width="24.00390625" style="0" customWidth="1"/>
    <col min="515" max="515" width="64.00390625" style="0" customWidth="1"/>
    <col min="516" max="516" width="38.57421875" style="0" customWidth="1"/>
    <col min="519" max="519" width="106.00390625" style="0" customWidth="1"/>
    <col min="522" max="522" width="151.140625" style="0" customWidth="1"/>
    <col min="523" max="523" width="27.421875" style="0" customWidth="1"/>
    <col min="525" max="525" width="24.00390625" style="0" customWidth="1"/>
    <col min="771" max="771" width="64.00390625" style="0" customWidth="1"/>
    <col min="772" max="772" width="38.57421875" style="0" customWidth="1"/>
    <col min="775" max="775" width="106.00390625" style="0" customWidth="1"/>
    <col min="778" max="778" width="151.140625" style="0" customWidth="1"/>
    <col min="779" max="779" width="27.421875" style="0" customWidth="1"/>
    <col min="781" max="781" width="24.00390625" style="0" customWidth="1"/>
    <col min="1027" max="1027" width="64.00390625" style="0" customWidth="1"/>
    <col min="1028" max="1028" width="38.57421875" style="0" customWidth="1"/>
    <col min="1031" max="1031" width="106.00390625" style="0" customWidth="1"/>
    <col min="1034" max="1034" width="151.140625" style="0" customWidth="1"/>
    <col min="1035" max="1035" width="27.421875" style="0" customWidth="1"/>
    <col min="1037" max="1037" width="24.00390625" style="0" customWidth="1"/>
    <col min="1283" max="1283" width="64.00390625" style="0" customWidth="1"/>
    <col min="1284" max="1284" width="38.57421875" style="0" customWidth="1"/>
    <col min="1287" max="1287" width="106.00390625" style="0" customWidth="1"/>
    <col min="1290" max="1290" width="151.140625" style="0" customWidth="1"/>
    <col min="1291" max="1291" width="27.421875" style="0" customWidth="1"/>
    <col min="1293" max="1293" width="24.00390625" style="0" customWidth="1"/>
    <col min="1539" max="1539" width="64.00390625" style="0" customWidth="1"/>
    <col min="1540" max="1540" width="38.57421875" style="0" customWidth="1"/>
    <col min="1543" max="1543" width="106.00390625" style="0" customWidth="1"/>
    <col min="1546" max="1546" width="151.140625" style="0" customWidth="1"/>
    <col min="1547" max="1547" width="27.421875" style="0" customWidth="1"/>
    <col min="1549" max="1549" width="24.00390625" style="0" customWidth="1"/>
    <col min="1795" max="1795" width="64.00390625" style="0" customWidth="1"/>
    <col min="1796" max="1796" width="38.57421875" style="0" customWidth="1"/>
    <col min="1799" max="1799" width="106.00390625" style="0" customWidth="1"/>
    <col min="1802" max="1802" width="151.140625" style="0" customWidth="1"/>
    <col min="1803" max="1803" width="27.421875" style="0" customWidth="1"/>
    <col min="1805" max="1805" width="24.00390625" style="0" customWidth="1"/>
    <col min="2051" max="2051" width="64.00390625" style="0" customWidth="1"/>
    <col min="2052" max="2052" width="38.57421875" style="0" customWidth="1"/>
    <col min="2055" max="2055" width="106.00390625" style="0" customWidth="1"/>
    <col min="2058" max="2058" width="151.140625" style="0" customWidth="1"/>
    <col min="2059" max="2059" width="27.421875" style="0" customWidth="1"/>
    <col min="2061" max="2061" width="24.00390625" style="0" customWidth="1"/>
    <col min="2307" max="2307" width="64.00390625" style="0" customWidth="1"/>
    <col min="2308" max="2308" width="38.57421875" style="0" customWidth="1"/>
    <col min="2311" max="2311" width="106.00390625" style="0" customWidth="1"/>
    <col min="2314" max="2314" width="151.140625" style="0" customWidth="1"/>
    <col min="2315" max="2315" width="27.421875" style="0" customWidth="1"/>
    <col min="2317" max="2317" width="24.00390625" style="0" customWidth="1"/>
    <col min="2563" max="2563" width="64.00390625" style="0" customWidth="1"/>
    <col min="2564" max="2564" width="38.57421875" style="0" customWidth="1"/>
    <col min="2567" max="2567" width="106.00390625" style="0" customWidth="1"/>
    <col min="2570" max="2570" width="151.140625" style="0" customWidth="1"/>
    <col min="2571" max="2571" width="27.421875" style="0" customWidth="1"/>
    <col min="2573" max="2573" width="24.00390625" style="0" customWidth="1"/>
    <col min="2819" max="2819" width="64.00390625" style="0" customWidth="1"/>
    <col min="2820" max="2820" width="38.57421875" style="0" customWidth="1"/>
    <col min="2823" max="2823" width="106.00390625" style="0" customWidth="1"/>
    <col min="2826" max="2826" width="151.140625" style="0" customWidth="1"/>
    <col min="2827" max="2827" width="27.421875" style="0" customWidth="1"/>
    <col min="2829" max="2829" width="24.00390625" style="0" customWidth="1"/>
    <col min="3075" max="3075" width="64.00390625" style="0" customWidth="1"/>
    <col min="3076" max="3076" width="38.57421875" style="0" customWidth="1"/>
    <col min="3079" max="3079" width="106.00390625" style="0" customWidth="1"/>
    <col min="3082" max="3082" width="151.140625" style="0" customWidth="1"/>
    <col min="3083" max="3083" width="27.421875" style="0" customWidth="1"/>
    <col min="3085" max="3085" width="24.00390625" style="0" customWidth="1"/>
    <col min="3331" max="3331" width="64.00390625" style="0" customWidth="1"/>
    <col min="3332" max="3332" width="38.57421875" style="0" customWidth="1"/>
    <col min="3335" max="3335" width="106.00390625" style="0" customWidth="1"/>
    <col min="3338" max="3338" width="151.140625" style="0" customWidth="1"/>
    <col min="3339" max="3339" width="27.421875" style="0" customWidth="1"/>
    <col min="3341" max="3341" width="24.00390625" style="0" customWidth="1"/>
    <col min="3587" max="3587" width="64.00390625" style="0" customWidth="1"/>
    <col min="3588" max="3588" width="38.57421875" style="0" customWidth="1"/>
    <col min="3591" max="3591" width="106.00390625" style="0" customWidth="1"/>
    <col min="3594" max="3594" width="151.140625" style="0" customWidth="1"/>
    <col min="3595" max="3595" width="27.421875" style="0" customWidth="1"/>
    <col min="3597" max="3597" width="24.00390625" style="0" customWidth="1"/>
    <col min="3843" max="3843" width="64.00390625" style="0" customWidth="1"/>
    <col min="3844" max="3844" width="38.57421875" style="0" customWidth="1"/>
    <col min="3847" max="3847" width="106.00390625" style="0" customWidth="1"/>
    <col min="3850" max="3850" width="151.140625" style="0" customWidth="1"/>
    <col min="3851" max="3851" width="27.421875" style="0" customWidth="1"/>
    <col min="3853" max="3853" width="24.00390625" style="0" customWidth="1"/>
    <col min="4099" max="4099" width="64.00390625" style="0" customWidth="1"/>
    <col min="4100" max="4100" width="38.57421875" style="0" customWidth="1"/>
    <col min="4103" max="4103" width="106.00390625" style="0" customWidth="1"/>
    <col min="4106" max="4106" width="151.140625" style="0" customWidth="1"/>
    <col min="4107" max="4107" width="27.421875" style="0" customWidth="1"/>
    <col min="4109" max="4109" width="24.00390625" style="0" customWidth="1"/>
    <col min="4355" max="4355" width="64.00390625" style="0" customWidth="1"/>
    <col min="4356" max="4356" width="38.57421875" style="0" customWidth="1"/>
    <col min="4359" max="4359" width="106.00390625" style="0" customWidth="1"/>
    <col min="4362" max="4362" width="151.140625" style="0" customWidth="1"/>
    <col min="4363" max="4363" width="27.421875" style="0" customWidth="1"/>
    <col min="4365" max="4365" width="24.00390625" style="0" customWidth="1"/>
    <col min="4611" max="4611" width="64.00390625" style="0" customWidth="1"/>
    <col min="4612" max="4612" width="38.57421875" style="0" customWidth="1"/>
    <col min="4615" max="4615" width="106.00390625" style="0" customWidth="1"/>
    <col min="4618" max="4618" width="151.140625" style="0" customWidth="1"/>
    <col min="4619" max="4619" width="27.421875" style="0" customWidth="1"/>
    <col min="4621" max="4621" width="24.00390625" style="0" customWidth="1"/>
    <col min="4867" max="4867" width="64.00390625" style="0" customWidth="1"/>
    <col min="4868" max="4868" width="38.57421875" style="0" customWidth="1"/>
    <col min="4871" max="4871" width="106.00390625" style="0" customWidth="1"/>
    <col min="4874" max="4874" width="151.140625" style="0" customWidth="1"/>
    <col min="4875" max="4875" width="27.421875" style="0" customWidth="1"/>
    <col min="4877" max="4877" width="24.00390625" style="0" customWidth="1"/>
    <col min="5123" max="5123" width="64.00390625" style="0" customWidth="1"/>
    <col min="5124" max="5124" width="38.57421875" style="0" customWidth="1"/>
    <col min="5127" max="5127" width="106.00390625" style="0" customWidth="1"/>
    <col min="5130" max="5130" width="151.140625" style="0" customWidth="1"/>
    <col min="5131" max="5131" width="27.421875" style="0" customWidth="1"/>
    <col min="5133" max="5133" width="24.00390625" style="0" customWidth="1"/>
    <col min="5379" max="5379" width="64.00390625" style="0" customWidth="1"/>
    <col min="5380" max="5380" width="38.57421875" style="0" customWidth="1"/>
    <col min="5383" max="5383" width="106.00390625" style="0" customWidth="1"/>
    <col min="5386" max="5386" width="151.140625" style="0" customWidth="1"/>
    <col min="5387" max="5387" width="27.421875" style="0" customWidth="1"/>
    <col min="5389" max="5389" width="24.00390625" style="0" customWidth="1"/>
    <col min="5635" max="5635" width="64.00390625" style="0" customWidth="1"/>
    <col min="5636" max="5636" width="38.57421875" style="0" customWidth="1"/>
    <col min="5639" max="5639" width="106.00390625" style="0" customWidth="1"/>
    <col min="5642" max="5642" width="151.140625" style="0" customWidth="1"/>
    <col min="5643" max="5643" width="27.421875" style="0" customWidth="1"/>
    <col min="5645" max="5645" width="24.00390625" style="0" customWidth="1"/>
    <col min="5891" max="5891" width="64.00390625" style="0" customWidth="1"/>
    <col min="5892" max="5892" width="38.57421875" style="0" customWidth="1"/>
    <col min="5895" max="5895" width="106.00390625" style="0" customWidth="1"/>
    <col min="5898" max="5898" width="151.140625" style="0" customWidth="1"/>
    <col min="5899" max="5899" width="27.421875" style="0" customWidth="1"/>
    <col min="5901" max="5901" width="24.00390625" style="0" customWidth="1"/>
    <col min="6147" max="6147" width="64.00390625" style="0" customWidth="1"/>
    <col min="6148" max="6148" width="38.57421875" style="0" customWidth="1"/>
    <col min="6151" max="6151" width="106.00390625" style="0" customWidth="1"/>
    <col min="6154" max="6154" width="151.140625" style="0" customWidth="1"/>
    <col min="6155" max="6155" width="27.421875" style="0" customWidth="1"/>
    <col min="6157" max="6157" width="24.00390625" style="0" customWidth="1"/>
    <col min="6403" max="6403" width="64.00390625" style="0" customWidth="1"/>
    <col min="6404" max="6404" width="38.57421875" style="0" customWidth="1"/>
    <col min="6407" max="6407" width="106.00390625" style="0" customWidth="1"/>
    <col min="6410" max="6410" width="151.140625" style="0" customWidth="1"/>
    <col min="6411" max="6411" width="27.421875" style="0" customWidth="1"/>
    <col min="6413" max="6413" width="24.00390625" style="0" customWidth="1"/>
    <col min="6659" max="6659" width="64.00390625" style="0" customWidth="1"/>
    <col min="6660" max="6660" width="38.57421875" style="0" customWidth="1"/>
    <col min="6663" max="6663" width="106.00390625" style="0" customWidth="1"/>
    <col min="6666" max="6666" width="151.140625" style="0" customWidth="1"/>
    <col min="6667" max="6667" width="27.421875" style="0" customWidth="1"/>
    <col min="6669" max="6669" width="24.00390625" style="0" customWidth="1"/>
    <col min="6915" max="6915" width="64.00390625" style="0" customWidth="1"/>
    <col min="6916" max="6916" width="38.57421875" style="0" customWidth="1"/>
    <col min="6919" max="6919" width="106.00390625" style="0" customWidth="1"/>
    <col min="6922" max="6922" width="151.140625" style="0" customWidth="1"/>
    <col min="6923" max="6923" width="27.421875" style="0" customWidth="1"/>
    <col min="6925" max="6925" width="24.00390625" style="0" customWidth="1"/>
    <col min="7171" max="7171" width="64.00390625" style="0" customWidth="1"/>
    <col min="7172" max="7172" width="38.57421875" style="0" customWidth="1"/>
    <col min="7175" max="7175" width="106.00390625" style="0" customWidth="1"/>
    <col min="7178" max="7178" width="151.140625" style="0" customWidth="1"/>
    <col min="7179" max="7179" width="27.421875" style="0" customWidth="1"/>
    <col min="7181" max="7181" width="24.00390625" style="0" customWidth="1"/>
    <col min="7427" max="7427" width="64.00390625" style="0" customWidth="1"/>
    <col min="7428" max="7428" width="38.57421875" style="0" customWidth="1"/>
    <col min="7431" max="7431" width="106.00390625" style="0" customWidth="1"/>
    <col min="7434" max="7434" width="151.140625" style="0" customWidth="1"/>
    <col min="7435" max="7435" width="27.421875" style="0" customWidth="1"/>
    <col min="7437" max="7437" width="24.00390625" style="0" customWidth="1"/>
    <col min="7683" max="7683" width="64.00390625" style="0" customWidth="1"/>
    <col min="7684" max="7684" width="38.57421875" style="0" customWidth="1"/>
    <col min="7687" max="7687" width="106.00390625" style="0" customWidth="1"/>
    <col min="7690" max="7690" width="151.140625" style="0" customWidth="1"/>
    <col min="7691" max="7691" width="27.421875" style="0" customWidth="1"/>
    <col min="7693" max="7693" width="24.00390625" style="0" customWidth="1"/>
    <col min="7939" max="7939" width="64.00390625" style="0" customWidth="1"/>
    <col min="7940" max="7940" width="38.57421875" style="0" customWidth="1"/>
    <col min="7943" max="7943" width="106.00390625" style="0" customWidth="1"/>
    <col min="7946" max="7946" width="151.140625" style="0" customWidth="1"/>
    <col min="7947" max="7947" width="27.421875" style="0" customWidth="1"/>
    <col min="7949" max="7949" width="24.00390625" style="0" customWidth="1"/>
    <col min="8195" max="8195" width="64.00390625" style="0" customWidth="1"/>
    <col min="8196" max="8196" width="38.57421875" style="0" customWidth="1"/>
    <col min="8199" max="8199" width="106.00390625" style="0" customWidth="1"/>
    <col min="8202" max="8202" width="151.140625" style="0" customWidth="1"/>
    <col min="8203" max="8203" width="27.421875" style="0" customWidth="1"/>
    <col min="8205" max="8205" width="24.00390625" style="0" customWidth="1"/>
    <col min="8451" max="8451" width="64.00390625" style="0" customWidth="1"/>
    <col min="8452" max="8452" width="38.57421875" style="0" customWidth="1"/>
    <col min="8455" max="8455" width="106.00390625" style="0" customWidth="1"/>
    <col min="8458" max="8458" width="151.140625" style="0" customWidth="1"/>
    <col min="8459" max="8459" width="27.421875" style="0" customWidth="1"/>
    <col min="8461" max="8461" width="24.00390625" style="0" customWidth="1"/>
    <col min="8707" max="8707" width="64.00390625" style="0" customWidth="1"/>
    <col min="8708" max="8708" width="38.57421875" style="0" customWidth="1"/>
    <col min="8711" max="8711" width="106.00390625" style="0" customWidth="1"/>
    <col min="8714" max="8714" width="151.140625" style="0" customWidth="1"/>
    <col min="8715" max="8715" width="27.421875" style="0" customWidth="1"/>
    <col min="8717" max="8717" width="24.00390625" style="0" customWidth="1"/>
    <col min="8963" max="8963" width="64.00390625" style="0" customWidth="1"/>
    <col min="8964" max="8964" width="38.57421875" style="0" customWidth="1"/>
    <col min="8967" max="8967" width="106.00390625" style="0" customWidth="1"/>
    <col min="8970" max="8970" width="151.140625" style="0" customWidth="1"/>
    <col min="8971" max="8971" width="27.421875" style="0" customWidth="1"/>
    <col min="8973" max="8973" width="24.00390625" style="0" customWidth="1"/>
    <col min="9219" max="9219" width="64.00390625" style="0" customWidth="1"/>
    <col min="9220" max="9220" width="38.57421875" style="0" customWidth="1"/>
    <col min="9223" max="9223" width="106.00390625" style="0" customWidth="1"/>
    <col min="9226" max="9226" width="151.140625" style="0" customWidth="1"/>
    <col min="9227" max="9227" width="27.421875" style="0" customWidth="1"/>
    <col min="9229" max="9229" width="24.00390625" style="0" customWidth="1"/>
    <col min="9475" max="9475" width="64.00390625" style="0" customWidth="1"/>
    <col min="9476" max="9476" width="38.57421875" style="0" customWidth="1"/>
    <col min="9479" max="9479" width="106.00390625" style="0" customWidth="1"/>
    <col min="9482" max="9482" width="151.140625" style="0" customWidth="1"/>
    <col min="9483" max="9483" width="27.421875" style="0" customWidth="1"/>
    <col min="9485" max="9485" width="24.00390625" style="0" customWidth="1"/>
    <col min="9731" max="9731" width="64.00390625" style="0" customWidth="1"/>
    <col min="9732" max="9732" width="38.57421875" style="0" customWidth="1"/>
    <col min="9735" max="9735" width="106.00390625" style="0" customWidth="1"/>
    <col min="9738" max="9738" width="151.140625" style="0" customWidth="1"/>
    <col min="9739" max="9739" width="27.421875" style="0" customWidth="1"/>
    <col min="9741" max="9741" width="24.00390625" style="0" customWidth="1"/>
    <col min="9987" max="9987" width="64.00390625" style="0" customWidth="1"/>
    <col min="9988" max="9988" width="38.57421875" style="0" customWidth="1"/>
    <col min="9991" max="9991" width="106.00390625" style="0" customWidth="1"/>
    <col min="9994" max="9994" width="151.140625" style="0" customWidth="1"/>
    <col min="9995" max="9995" width="27.421875" style="0" customWidth="1"/>
    <col min="9997" max="9997" width="24.00390625" style="0" customWidth="1"/>
    <col min="10243" max="10243" width="64.00390625" style="0" customWidth="1"/>
    <col min="10244" max="10244" width="38.57421875" style="0" customWidth="1"/>
    <col min="10247" max="10247" width="106.00390625" style="0" customWidth="1"/>
    <col min="10250" max="10250" width="151.140625" style="0" customWidth="1"/>
    <col min="10251" max="10251" width="27.421875" style="0" customWidth="1"/>
    <col min="10253" max="10253" width="24.00390625" style="0" customWidth="1"/>
    <col min="10499" max="10499" width="64.00390625" style="0" customWidth="1"/>
    <col min="10500" max="10500" width="38.57421875" style="0" customWidth="1"/>
    <col min="10503" max="10503" width="106.00390625" style="0" customWidth="1"/>
    <col min="10506" max="10506" width="151.140625" style="0" customWidth="1"/>
    <col min="10507" max="10507" width="27.421875" style="0" customWidth="1"/>
    <col min="10509" max="10509" width="24.00390625" style="0" customWidth="1"/>
    <col min="10755" max="10755" width="64.00390625" style="0" customWidth="1"/>
    <col min="10756" max="10756" width="38.57421875" style="0" customWidth="1"/>
    <col min="10759" max="10759" width="106.00390625" style="0" customWidth="1"/>
    <col min="10762" max="10762" width="151.140625" style="0" customWidth="1"/>
    <col min="10763" max="10763" width="27.421875" style="0" customWidth="1"/>
    <col min="10765" max="10765" width="24.00390625" style="0" customWidth="1"/>
    <col min="11011" max="11011" width="64.00390625" style="0" customWidth="1"/>
    <col min="11012" max="11012" width="38.57421875" style="0" customWidth="1"/>
    <col min="11015" max="11015" width="106.00390625" style="0" customWidth="1"/>
    <col min="11018" max="11018" width="151.140625" style="0" customWidth="1"/>
    <col min="11019" max="11019" width="27.421875" style="0" customWidth="1"/>
    <col min="11021" max="11021" width="24.00390625" style="0" customWidth="1"/>
    <col min="11267" max="11267" width="64.00390625" style="0" customWidth="1"/>
    <col min="11268" max="11268" width="38.57421875" style="0" customWidth="1"/>
    <col min="11271" max="11271" width="106.00390625" style="0" customWidth="1"/>
    <col min="11274" max="11274" width="151.140625" style="0" customWidth="1"/>
    <col min="11275" max="11275" width="27.421875" style="0" customWidth="1"/>
    <col min="11277" max="11277" width="24.00390625" style="0" customWidth="1"/>
    <col min="11523" max="11523" width="64.00390625" style="0" customWidth="1"/>
    <col min="11524" max="11524" width="38.57421875" style="0" customWidth="1"/>
    <col min="11527" max="11527" width="106.00390625" style="0" customWidth="1"/>
    <col min="11530" max="11530" width="151.140625" style="0" customWidth="1"/>
    <col min="11531" max="11531" width="27.421875" style="0" customWidth="1"/>
    <col min="11533" max="11533" width="24.00390625" style="0" customWidth="1"/>
    <col min="11779" max="11779" width="64.00390625" style="0" customWidth="1"/>
    <col min="11780" max="11780" width="38.57421875" style="0" customWidth="1"/>
    <col min="11783" max="11783" width="106.00390625" style="0" customWidth="1"/>
    <col min="11786" max="11786" width="151.140625" style="0" customWidth="1"/>
    <col min="11787" max="11787" width="27.421875" style="0" customWidth="1"/>
    <col min="11789" max="11789" width="24.00390625" style="0" customWidth="1"/>
    <col min="12035" max="12035" width="64.00390625" style="0" customWidth="1"/>
    <col min="12036" max="12036" width="38.57421875" style="0" customWidth="1"/>
    <col min="12039" max="12039" width="106.00390625" style="0" customWidth="1"/>
    <col min="12042" max="12042" width="151.140625" style="0" customWidth="1"/>
    <col min="12043" max="12043" width="27.421875" style="0" customWidth="1"/>
    <col min="12045" max="12045" width="24.00390625" style="0" customWidth="1"/>
    <col min="12291" max="12291" width="64.00390625" style="0" customWidth="1"/>
    <col min="12292" max="12292" width="38.57421875" style="0" customWidth="1"/>
    <col min="12295" max="12295" width="106.00390625" style="0" customWidth="1"/>
    <col min="12298" max="12298" width="151.140625" style="0" customWidth="1"/>
    <col min="12299" max="12299" width="27.421875" style="0" customWidth="1"/>
    <col min="12301" max="12301" width="24.00390625" style="0" customWidth="1"/>
    <col min="12547" max="12547" width="64.00390625" style="0" customWidth="1"/>
    <col min="12548" max="12548" width="38.57421875" style="0" customWidth="1"/>
    <col min="12551" max="12551" width="106.00390625" style="0" customWidth="1"/>
    <col min="12554" max="12554" width="151.140625" style="0" customWidth="1"/>
    <col min="12555" max="12555" width="27.421875" style="0" customWidth="1"/>
    <col min="12557" max="12557" width="24.00390625" style="0" customWidth="1"/>
    <col min="12803" max="12803" width="64.00390625" style="0" customWidth="1"/>
    <col min="12804" max="12804" width="38.57421875" style="0" customWidth="1"/>
    <col min="12807" max="12807" width="106.00390625" style="0" customWidth="1"/>
    <col min="12810" max="12810" width="151.140625" style="0" customWidth="1"/>
    <col min="12811" max="12811" width="27.421875" style="0" customWidth="1"/>
    <col min="12813" max="12813" width="24.00390625" style="0" customWidth="1"/>
    <col min="13059" max="13059" width="64.00390625" style="0" customWidth="1"/>
    <col min="13060" max="13060" width="38.57421875" style="0" customWidth="1"/>
    <col min="13063" max="13063" width="106.00390625" style="0" customWidth="1"/>
    <col min="13066" max="13066" width="151.140625" style="0" customWidth="1"/>
    <col min="13067" max="13067" width="27.421875" style="0" customWidth="1"/>
    <col min="13069" max="13069" width="24.00390625" style="0" customWidth="1"/>
    <col min="13315" max="13315" width="64.00390625" style="0" customWidth="1"/>
    <col min="13316" max="13316" width="38.57421875" style="0" customWidth="1"/>
    <col min="13319" max="13319" width="106.00390625" style="0" customWidth="1"/>
    <col min="13322" max="13322" width="151.140625" style="0" customWidth="1"/>
    <col min="13323" max="13323" width="27.421875" style="0" customWidth="1"/>
    <col min="13325" max="13325" width="24.00390625" style="0" customWidth="1"/>
    <col min="13571" max="13571" width="64.00390625" style="0" customWidth="1"/>
    <col min="13572" max="13572" width="38.57421875" style="0" customWidth="1"/>
    <col min="13575" max="13575" width="106.00390625" style="0" customWidth="1"/>
    <col min="13578" max="13578" width="151.140625" style="0" customWidth="1"/>
    <col min="13579" max="13579" width="27.421875" style="0" customWidth="1"/>
    <col min="13581" max="13581" width="24.00390625" style="0" customWidth="1"/>
    <col min="13827" max="13827" width="64.00390625" style="0" customWidth="1"/>
    <col min="13828" max="13828" width="38.57421875" style="0" customWidth="1"/>
    <col min="13831" max="13831" width="106.00390625" style="0" customWidth="1"/>
    <col min="13834" max="13834" width="151.140625" style="0" customWidth="1"/>
    <col min="13835" max="13835" width="27.421875" style="0" customWidth="1"/>
    <col min="13837" max="13837" width="24.00390625" style="0" customWidth="1"/>
    <col min="14083" max="14083" width="64.00390625" style="0" customWidth="1"/>
    <col min="14084" max="14084" width="38.57421875" style="0" customWidth="1"/>
    <col min="14087" max="14087" width="106.00390625" style="0" customWidth="1"/>
    <col min="14090" max="14090" width="151.140625" style="0" customWidth="1"/>
    <col min="14091" max="14091" width="27.421875" style="0" customWidth="1"/>
    <col min="14093" max="14093" width="24.00390625" style="0" customWidth="1"/>
    <col min="14339" max="14339" width="64.00390625" style="0" customWidth="1"/>
    <col min="14340" max="14340" width="38.57421875" style="0" customWidth="1"/>
    <col min="14343" max="14343" width="106.00390625" style="0" customWidth="1"/>
    <col min="14346" max="14346" width="151.140625" style="0" customWidth="1"/>
    <col min="14347" max="14347" width="27.421875" style="0" customWidth="1"/>
    <col min="14349" max="14349" width="24.00390625" style="0" customWidth="1"/>
    <col min="14595" max="14595" width="64.00390625" style="0" customWidth="1"/>
    <col min="14596" max="14596" width="38.57421875" style="0" customWidth="1"/>
    <col min="14599" max="14599" width="106.00390625" style="0" customWidth="1"/>
    <col min="14602" max="14602" width="151.140625" style="0" customWidth="1"/>
    <col min="14603" max="14603" width="27.421875" style="0" customWidth="1"/>
    <col min="14605" max="14605" width="24.00390625" style="0" customWidth="1"/>
    <col min="14851" max="14851" width="64.00390625" style="0" customWidth="1"/>
    <col min="14852" max="14852" width="38.57421875" style="0" customWidth="1"/>
    <col min="14855" max="14855" width="106.00390625" style="0" customWidth="1"/>
    <col min="14858" max="14858" width="151.140625" style="0" customWidth="1"/>
    <col min="14859" max="14859" width="27.421875" style="0" customWidth="1"/>
    <col min="14861" max="14861" width="24.00390625" style="0" customWidth="1"/>
    <col min="15107" max="15107" width="64.00390625" style="0" customWidth="1"/>
    <col min="15108" max="15108" width="38.57421875" style="0" customWidth="1"/>
    <col min="15111" max="15111" width="106.00390625" style="0" customWidth="1"/>
    <col min="15114" max="15114" width="151.140625" style="0" customWidth="1"/>
    <col min="15115" max="15115" width="27.421875" style="0" customWidth="1"/>
    <col min="15117" max="15117" width="24.00390625" style="0" customWidth="1"/>
    <col min="15363" max="15363" width="64.00390625" style="0" customWidth="1"/>
    <col min="15364" max="15364" width="38.57421875" style="0" customWidth="1"/>
    <col min="15367" max="15367" width="106.00390625" style="0" customWidth="1"/>
    <col min="15370" max="15370" width="151.140625" style="0" customWidth="1"/>
    <col min="15371" max="15371" width="27.421875" style="0" customWidth="1"/>
    <col min="15373" max="15373" width="24.00390625" style="0" customWidth="1"/>
    <col min="15619" max="15619" width="64.00390625" style="0" customWidth="1"/>
    <col min="15620" max="15620" width="38.57421875" style="0" customWidth="1"/>
    <col min="15623" max="15623" width="106.00390625" style="0" customWidth="1"/>
    <col min="15626" max="15626" width="151.140625" style="0" customWidth="1"/>
    <col min="15627" max="15627" width="27.421875" style="0" customWidth="1"/>
    <col min="15629" max="15629" width="24.00390625" style="0" customWidth="1"/>
    <col min="15875" max="15875" width="64.00390625" style="0" customWidth="1"/>
    <col min="15876" max="15876" width="38.57421875" style="0" customWidth="1"/>
    <col min="15879" max="15879" width="106.00390625" style="0" customWidth="1"/>
    <col min="15882" max="15882" width="151.140625" style="0" customWidth="1"/>
    <col min="15883" max="15883" width="27.421875" style="0" customWidth="1"/>
    <col min="15885" max="15885" width="24.00390625" style="0" customWidth="1"/>
    <col min="16131" max="16131" width="64.00390625" style="0" customWidth="1"/>
    <col min="16132" max="16132" width="38.57421875" style="0" customWidth="1"/>
    <col min="16135" max="16135" width="106.00390625" style="0" customWidth="1"/>
    <col min="16138" max="16138" width="151.140625" style="0" customWidth="1"/>
    <col min="16139" max="16139" width="27.421875" style="0" customWidth="1"/>
    <col min="16141" max="16141" width="24.00390625" style="0" customWidth="1"/>
  </cols>
  <sheetData>
    <row r="1" spans="1:14" ht="15">
      <c r="A1" t="s">
        <v>4676</v>
      </c>
      <c r="B1" t="s">
        <v>4677</v>
      </c>
      <c r="C1" t="s">
        <v>4678</v>
      </c>
      <c r="D1" t="s">
        <v>4679</v>
      </c>
      <c r="E1" t="s">
        <v>4680</v>
      </c>
      <c r="F1" t="s">
        <v>4681</v>
      </c>
      <c r="G1" t="s">
        <v>4682</v>
      </c>
      <c r="H1" t="s">
        <v>4683</v>
      </c>
      <c r="I1" t="s">
        <v>4684</v>
      </c>
      <c r="J1" t="s">
        <v>4685</v>
      </c>
      <c r="K1" t="s">
        <v>4686</v>
      </c>
      <c r="L1" t="s">
        <v>4687</v>
      </c>
      <c r="M1" t="s">
        <v>4688</v>
      </c>
      <c r="N1" t="s">
        <v>4689</v>
      </c>
    </row>
    <row r="2" spans="1:14" ht="16.5" customHeight="1">
      <c r="A2" s="83">
        <v>1</v>
      </c>
      <c r="B2" s="111" t="s">
        <v>4690</v>
      </c>
      <c r="C2" s="143" t="s">
        <v>4691</v>
      </c>
      <c r="D2" s="88" t="s">
        <v>4692</v>
      </c>
      <c r="E2" s="83" t="s">
        <v>463</v>
      </c>
      <c r="F2" s="83">
        <v>0</v>
      </c>
      <c r="G2" s="84" t="s">
        <v>4693</v>
      </c>
      <c r="H2" s="199">
        <v>39598</v>
      </c>
      <c r="I2" s="200" t="s">
        <v>4694</v>
      </c>
      <c r="J2" s="201" t="s">
        <v>4695</v>
      </c>
      <c r="K2" s="88" t="s">
        <v>472</v>
      </c>
      <c r="L2" s="202">
        <v>43311</v>
      </c>
      <c r="M2" s="84">
        <v>0</v>
      </c>
      <c r="N2" s="84">
        <v>0</v>
      </c>
    </row>
    <row r="3" spans="1:14" ht="16.5" customHeight="1">
      <c r="A3" s="83">
        <v>2</v>
      </c>
      <c r="B3" s="111" t="s">
        <v>4696</v>
      </c>
      <c r="C3" s="143" t="s">
        <v>4697</v>
      </c>
      <c r="D3" s="88" t="s">
        <v>4698</v>
      </c>
      <c r="E3" s="83" t="s">
        <v>463</v>
      </c>
      <c r="F3" s="83">
        <v>0</v>
      </c>
      <c r="G3" s="84" t="s">
        <v>4699</v>
      </c>
      <c r="H3" s="199">
        <v>40162</v>
      </c>
      <c r="I3" s="200" t="s">
        <v>4700</v>
      </c>
      <c r="J3" s="203" t="s">
        <v>4701</v>
      </c>
      <c r="K3" s="88" t="s">
        <v>4702</v>
      </c>
      <c r="L3" s="204">
        <v>43054</v>
      </c>
      <c r="M3" s="84">
        <v>0</v>
      </c>
      <c r="N3" s="84">
        <v>0</v>
      </c>
    </row>
    <row r="4" spans="1:14" ht="16.5" customHeight="1">
      <c r="A4" s="83">
        <v>3</v>
      </c>
      <c r="B4" s="111" t="s">
        <v>4703</v>
      </c>
      <c r="C4" s="143" t="s">
        <v>4704</v>
      </c>
      <c r="D4" s="88" t="s">
        <v>4692</v>
      </c>
      <c r="E4" s="83" t="s">
        <v>463</v>
      </c>
      <c r="F4" s="83">
        <v>0</v>
      </c>
      <c r="G4" s="84" t="s">
        <v>4705</v>
      </c>
      <c r="H4" s="199">
        <v>39890</v>
      </c>
      <c r="I4" s="200" t="s">
        <v>4706</v>
      </c>
      <c r="J4" s="105" t="s">
        <v>4707</v>
      </c>
      <c r="K4" s="88" t="s">
        <v>4702</v>
      </c>
      <c r="L4" s="204">
        <v>41688</v>
      </c>
      <c r="M4" s="84">
        <v>0</v>
      </c>
      <c r="N4" s="84">
        <v>0</v>
      </c>
    </row>
    <row r="5" spans="1:14" ht="16.5" customHeight="1">
      <c r="A5" s="83">
        <v>4</v>
      </c>
      <c r="B5" s="111" t="s">
        <v>4708</v>
      </c>
      <c r="C5" s="143" t="s">
        <v>4709</v>
      </c>
      <c r="D5" s="88" t="s">
        <v>4692</v>
      </c>
      <c r="E5" s="83" t="s">
        <v>463</v>
      </c>
      <c r="F5" s="83">
        <v>0</v>
      </c>
      <c r="G5" s="84" t="s">
        <v>4710</v>
      </c>
      <c r="H5" s="199">
        <v>39724</v>
      </c>
      <c r="I5" s="200" t="s">
        <v>4711</v>
      </c>
      <c r="J5" s="105" t="s">
        <v>4712</v>
      </c>
      <c r="K5" s="88" t="s">
        <v>472</v>
      </c>
      <c r="L5" s="204">
        <v>41683</v>
      </c>
      <c r="M5" s="84">
        <v>0</v>
      </c>
      <c r="N5" s="84">
        <v>0</v>
      </c>
    </row>
    <row r="6" spans="1:14" ht="16.5" customHeight="1">
      <c r="A6" s="83">
        <v>5</v>
      </c>
      <c r="B6" s="111" t="s">
        <v>4713</v>
      </c>
      <c r="C6" s="143" t="s">
        <v>4714</v>
      </c>
      <c r="D6" s="88" t="s">
        <v>4692</v>
      </c>
      <c r="E6" s="83" t="s">
        <v>463</v>
      </c>
      <c r="F6" s="83">
        <v>0</v>
      </c>
      <c r="G6" s="143" t="s">
        <v>4715</v>
      </c>
      <c r="H6" s="199">
        <v>39777</v>
      </c>
      <c r="I6" s="200" t="s">
        <v>4711</v>
      </c>
      <c r="J6" s="105" t="s">
        <v>4716</v>
      </c>
      <c r="K6" s="88" t="s">
        <v>472</v>
      </c>
      <c r="L6" s="84" t="s">
        <v>463</v>
      </c>
      <c r="M6" s="84">
        <v>0</v>
      </c>
      <c r="N6" s="84">
        <v>0</v>
      </c>
    </row>
    <row r="7" spans="1:14" ht="16.5" customHeight="1">
      <c r="A7" s="83">
        <v>6</v>
      </c>
      <c r="B7" s="111" t="s">
        <v>4717</v>
      </c>
      <c r="C7" s="143" t="s">
        <v>4718</v>
      </c>
      <c r="D7" s="88" t="s">
        <v>4698</v>
      </c>
      <c r="E7" s="83" t="s">
        <v>463</v>
      </c>
      <c r="F7" s="83">
        <v>0</v>
      </c>
      <c r="G7" s="84" t="s">
        <v>4719</v>
      </c>
      <c r="H7" s="199">
        <v>40035</v>
      </c>
      <c r="I7" s="200" t="s">
        <v>4720</v>
      </c>
      <c r="J7" s="105" t="s">
        <v>4721</v>
      </c>
      <c r="K7" s="88" t="s">
        <v>4722</v>
      </c>
      <c r="L7" s="204">
        <v>42261</v>
      </c>
      <c r="M7" s="84">
        <v>0</v>
      </c>
      <c r="N7" s="84">
        <v>0</v>
      </c>
    </row>
    <row r="8" spans="1:14" ht="16.5" customHeight="1">
      <c r="A8" s="83">
        <v>7</v>
      </c>
      <c r="B8" s="111" t="s">
        <v>4723</v>
      </c>
      <c r="C8" s="143" t="s">
        <v>4724</v>
      </c>
      <c r="D8" s="88" t="s">
        <v>4698</v>
      </c>
      <c r="E8" s="83" t="s">
        <v>463</v>
      </c>
      <c r="F8" s="83">
        <v>0</v>
      </c>
      <c r="G8" s="84" t="s">
        <v>4725</v>
      </c>
      <c r="H8" s="199">
        <v>40557</v>
      </c>
      <c r="I8" s="200" t="s">
        <v>4726</v>
      </c>
      <c r="J8" s="105" t="s">
        <v>4727</v>
      </c>
      <c r="K8" s="88" t="s">
        <v>4722</v>
      </c>
      <c r="L8" s="204">
        <v>40994</v>
      </c>
      <c r="M8" s="84">
        <v>0</v>
      </c>
      <c r="N8" s="84">
        <v>0</v>
      </c>
    </row>
    <row r="9" spans="1:14" ht="16.5" customHeight="1">
      <c r="A9" s="83">
        <v>8</v>
      </c>
      <c r="B9" s="111" t="s">
        <v>4728</v>
      </c>
      <c r="C9" s="143" t="s">
        <v>4729</v>
      </c>
      <c r="D9" s="88" t="s">
        <v>4730</v>
      </c>
      <c r="E9" s="83" t="s">
        <v>463</v>
      </c>
      <c r="F9" s="83">
        <v>150000000</v>
      </c>
      <c r="G9" s="84" t="s">
        <v>4731</v>
      </c>
      <c r="H9" s="199">
        <v>40224</v>
      </c>
      <c r="I9" s="200" t="s">
        <v>4732</v>
      </c>
      <c r="J9" s="105" t="s">
        <v>4733</v>
      </c>
      <c r="K9" s="88" t="s">
        <v>4702</v>
      </c>
      <c r="L9" s="204">
        <v>42849</v>
      </c>
      <c r="M9" s="84">
        <v>0</v>
      </c>
      <c r="N9" s="84">
        <v>0</v>
      </c>
    </row>
    <row r="10" spans="1:14" ht="16.5" customHeight="1">
      <c r="A10" s="83">
        <v>9</v>
      </c>
      <c r="B10" s="111" t="s">
        <v>4734</v>
      </c>
      <c r="C10" s="143" t="s">
        <v>4735</v>
      </c>
      <c r="D10" s="88" t="s">
        <v>4698</v>
      </c>
      <c r="E10" s="83" t="s">
        <v>463</v>
      </c>
      <c r="F10" s="83">
        <v>0</v>
      </c>
      <c r="G10" s="84" t="s">
        <v>4736</v>
      </c>
      <c r="H10" s="199">
        <v>41164</v>
      </c>
      <c r="I10" s="200" t="s">
        <v>4737</v>
      </c>
      <c r="J10" s="105" t="s">
        <v>4738</v>
      </c>
      <c r="K10" s="88" t="s">
        <v>4722</v>
      </c>
      <c r="L10" s="204">
        <v>43235</v>
      </c>
      <c r="M10" s="84">
        <v>0</v>
      </c>
      <c r="N10" s="84">
        <v>0</v>
      </c>
    </row>
    <row r="11" spans="1:14" ht="16.5" customHeight="1">
      <c r="A11" s="83">
        <v>10</v>
      </c>
      <c r="B11" s="111" t="s">
        <v>4739</v>
      </c>
      <c r="C11" s="143" t="s">
        <v>4740</v>
      </c>
      <c r="D11" s="85" t="s">
        <v>4741</v>
      </c>
      <c r="E11" s="83" t="s">
        <v>463</v>
      </c>
      <c r="F11" s="83">
        <v>0</v>
      </c>
      <c r="G11" s="84" t="s">
        <v>4742</v>
      </c>
      <c r="H11" s="199">
        <v>40681</v>
      </c>
      <c r="I11" s="200" t="s">
        <v>4743</v>
      </c>
      <c r="J11" s="105" t="s">
        <v>4744</v>
      </c>
      <c r="K11" s="88" t="s">
        <v>4722</v>
      </c>
      <c r="L11" s="204">
        <v>43496</v>
      </c>
      <c r="M11" s="84">
        <v>0</v>
      </c>
      <c r="N11" s="84">
        <v>0</v>
      </c>
    </row>
    <row r="12" spans="1:14" ht="16.5" customHeight="1">
      <c r="A12" s="83">
        <v>11</v>
      </c>
      <c r="B12" s="111" t="s">
        <v>4745</v>
      </c>
      <c r="C12" s="143" t="s">
        <v>4740</v>
      </c>
      <c r="D12" s="88" t="s">
        <v>4698</v>
      </c>
      <c r="E12" s="83" t="s">
        <v>463</v>
      </c>
      <c r="F12" s="83">
        <v>0</v>
      </c>
      <c r="G12" s="84" t="s">
        <v>4746</v>
      </c>
      <c r="H12" s="199">
        <v>40506</v>
      </c>
      <c r="I12" s="200" t="s">
        <v>4747</v>
      </c>
      <c r="J12" s="105" t="s">
        <v>4748</v>
      </c>
      <c r="K12" s="88" t="s">
        <v>472</v>
      </c>
      <c r="L12" s="84" t="s">
        <v>463</v>
      </c>
      <c r="M12" s="84">
        <v>0</v>
      </c>
      <c r="N12" s="84">
        <v>0</v>
      </c>
    </row>
    <row r="13" spans="1:14" ht="16.5" customHeight="1">
      <c r="A13" s="83">
        <v>12</v>
      </c>
      <c r="B13" s="111" t="s">
        <v>4749</v>
      </c>
      <c r="C13" s="143" t="s">
        <v>4750</v>
      </c>
      <c r="D13" s="88" t="s">
        <v>4730</v>
      </c>
      <c r="E13" s="83" t="s">
        <v>463</v>
      </c>
      <c r="F13" s="83">
        <v>974090200</v>
      </c>
      <c r="G13" s="84" t="s">
        <v>4751</v>
      </c>
      <c r="H13" s="199">
        <v>40192</v>
      </c>
      <c r="I13" s="205" t="s">
        <v>4752</v>
      </c>
      <c r="J13" s="105" t="s">
        <v>4753</v>
      </c>
      <c r="K13" s="88" t="s">
        <v>4722</v>
      </c>
      <c r="L13" s="204">
        <v>43593</v>
      </c>
      <c r="M13" s="84">
        <v>176391707</v>
      </c>
      <c r="N13" s="84">
        <v>0</v>
      </c>
    </row>
    <row r="14" spans="1:14" ht="16.5" customHeight="1">
      <c r="A14" s="83">
        <v>13</v>
      </c>
      <c r="B14" s="111" t="s">
        <v>4754</v>
      </c>
      <c r="C14" s="143" t="s">
        <v>4755</v>
      </c>
      <c r="D14" s="88" t="s">
        <v>4698</v>
      </c>
      <c r="E14" s="83" t="s">
        <v>463</v>
      </c>
      <c r="F14" s="83">
        <v>0</v>
      </c>
      <c r="G14" s="84" t="s">
        <v>4756</v>
      </c>
      <c r="H14" s="199">
        <v>40893</v>
      </c>
      <c r="I14" s="200" t="s">
        <v>4757</v>
      </c>
      <c r="J14" s="105" t="s">
        <v>4758</v>
      </c>
      <c r="K14" s="88" t="s">
        <v>4702</v>
      </c>
      <c r="L14" s="204">
        <v>42753</v>
      </c>
      <c r="M14" s="84">
        <v>0</v>
      </c>
      <c r="N14" s="84">
        <v>0</v>
      </c>
    </row>
    <row r="15" spans="1:14" ht="16.5" customHeight="1">
      <c r="A15" s="83">
        <v>14</v>
      </c>
      <c r="B15" s="111" t="s">
        <v>4759</v>
      </c>
      <c r="C15" s="143" t="s">
        <v>4760</v>
      </c>
      <c r="D15" s="88" t="s">
        <v>4761</v>
      </c>
      <c r="E15" s="83" t="s">
        <v>463</v>
      </c>
      <c r="F15" s="83">
        <v>0</v>
      </c>
      <c r="G15" s="84" t="s">
        <v>4762</v>
      </c>
      <c r="H15" s="199">
        <v>40467</v>
      </c>
      <c r="I15" s="200" t="s">
        <v>4763</v>
      </c>
      <c r="J15" s="105" t="s">
        <v>4764</v>
      </c>
      <c r="K15" s="88" t="s">
        <v>472</v>
      </c>
      <c r="L15" s="84" t="s">
        <v>463</v>
      </c>
      <c r="M15" s="84">
        <v>0</v>
      </c>
      <c r="N15" s="84">
        <v>0</v>
      </c>
    </row>
    <row r="16" spans="1:14" ht="16.5" customHeight="1">
      <c r="A16" s="83">
        <v>15</v>
      </c>
      <c r="B16" s="111" t="s">
        <v>4765</v>
      </c>
      <c r="C16" s="143" t="s">
        <v>4766</v>
      </c>
      <c r="D16" s="88" t="s">
        <v>4698</v>
      </c>
      <c r="E16" s="83" t="s">
        <v>463</v>
      </c>
      <c r="F16" s="83">
        <v>0</v>
      </c>
      <c r="G16" s="84" t="s">
        <v>4767</v>
      </c>
      <c r="H16" s="199">
        <v>41626</v>
      </c>
      <c r="I16" s="200" t="s">
        <v>4768</v>
      </c>
      <c r="J16" s="105" t="s">
        <v>4769</v>
      </c>
      <c r="K16" s="88" t="s">
        <v>4702</v>
      </c>
      <c r="L16" s="204">
        <v>42495</v>
      </c>
      <c r="M16" s="84">
        <v>0</v>
      </c>
      <c r="N16" s="84">
        <v>0</v>
      </c>
    </row>
    <row r="17" spans="1:14" ht="16.5" customHeight="1">
      <c r="A17" s="83">
        <v>16</v>
      </c>
      <c r="B17" s="111" t="s">
        <v>4770</v>
      </c>
      <c r="C17" s="143" t="s">
        <v>4771</v>
      </c>
      <c r="D17" s="85" t="s">
        <v>4772</v>
      </c>
      <c r="E17" s="83" t="s">
        <v>463</v>
      </c>
      <c r="F17" s="83">
        <v>0</v>
      </c>
      <c r="G17" s="84" t="s">
        <v>4773</v>
      </c>
      <c r="H17" s="199">
        <v>41543</v>
      </c>
      <c r="I17" s="200" t="s">
        <v>4774</v>
      </c>
      <c r="J17" s="105" t="s">
        <v>4775</v>
      </c>
      <c r="K17" s="88" t="s">
        <v>472</v>
      </c>
      <c r="L17" s="84" t="s">
        <v>463</v>
      </c>
      <c r="M17" s="84">
        <v>0</v>
      </c>
      <c r="N17" s="84">
        <v>0</v>
      </c>
    </row>
    <row r="18" spans="1:14" ht="16.5" customHeight="1">
      <c r="A18" s="83">
        <v>17</v>
      </c>
      <c r="B18" s="111" t="s">
        <v>4776</v>
      </c>
      <c r="C18" s="143" t="s">
        <v>4777</v>
      </c>
      <c r="D18" s="88" t="s">
        <v>4730</v>
      </c>
      <c r="E18" s="83" t="s">
        <v>463</v>
      </c>
      <c r="F18" s="83">
        <v>60000000</v>
      </c>
      <c r="G18" s="84" t="s">
        <v>4778</v>
      </c>
      <c r="H18" s="199">
        <v>41500</v>
      </c>
      <c r="I18" s="200" t="s">
        <v>4779</v>
      </c>
      <c r="J18" s="105" t="s">
        <v>4780</v>
      </c>
      <c r="K18" s="88" t="s">
        <v>4702</v>
      </c>
      <c r="L18" s="204">
        <v>42185</v>
      </c>
      <c r="M18" s="84">
        <v>0</v>
      </c>
      <c r="N18" s="84">
        <v>0</v>
      </c>
    </row>
    <row r="19" spans="1:14" ht="16.5" customHeight="1">
      <c r="A19" s="83">
        <v>18</v>
      </c>
      <c r="B19" s="111" t="s">
        <v>4781</v>
      </c>
      <c r="C19" s="143" t="s">
        <v>4782</v>
      </c>
      <c r="D19" s="88" t="s">
        <v>4698</v>
      </c>
      <c r="E19" s="83" t="s">
        <v>463</v>
      </c>
      <c r="F19" s="83">
        <v>0</v>
      </c>
      <c r="G19" s="84" t="s">
        <v>4783</v>
      </c>
      <c r="H19" s="199">
        <v>41737</v>
      </c>
      <c r="I19" s="200" t="s">
        <v>4784</v>
      </c>
      <c r="J19" s="105" t="s">
        <v>4785</v>
      </c>
      <c r="K19" s="88" t="s">
        <v>4722</v>
      </c>
      <c r="L19" s="204">
        <v>43535</v>
      </c>
      <c r="M19" s="84">
        <v>0</v>
      </c>
      <c r="N19" s="84">
        <v>0</v>
      </c>
    </row>
    <row r="20" spans="1:14" ht="16.5" customHeight="1">
      <c r="A20" s="83">
        <v>19</v>
      </c>
      <c r="B20" s="111" t="s">
        <v>4786</v>
      </c>
      <c r="C20" s="143" t="s">
        <v>4787</v>
      </c>
      <c r="D20" s="88" t="s">
        <v>4698</v>
      </c>
      <c r="E20" s="83" t="s">
        <v>463</v>
      </c>
      <c r="F20" s="83">
        <v>0</v>
      </c>
      <c r="G20" s="84" t="s">
        <v>4788</v>
      </c>
      <c r="H20" s="199">
        <v>41683</v>
      </c>
      <c r="I20" s="200" t="s">
        <v>4789</v>
      </c>
      <c r="J20" s="105" t="s">
        <v>4790</v>
      </c>
      <c r="K20" s="88" t="s">
        <v>4722</v>
      </c>
      <c r="L20" s="204">
        <v>43542</v>
      </c>
      <c r="M20" s="84">
        <v>0</v>
      </c>
      <c r="N20" s="84">
        <v>0</v>
      </c>
    </row>
    <row r="21" spans="1:14" ht="16.5" customHeight="1">
      <c r="A21" s="83">
        <v>20</v>
      </c>
      <c r="B21" s="111" t="s">
        <v>4791</v>
      </c>
      <c r="C21" s="143" t="s">
        <v>4792</v>
      </c>
      <c r="D21" s="88" t="s">
        <v>4698</v>
      </c>
      <c r="E21" s="83" t="s">
        <v>463</v>
      </c>
      <c r="F21" s="83">
        <v>0</v>
      </c>
      <c r="G21" s="84" t="s">
        <v>4793</v>
      </c>
      <c r="H21" s="199">
        <v>42143</v>
      </c>
      <c r="I21" s="200" t="s">
        <v>4794</v>
      </c>
      <c r="J21" s="105" t="s">
        <v>4795</v>
      </c>
      <c r="K21" s="88" t="s">
        <v>472</v>
      </c>
      <c r="L21" s="84" t="s">
        <v>463</v>
      </c>
      <c r="M21" s="84">
        <v>0</v>
      </c>
      <c r="N21" s="84">
        <v>0</v>
      </c>
    </row>
    <row r="22" spans="1:14" ht="16.5" customHeight="1">
      <c r="A22" s="83">
        <v>21</v>
      </c>
      <c r="B22" s="111" t="s">
        <v>4796</v>
      </c>
      <c r="C22" s="143" t="s">
        <v>4797</v>
      </c>
      <c r="D22" s="88" t="s">
        <v>4698</v>
      </c>
      <c r="E22" s="83" t="s">
        <v>463</v>
      </c>
      <c r="F22" s="83">
        <v>0</v>
      </c>
      <c r="G22" s="84" t="s">
        <v>4798</v>
      </c>
      <c r="H22" s="199">
        <v>41833</v>
      </c>
      <c r="I22" s="200" t="s">
        <v>4799</v>
      </c>
      <c r="J22" s="105" t="s">
        <v>4800</v>
      </c>
      <c r="K22" s="88" t="s">
        <v>472</v>
      </c>
      <c r="L22" s="84" t="s">
        <v>463</v>
      </c>
      <c r="M22" s="84">
        <v>0</v>
      </c>
      <c r="N22" s="84">
        <v>0</v>
      </c>
    </row>
    <row r="23" spans="1:14" ht="16.5" customHeight="1">
      <c r="A23" s="83">
        <v>22</v>
      </c>
      <c r="B23" s="111" t="s">
        <v>4801</v>
      </c>
      <c r="C23" s="84" t="s">
        <v>4802</v>
      </c>
      <c r="D23" s="85" t="s">
        <v>4772</v>
      </c>
      <c r="E23" s="83" t="s">
        <v>463</v>
      </c>
      <c r="F23" s="83">
        <v>0</v>
      </c>
      <c r="G23" s="84" t="s">
        <v>4803</v>
      </c>
      <c r="H23" s="199">
        <v>42439</v>
      </c>
      <c r="I23" s="200" t="s">
        <v>4804</v>
      </c>
      <c r="J23" s="105" t="s">
        <v>4805</v>
      </c>
      <c r="K23" s="88" t="s">
        <v>4702</v>
      </c>
      <c r="L23" s="204">
        <v>43259</v>
      </c>
      <c r="M23" s="84">
        <v>0</v>
      </c>
      <c r="N23" s="84">
        <v>0</v>
      </c>
    </row>
    <row r="24" spans="1:14" ht="16.5" customHeight="1">
      <c r="A24" s="83">
        <v>23</v>
      </c>
      <c r="B24" s="111" t="s">
        <v>4806</v>
      </c>
      <c r="C24" s="143" t="s">
        <v>4787</v>
      </c>
      <c r="D24" s="88" t="s">
        <v>4698</v>
      </c>
      <c r="E24" s="83" t="s">
        <v>463</v>
      </c>
      <c r="F24" s="206">
        <v>0</v>
      </c>
      <c r="G24" s="84" t="s">
        <v>4807</v>
      </c>
      <c r="H24" s="199">
        <v>42390</v>
      </c>
      <c r="I24" s="200" t="s">
        <v>4711</v>
      </c>
      <c r="J24" s="105" t="s">
        <v>4808</v>
      </c>
      <c r="K24" s="88" t="s">
        <v>4722</v>
      </c>
      <c r="L24" s="204">
        <v>42877</v>
      </c>
      <c r="M24" s="84">
        <v>0</v>
      </c>
      <c r="N24" s="84">
        <v>0</v>
      </c>
    </row>
    <row r="25" spans="1:14" ht="16.5" customHeight="1">
      <c r="A25" s="83">
        <v>24</v>
      </c>
      <c r="B25" s="111" t="s">
        <v>4809</v>
      </c>
      <c r="C25" s="143" t="s">
        <v>4792</v>
      </c>
      <c r="D25" s="88" t="s">
        <v>4698</v>
      </c>
      <c r="E25" s="83" t="s">
        <v>463</v>
      </c>
      <c r="F25" s="206">
        <v>0</v>
      </c>
      <c r="G25" s="84" t="s">
        <v>4810</v>
      </c>
      <c r="H25" s="199">
        <v>41759</v>
      </c>
      <c r="I25" s="205" t="s">
        <v>4811</v>
      </c>
      <c r="J25" s="105" t="s">
        <v>4812</v>
      </c>
      <c r="K25" s="88" t="s">
        <v>4702</v>
      </c>
      <c r="L25" s="204">
        <v>42709</v>
      </c>
      <c r="M25" s="84">
        <v>0</v>
      </c>
      <c r="N25" s="84">
        <v>0</v>
      </c>
    </row>
    <row r="26" spans="1:14" ht="16.5" customHeight="1">
      <c r="A26" s="83">
        <v>25</v>
      </c>
      <c r="B26" s="111" t="s">
        <v>4813</v>
      </c>
      <c r="C26" s="143" t="s">
        <v>4814</v>
      </c>
      <c r="D26" s="88" t="s">
        <v>4698</v>
      </c>
      <c r="E26" s="83" t="s">
        <v>463</v>
      </c>
      <c r="F26" s="206">
        <v>0</v>
      </c>
      <c r="G26" s="84" t="s">
        <v>4815</v>
      </c>
      <c r="H26" s="199">
        <v>38100</v>
      </c>
      <c r="I26" s="200" t="s">
        <v>4816</v>
      </c>
      <c r="J26" s="105" t="s">
        <v>4817</v>
      </c>
      <c r="K26" s="88" t="s">
        <v>4722</v>
      </c>
      <c r="L26" s="204">
        <v>40672</v>
      </c>
      <c r="M26" s="84">
        <v>0</v>
      </c>
      <c r="N26" s="84">
        <v>0</v>
      </c>
    </row>
    <row r="27" spans="1:14" ht="16.5" customHeight="1">
      <c r="A27" s="83">
        <v>26</v>
      </c>
      <c r="B27" s="207" t="s">
        <v>4818</v>
      </c>
      <c r="C27" s="143" t="s">
        <v>4819</v>
      </c>
      <c r="D27" s="88" t="s">
        <v>4820</v>
      </c>
      <c r="E27" s="83" t="s">
        <v>463</v>
      </c>
      <c r="F27" s="83">
        <v>0</v>
      </c>
      <c r="G27" s="84" t="s">
        <v>4821</v>
      </c>
      <c r="H27" s="199">
        <v>42671</v>
      </c>
      <c r="I27" s="200" t="s">
        <v>4822</v>
      </c>
      <c r="J27" s="105" t="s">
        <v>4823</v>
      </c>
      <c r="K27" s="88" t="s">
        <v>4702</v>
      </c>
      <c r="L27" s="84" t="s">
        <v>463</v>
      </c>
      <c r="M27" s="84">
        <v>0</v>
      </c>
      <c r="N27" s="84">
        <v>0</v>
      </c>
    </row>
    <row r="28" spans="1:14" ht="16.5" customHeight="1">
      <c r="A28" s="83">
        <v>27</v>
      </c>
      <c r="B28" s="111" t="s">
        <v>4824</v>
      </c>
      <c r="C28" s="143" t="s">
        <v>4825</v>
      </c>
      <c r="D28" s="88" t="s">
        <v>4698</v>
      </c>
      <c r="E28" s="83" t="s">
        <v>463</v>
      </c>
      <c r="F28" s="83">
        <v>0</v>
      </c>
      <c r="G28" s="84" t="s">
        <v>4826</v>
      </c>
      <c r="H28" s="199">
        <v>43126</v>
      </c>
      <c r="I28" s="205" t="s">
        <v>4827</v>
      </c>
      <c r="J28" s="88" t="s">
        <v>4828</v>
      </c>
      <c r="K28" s="88" t="s">
        <v>472</v>
      </c>
      <c r="L28" s="84" t="s">
        <v>463</v>
      </c>
      <c r="M28" s="84">
        <v>0</v>
      </c>
      <c r="N28" s="84">
        <v>0</v>
      </c>
    </row>
    <row r="29" spans="1:14" ht="16.5" customHeight="1">
      <c r="A29" s="83">
        <v>28</v>
      </c>
      <c r="B29" s="111" t="s">
        <v>4829</v>
      </c>
      <c r="C29" s="143" t="s">
        <v>4830</v>
      </c>
      <c r="D29" s="88" t="s">
        <v>4698</v>
      </c>
      <c r="E29" s="83" t="s">
        <v>463</v>
      </c>
      <c r="F29" s="83">
        <v>0</v>
      </c>
      <c r="G29" s="84" t="s">
        <v>4831</v>
      </c>
      <c r="H29" s="199">
        <v>38164</v>
      </c>
      <c r="I29" s="200" t="s">
        <v>1438</v>
      </c>
      <c r="J29" s="88" t="s">
        <v>4832</v>
      </c>
      <c r="K29" s="88" t="s">
        <v>472</v>
      </c>
      <c r="L29" s="84" t="s">
        <v>463</v>
      </c>
      <c r="M29" s="84">
        <v>0</v>
      </c>
      <c r="N29" s="84">
        <v>0</v>
      </c>
    </row>
    <row r="30" spans="1:14" ht="16.5" customHeight="1">
      <c r="A30" s="83">
        <v>29</v>
      </c>
      <c r="B30" s="111" t="s">
        <v>4833</v>
      </c>
      <c r="C30" s="143" t="s">
        <v>4834</v>
      </c>
      <c r="D30" s="88" t="s">
        <v>4698</v>
      </c>
      <c r="E30" s="83" t="s">
        <v>463</v>
      </c>
      <c r="F30" s="83">
        <v>0</v>
      </c>
      <c r="G30" s="84" t="s">
        <v>4835</v>
      </c>
      <c r="H30" s="199">
        <v>43046</v>
      </c>
      <c r="I30" s="205" t="s">
        <v>4836</v>
      </c>
      <c r="J30" s="105" t="s">
        <v>4837</v>
      </c>
      <c r="K30" s="88" t="s">
        <v>4722</v>
      </c>
      <c r="L30" s="204">
        <v>43678</v>
      </c>
      <c r="M30" s="84">
        <v>0</v>
      </c>
      <c r="N30" s="84">
        <v>0</v>
      </c>
    </row>
    <row r="31" spans="1:14" ht="16.5" customHeight="1">
      <c r="A31" s="83">
        <v>30</v>
      </c>
      <c r="B31" s="111" t="s">
        <v>4838</v>
      </c>
      <c r="C31" s="143" t="s">
        <v>4839</v>
      </c>
      <c r="D31" s="88" t="s">
        <v>4840</v>
      </c>
      <c r="E31" s="83" t="s">
        <v>463</v>
      </c>
      <c r="F31" s="83">
        <v>0</v>
      </c>
      <c r="G31" s="84" t="s">
        <v>4841</v>
      </c>
      <c r="H31" s="199">
        <v>42961</v>
      </c>
      <c r="I31" s="200" t="s">
        <v>4842</v>
      </c>
      <c r="J31" s="105" t="s">
        <v>4843</v>
      </c>
      <c r="K31" s="88" t="s">
        <v>472</v>
      </c>
      <c r="L31" s="204">
        <v>43700</v>
      </c>
      <c r="M31" s="84">
        <v>0</v>
      </c>
      <c r="N31" s="84">
        <v>0</v>
      </c>
    </row>
    <row r="32" spans="1:14" ht="16.5" customHeight="1">
      <c r="A32" s="83">
        <v>31</v>
      </c>
      <c r="B32" s="111" t="s">
        <v>4844</v>
      </c>
      <c r="C32" s="143" t="s">
        <v>4845</v>
      </c>
      <c r="D32" s="88" t="s">
        <v>4698</v>
      </c>
      <c r="E32" s="83" t="s">
        <v>463</v>
      </c>
      <c r="F32" s="83">
        <v>0</v>
      </c>
      <c r="G32" s="84" t="s">
        <v>4846</v>
      </c>
      <c r="H32" s="199">
        <v>42846</v>
      </c>
      <c r="I32" s="200" t="s">
        <v>4847</v>
      </c>
      <c r="J32" s="88" t="s">
        <v>4848</v>
      </c>
      <c r="K32" s="88" t="s">
        <v>4702</v>
      </c>
      <c r="L32" s="204">
        <v>44005</v>
      </c>
      <c r="M32" s="84">
        <v>0</v>
      </c>
      <c r="N32" s="84">
        <v>0</v>
      </c>
    </row>
    <row r="33" spans="1:14" ht="16.5" customHeight="1">
      <c r="A33" s="83">
        <v>32</v>
      </c>
      <c r="B33" s="111" t="s">
        <v>4849</v>
      </c>
      <c r="C33" s="143" t="s">
        <v>4850</v>
      </c>
      <c r="D33" s="88" t="s">
        <v>4698</v>
      </c>
      <c r="E33" s="83" t="s">
        <v>463</v>
      </c>
      <c r="F33" s="83">
        <v>0</v>
      </c>
      <c r="G33" s="84" t="s">
        <v>4851</v>
      </c>
      <c r="H33" s="199">
        <v>38421</v>
      </c>
      <c r="I33" s="200" t="s">
        <v>4852</v>
      </c>
      <c r="J33" s="88" t="s">
        <v>4853</v>
      </c>
      <c r="K33" s="88" t="s">
        <v>472</v>
      </c>
      <c r="L33" s="204">
        <v>40218</v>
      </c>
      <c r="M33" s="84">
        <v>0</v>
      </c>
      <c r="N33" s="84">
        <v>0</v>
      </c>
    </row>
    <row r="34" spans="1:14" ht="16.5" customHeight="1">
      <c r="A34" s="83">
        <v>33</v>
      </c>
      <c r="B34" s="111" t="s">
        <v>4854</v>
      </c>
      <c r="C34" s="143" t="s">
        <v>4855</v>
      </c>
      <c r="D34" s="88" t="s">
        <v>4698</v>
      </c>
      <c r="E34" s="83" t="s">
        <v>463</v>
      </c>
      <c r="F34" s="83">
        <v>0</v>
      </c>
      <c r="G34" s="84" t="s">
        <v>4856</v>
      </c>
      <c r="H34" s="199">
        <v>42438</v>
      </c>
      <c r="I34" s="205" t="s">
        <v>4857</v>
      </c>
      <c r="J34" s="88" t="s">
        <v>4858</v>
      </c>
      <c r="K34" s="88" t="s">
        <v>472</v>
      </c>
      <c r="L34" s="84" t="s">
        <v>463</v>
      </c>
      <c r="M34" s="84">
        <v>0</v>
      </c>
      <c r="N34" s="84">
        <v>0</v>
      </c>
    </row>
    <row r="35" spans="1:14" ht="16.5" customHeight="1">
      <c r="A35" s="83">
        <v>34</v>
      </c>
      <c r="B35" s="111" t="s">
        <v>4859</v>
      </c>
      <c r="C35" s="143" t="s">
        <v>4860</v>
      </c>
      <c r="D35" s="88" t="s">
        <v>4698</v>
      </c>
      <c r="E35" s="83" t="s">
        <v>463</v>
      </c>
      <c r="F35" s="83">
        <v>0</v>
      </c>
      <c r="G35" s="84" t="s">
        <v>4861</v>
      </c>
      <c r="H35" s="199">
        <v>40279</v>
      </c>
      <c r="I35" s="205" t="s">
        <v>4862</v>
      </c>
      <c r="J35" s="208" t="s">
        <v>4863</v>
      </c>
      <c r="K35" s="88" t="s">
        <v>472</v>
      </c>
      <c r="L35" s="84" t="s">
        <v>463</v>
      </c>
      <c r="M35" s="84">
        <v>0</v>
      </c>
      <c r="N35" s="84">
        <v>0</v>
      </c>
    </row>
    <row r="36" spans="1:14" ht="16.5" customHeight="1">
      <c r="A36" s="83">
        <v>35</v>
      </c>
      <c r="B36" s="111" t="s">
        <v>4864</v>
      </c>
      <c r="C36" s="143" t="s">
        <v>4865</v>
      </c>
      <c r="D36" s="85" t="s">
        <v>4866</v>
      </c>
      <c r="E36" s="83" t="s">
        <v>463</v>
      </c>
      <c r="F36" s="83">
        <v>87420121</v>
      </c>
      <c r="G36" s="84" t="s">
        <v>4867</v>
      </c>
      <c r="H36" s="199">
        <v>42495</v>
      </c>
      <c r="I36" s="200" t="s">
        <v>4868</v>
      </c>
      <c r="J36" s="88" t="s">
        <v>4869</v>
      </c>
      <c r="K36" s="88" t="s">
        <v>4702</v>
      </c>
      <c r="L36" s="204">
        <v>43817</v>
      </c>
      <c r="M36" s="84">
        <v>0</v>
      </c>
      <c r="N36" s="84">
        <v>0</v>
      </c>
    </row>
    <row r="37" spans="1:14" ht="16.5" customHeight="1">
      <c r="A37" s="83">
        <v>36</v>
      </c>
      <c r="B37" s="111" t="s">
        <v>4870</v>
      </c>
      <c r="C37" s="143" t="s">
        <v>4871</v>
      </c>
      <c r="D37" s="88" t="s">
        <v>4698</v>
      </c>
      <c r="E37" s="83" t="s">
        <v>463</v>
      </c>
      <c r="F37" s="83">
        <v>0</v>
      </c>
      <c r="G37" s="84" t="s">
        <v>4872</v>
      </c>
      <c r="H37" s="199">
        <v>43233</v>
      </c>
      <c r="I37" s="205" t="s">
        <v>4873</v>
      </c>
      <c r="J37" s="88" t="s">
        <v>4874</v>
      </c>
      <c r="K37" s="88" t="s">
        <v>472</v>
      </c>
      <c r="L37" s="204" t="s">
        <v>463</v>
      </c>
      <c r="M37" s="84">
        <v>0</v>
      </c>
      <c r="N37" s="84">
        <v>0</v>
      </c>
    </row>
    <row r="38" spans="1:14" ht="16.5" customHeight="1">
      <c r="A38" s="83">
        <v>37</v>
      </c>
      <c r="B38" s="111" t="s">
        <v>4875</v>
      </c>
      <c r="C38" s="143" t="s">
        <v>4876</v>
      </c>
      <c r="D38" s="88" t="s">
        <v>4698</v>
      </c>
      <c r="E38" s="83" t="s">
        <v>463</v>
      </c>
      <c r="F38" s="83">
        <v>0</v>
      </c>
      <c r="G38" s="84" t="s">
        <v>4877</v>
      </c>
      <c r="H38" s="199">
        <v>42879</v>
      </c>
      <c r="I38" s="205" t="s">
        <v>4878</v>
      </c>
      <c r="J38" s="88" t="s">
        <v>4879</v>
      </c>
      <c r="K38" s="88" t="s">
        <v>472</v>
      </c>
      <c r="L38" s="84" t="s">
        <v>463</v>
      </c>
      <c r="M38" s="84">
        <v>0</v>
      </c>
      <c r="N38" s="84">
        <v>0</v>
      </c>
    </row>
    <row r="39" spans="1:14" ht="16.5" customHeight="1">
      <c r="A39" s="83">
        <v>38</v>
      </c>
      <c r="B39" s="111" t="s">
        <v>4880</v>
      </c>
      <c r="C39" s="143" t="s">
        <v>4881</v>
      </c>
      <c r="D39" s="88" t="s">
        <v>4882</v>
      </c>
      <c r="E39" s="83" t="s">
        <v>463</v>
      </c>
      <c r="F39" s="83">
        <v>0</v>
      </c>
      <c r="G39" s="84" t="s">
        <v>4883</v>
      </c>
      <c r="H39" s="199">
        <v>43209</v>
      </c>
      <c r="I39" s="200" t="s">
        <v>4884</v>
      </c>
      <c r="J39" s="209" t="s">
        <v>4885</v>
      </c>
      <c r="K39" s="88" t="s">
        <v>472</v>
      </c>
      <c r="L39" s="204">
        <v>43815</v>
      </c>
      <c r="M39" s="84">
        <v>0</v>
      </c>
      <c r="N39" s="84">
        <v>0</v>
      </c>
    </row>
    <row r="40" spans="1:14" ht="16.5" customHeight="1">
      <c r="A40" s="83">
        <v>39</v>
      </c>
      <c r="B40" s="111" t="s">
        <v>4886</v>
      </c>
      <c r="C40" s="143" t="s">
        <v>4887</v>
      </c>
      <c r="D40" s="85" t="s">
        <v>4772</v>
      </c>
      <c r="E40" s="83" t="s">
        <v>463</v>
      </c>
      <c r="F40" s="83">
        <v>0</v>
      </c>
      <c r="G40" s="84" t="s">
        <v>4867</v>
      </c>
      <c r="H40" s="199">
        <v>42936</v>
      </c>
      <c r="I40" s="200" t="s">
        <v>4888</v>
      </c>
      <c r="J40" s="88" t="s">
        <v>4889</v>
      </c>
      <c r="K40" s="88" t="s">
        <v>4722</v>
      </c>
      <c r="L40" s="204">
        <v>43738</v>
      </c>
      <c r="M40" s="143">
        <v>0</v>
      </c>
      <c r="N40" s="84">
        <v>0</v>
      </c>
    </row>
    <row r="41" spans="1:14" ht="16.5" customHeight="1">
      <c r="A41" s="83">
        <v>40</v>
      </c>
      <c r="B41" s="111" t="s">
        <v>4890</v>
      </c>
      <c r="C41" s="143" t="s">
        <v>4871</v>
      </c>
      <c r="D41" s="88" t="s">
        <v>4698</v>
      </c>
      <c r="E41" s="83" t="s">
        <v>463</v>
      </c>
      <c r="F41" s="83">
        <v>0</v>
      </c>
      <c r="G41" s="84" t="s">
        <v>4891</v>
      </c>
      <c r="H41" s="199">
        <v>43259</v>
      </c>
      <c r="I41" s="200" t="s">
        <v>4892</v>
      </c>
      <c r="J41" s="208" t="s">
        <v>4893</v>
      </c>
      <c r="K41" s="88" t="s">
        <v>472</v>
      </c>
      <c r="L41" s="84" t="s">
        <v>463</v>
      </c>
      <c r="M41" s="84">
        <v>0</v>
      </c>
      <c r="N41" s="84">
        <v>0</v>
      </c>
    </row>
    <row r="42" spans="1:14" ht="16.5" customHeight="1">
      <c r="A42" s="83">
        <v>41</v>
      </c>
      <c r="B42" s="111" t="s">
        <v>4894</v>
      </c>
      <c r="C42" s="143" t="s">
        <v>4895</v>
      </c>
      <c r="D42" s="88" t="s">
        <v>4698</v>
      </c>
      <c r="E42" s="83" t="s">
        <v>463</v>
      </c>
      <c r="F42" s="83">
        <v>0</v>
      </c>
      <c r="G42" s="84" t="s">
        <v>4896</v>
      </c>
      <c r="H42" s="199">
        <v>43279</v>
      </c>
      <c r="I42" s="200" t="s">
        <v>4897</v>
      </c>
      <c r="J42" s="136" t="s">
        <v>4898</v>
      </c>
      <c r="K42" s="88" t="s">
        <v>472</v>
      </c>
      <c r="L42" s="84" t="s">
        <v>463</v>
      </c>
      <c r="M42" s="84">
        <v>0</v>
      </c>
      <c r="N42" s="84">
        <v>0</v>
      </c>
    </row>
    <row r="43" spans="1:14" ht="16.5" customHeight="1">
      <c r="A43" s="83">
        <v>42</v>
      </c>
      <c r="B43" s="111" t="s">
        <v>4899</v>
      </c>
      <c r="C43" s="143" t="s">
        <v>4697</v>
      </c>
      <c r="D43" s="88" t="s">
        <v>4698</v>
      </c>
      <c r="E43" s="83" t="s">
        <v>463</v>
      </c>
      <c r="F43" s="83">
        <v>0</v>
      </c>
      <c r="G43" s="84" t="s">
        <v>4900</v>
      </c>
      <c r="H43" s="199">
        <v>43293</v>
      </c>
      <c r="I43" s="200" t="s">
        <v>4901</v>
      </c>
      <c r="J43" s="136" t="s">
        <v>4902</v>
      </c>
      <c r="K43" s="88" t="s">
        <v>472</v>
      </c>
      <c r="L43" s="84" t="s">
        <v>463</v>
      </c>
      <c r="M43" s="84">
        <v>0</v>
      </c>
      <c r="N43" s="84">
        <v>0</v>
      </c>
    </row>
    <row r="44" spans="1:14" ht="16.5" customHeight="1">
      <c r="A44" s="83">
        <v>43</v>
      </c>
      <c r="B44" s="111" t="s">
        <v>4903</v>
      </c>
      <c r="C44" s="143" t="s">
        <v>4881</v>
      </c>
      <c r="D44" s="88" t="s">
        <v>4698</v>
      </c>
      <c r="E44" s="83" t="s">
        <v>463</v>
      </c>
      <c r="F44" s="83">
        <v>0</v>
      </c>
      <c r="G44" s="84" t="s">
        <v>4904</v>
      </c>
      <c r="H44" s="199">
        <v>43283</v>
      </c>
      <c r="I44" s="200" t="s">
        <v>4905</v>
      </c>
      <c r="J44" s="136" t="s">
        <v>4906</v>
      </c>
      <c r="K44" s="88" t="s">
        <v>472</v>
      </c>
      <c r="L44" s="84" t="s">
        <v>463</v>
      </c>
      <c r="M44" s="84">
        <v>0</v>
      </c>
      <c r="N44" s="84">
        <v>0</v>
      </c>
    </row>
    <row r="45" spans="1:14" ht="16.5" customHeight="1">
      <c r="A45" s="83">
        <v>44</v>
      </c>
      <c r="B45" s="111" t="s">
        <v>4907</v>
      </c>
      <c r="C45" s="84" t="s">
        <v>4908</v>
      </c>
      <c r="D45" s="88" t="s">
        <v>4698</v>
      </c>
      <c r="E45" s="83" t="s">
        <v>463</v>
      </c>
      <c r="F45" s="83">
        <v>0</v>
      </c>
      <c r="G45" s="84" t="s">
        <v>4909</v>
      </c>
      <c r="H45" s="199">
        <v>43298</v>
      </c>
      <c r="I45" s="200" t="s">
        <v>4794</v>
      </c>
      <c r="J45" s="136" t="s">
        <v>4910</v>
      </c>
      <c r="K45" s="88" t="s">
        <v>472</v>
      </c>
      <c r="L45" s="84" t="s">
        <v>463</v>
      </c>
      <c r="M45" s="84">
        <v>0</v>
      </c>
      <c r="N45" s="84">
        <v>0</v>
      </c>
    </row>
    <row r="46" spans="1:14" ht="16.5" customHeight="1">
      <c r="A46" s="83">
        <v>45</v>
      </c>
      <c r="B46" s="111" t="s">
        <v>4911</v>
      </c>
      <c r="C46" s="143" t="s">
        <v>4912</v>
      </c>
      <c r="D46" s="88" t="s">
        <v>4698</v>
      </c>
      <c r="E46" s="83" t="s">
        <v>463</v>
      </c>
      <c r="F46" s="83">
        <v>0</v>
      </c>
      <c r="G46" s="84" t="s">
        <v>4913</v>
      </c>
      <c r="H46" s="199">
        <v>43333</v>
      </c>
      <c r="I46" s="200" t="s">
        <v>4914</v>
      </c>
      <c r="J46" s="136" t="s">
        <v>4915</v>
      </c>
      <c r="K46" s="88" t="s">
        <v>4702</v>
      </c>
      <c r="L46" s="204">
        <v>43963</v>
      </c>
      <c r="M46" s="84">
        <v>0</v>
      </c>
      <c r="N46" s="84">
        <v>0</v>
      </c>
    </row>
    <row r="47" spans="1:14" ht="16.5" customHeight="1">
      <c r="A47" s="83">
        <v>46</v>
      </c>
      <c r="B47" s="111" t="s">
        <v>4916</v>
      </c>
      <c r="C47" s="143" t="s">
        <v>4917</v>
      </c>
      <c r="D47" s="85" t="s">
        <v>4741</v>
      </c>
      <c r="E47" s="83" t="s">
        <v>463</v>
      </c>
      <c r="F47" s="83">
        <v>0</v>
      </c>
      <c r="G47" s="84" t="s">
        <v>4918</v>
      </c>
      <c r="H47" s="199">
        <v>43444</v>
      </c>
      <c r="I47" s="200" t="s">
        <v>4919</v>
      </c>
      <c r="J47" s="208" t="s">
        <v>4920</v>
      </c>
      <c r="K47" s="88" t="s">
        <v>472</v>
      </c>
      <c r="L47" s="84" t="s">
        <v>463</v>
      </c>
      <c r="M47" s="84">
        <v>0</v>
      </c>
      <c r="N47" s="84">
        <v>0</v>
      </c>
    </row>
    <row r="48" spans="1:14" ht="16.5" customHeight="1">
      <c r="A48" s="83">
        <v>47</v>
      </c>
      <c r="B48" s="111" t="s">
        <v>4921</v>
      </c>
      <c r="C48" s="143" t="s">
        <v>4787</v>
      </c>
      <c r="D48" s="88" t="s">
        <v>4698</v>
      </c>
      <c r="E48" s="83" t="s">
        <v>463</v>
      </c>
      <c r="F48" s="83">
        <v>0</v>
      </c>
      <c r="G48" s="84" t="s">
        <v>4922</v>
      </c>
      <c r="H48" s="210">
        <v>43635</v>
      </c>
      <c r="I48" s="200" t="s">
        <v>4923</v>
      </c>
      <c r="J48" s="136" t="s">
        <v>4924</v>
      </c>
      <c r="K48" s="88" t="s">
        <v>472</v>
      </c>
      <c r="L48" s="84" t="s">
        <v>463</v>
      </c>
      <c r="M48" s="84">
        <v>0</v>
      </c>
      <c r="N48" s="84">
        <v>0</v>
      </c>
    </row>
    <row r="49" spans="1:14" ht="16.5" customHeight="1">
      <c r="A49" s="83">
        <v>48</v>
      </c>
      <c r="B49" s="83" t="s">
        <v>4925</v>
      </c>
      <c r="C49" s="84" t="s">
        <v>4926</v>
      </c>
      <c r="D49" s="88" t="s">
        <v>4927</v>
      </c>
      <c r="E49" s="83" t="s">
        <v>463</v>
      </c>
      <c r="F49" s="83">
        <v>0</v>
      </c>
      <c r="G49" s="84" t="s">
        <v>4928</v>
      </c>
      <c r="H49" s="211">
        <v>42087</v>
      </c>
      <c r="I49" s="83" t="s">
        <v>4929</v>
      </c>
      <c r="J49" s="88" t="s">
        <v>4930</v>
      </c>
      <c r="K49" s="88" t="s">
        <v>4702</v>
      </c>
      <c r="L49" s="204">
        <v>42720</v>
      </c>
      <c r="M49" s="84">
        <v>0</v>
      </c>
      <c r="N49" s="84">
        <v>0</v>
      </c>
    </row>
    <row r="50" spans="1:14" ht="16.5" customHeight="1">
      <c r="A50" s="83">
        <v>49</v>
      </c>
      <c r="B50" s="111" t="s">
        <v>4931</v>
      </c>
      <c r="C50" s="84" t="s">
        <v>4926</v>
      </c>
      <c r="D50" s="85" t="s">
        <v>4927</v>
      </c>
      <c r="E50" s="83" t="s">
        <v>463</v>
      </c>
      <c r="F50" s="83">
        <v>0</v>
      </c>
      <c r="G50" s="84" t="s">
        <v>4932</v>
      </c>
      <c r="H50" s="211">
        <v>42297</v>
      </c>
      <c r="I50" s="111" t="s">
        <v>4933</v>
      </c>
      <c r="J50" s="88" t="s">
        <v>4934</v>
      </c>
      <c r="K50" s="88" t="s">
        <v>472</v>
      </c>
      <c r="L50" s="84" t="s">
        <v>463</v>
      </c>
      <c r="M50" s="84">
        <v>0</v>
      </c>
      <c r="N50" s="84">
        <v>0</v>
      </c>
    </row>
    <row r="51" spans="1:14" ht="16.5" customHeight="1">
      <c r="A51" s="83">
        <v>50</v>
      </c>
      <c r="B51" s="111" t="s">
        <v>4935</v>
      </c>
      <c r="C51" s="212" t="s">
        <v>4936</v>
      </c>
      <c r="D51" s="213" t="s">
        <v>4927</v>
      </c>
      <c r="E51" s="83" t="s">
        <v>463</v>
      </c>
      <c r="F51" s="83">
        <v>0</v>
      </c>
      <c r="G51" s="212" t="s">
        <v>4937</v>
      </c>
      <c r="H51" s="211">
        <v>41856</v>
      </c>
      <c r="I51" s="214" t="s">
        <v>4938</v>
      </c>
      <c r="J51" s="215" t="s">
        <v>4939</v>
      </c>
      <c r="K51" s="216" t="s">
        <v>4702</v>
      </c>
      <c r="L51" s="204">
        <v>43340</v>
      </c>
      <c r="M51" s="84">
        <v>0</v>
      </c>
      <c r="N51" s="84">
        <v>0</v>
      </c>
    </row>
    <row r="52" spans="1:14" ht="16.5" customHeight="1">
      <c r="A52" s="83">
        <v>51</v>
      </c>
      <c r="B52" s="217" t="s">
        <v>4940</v>
      </c>
      <c r="C52" s="84" t="s">
        <v>4941</v>
      </c>
      <c r="D52" s="85" t="s">
        <v>4927</v>
      </c>
      <c r="E52" s="83" t="s">
        <v>463</v>
      </c>
      <c r="F52" s="83">
        <v>0</v>
      </c>
      <c r="G52" s="84" t="s">
        <v>4937</v>
      </c>
      <c r="H52" s="211">
        <v>42087</v>
      </c>
      <c r="I52" s="111" t="s">
        <v>4942</v>
      </c>
      <c r="J52" s="88" t="s">
        <v>4943</v>
      </c>
      <c r="K52" s="85" t="s">
        <v>4702</v>
      </c>
      <c r="L52" s="204">
        <v>43966</v>
      </c>
      <c r="M52" s="84">
        <v>0</v>
      </c>
      <c r="N52" s="84">
        <v>0</v>
      </c>
    </row>
    <row r="53" spans="1:14" ht="16.5" customHeight="1">
      <c r="A53" s="83">
        <v>52</v>
      </c>
      <c r="B53" s="111" t="s">
        <v>4944</v>
      </c>
      <c r="C53" s="84" t="s">
        <v>4945</v>
      </c>
      <c r="D53" s="85" t="s">
        <v>4927</v>
      </c>
      <c r="E53" s="83" t="s">
        <v>463</v>
      </c>
      <c r="F53" s="83">
        <v>0</v>
      </c>
      <c r="G53" s="84" t="s">
        <v>4946</v>
      </c>
      <c r="H53" s="211">
        <v>42439</v>
      </c>
      <c r="I53" s="111" t="s">
        <v>4947</v>
      </c>
      <c r="J53" s="88" t="s">
        <v>4948</v>
      </c>
      <c r="K53" s="88" t="s">
        <v>4702</v>
      </c>
      <c r="L53" s="204">
        <v>43453</v>
      </c>
      <c r="M53" s="84">
        <v>0</v>
      </c>
      <c r="N53" s="84">
        <v>0</v>
      </c>
    </row>
    <row r="54" spans="1:14" ht="16.5" customHeight="1">
      <c r="A54" s="83">
        <v>53</v>
      </c>
      <c r="B54" s="111" t="s">
        <v>4949</v>
      </c>
      <c r="C54" s="84" t="s">
        <v>4950</v>
      </c>
      <c r="D54" s="85" t="s">
        <v>4951</v>
      </c>
      <c r="E54" s="83" t="s">
        <v>463</v>
      </c>
      <c r="F54" s="83">
        <v>0</v>
      </c>
      <c r="G54" s="84" t="s">
        <v>4952</v>
      </c>
      <c r="H54" s="204">
        <v>42401</v>
      </c>
      <c r="I54" s="111" t="s">
        <v>4953</v>
      </c>
      <c r="J54" s="88" t="s">
        <v>4954</v>
      </c>
      <c r="K54" s="88" t="s">
        <v>4702</v>
      </c>
      <c r="L54" s="204">
        <v>43123</v>
      </c>
      <c r="M54" s="84">
        <v>0</v>
      </c>
      <c r="N54" s="84">
        <v>0</v>
      </c>
    </row>
    <row r="55" spans="1:14" ht="16.5" customHeight="1">
      <c r="A55" s="83">
        <v>54</v>
      </c>
      <c r="B55" s="111" t="s">
        <v>4955</v>
      </c>
      <c r="C55" s="84" t="s">
        <v>4926</v>
      </c>
      <c r="D55" s="85" t="s">
        <v>4951</v>
      </c>
      <c r="E55" s="83" t="s">
        <v>463</v>
      </c>
      <c r="F55" s="218">
        <v>60000000</v>
      </c>
      <c r="G55" s="84" t="s">
        <v>4956</v>
      </c>
      <c r="H55" s="204">
        <v>41500</v>
      </c>
      <c r="I55" s="111" t="s">
        <v>4957</v>
      </c>
      <c r="J55" s="85" t="s">
        <v>4958</v>
      </c>
      <c r="K55" s="88" t="s">
        <v>472</v>
      </c>
      <c r="L55" s="84" t="s">
        <v>463</v>
      </c>
      <c r="M55" s="84">
        <v>0</v>
      </c>
      <c r="N55" s="84">
        <v>0</v>
      </c>
    </row>
    <row r="56" spans="1:14" ht="16.5" customHeight="1">
      <c r="A56" s="83">
        <v>55</v>
      </c>
      <c r="B56" s="219" t="s">
        <v>4959</v>
      </c>
      <c r="C56" s="220" t="s">
        <v>4926</v>
      </c>
      <c r="D56" s="85" t="s">
        <v>4927</v>
      </c>
      <c r="E56" s="83" t="s">
        <v>463</v>
      </c>
      <c r="F56" s="83">
        <v>0</v>
      </c>
      <c r="G56" s="84" t="s">
        <v>4960</v>
      </c>
      <c r="H56" s="204">
        <v>42338</v>
      </c>
      <c r="I56" s="221" t="s">
        <v>4961</v>
      </c>
      <c r="J56" s="88" t="s">
        <v>4962</v>
      </c>
      <c r="K56" s="88" t="s">
        <v>4702</v>
      </c>
      <c r="L56" s="84" t="s">
        <v>463</v>
      </c>
      <c r="M56" s="84">
        <v>0</v>
      </c>
      <c r="N56" s="84">
        <v>0</v>
      </c>
    </row>
    <row r="57" spans="1:14" ht="16.5" customHeight="1">
      <c r="A57" s="83">
        <v>56</v>
      </c>
      <c r="B57" s="111" t="s">
        <v>4963</v>
      </c>
      <c r="C57" s="84" t="s">
        <v>4964</v>
      </c>
      <c r="D57" s="88" t="s">
        <v>4698</v>
      </c>
      <c r="E57" s="83" t="s">
        <v>463</v>
      </c>
      <c r="F57" s="83">
        <v>0</v>
      </c>
      <c r="G57" t="s">
        <v>4965</v>
      </c>
      <c r="H57" s="204">
        <v>43850</v>
      </c>
      <c r="I57" s="222" t="s">
        <v>4711</v>
      </c>
      <c r="J57" s="113" t="s">
        <v>4966</v>
      </c>
      <c r="K57" s="88" t="s">
        <v>472</v>
      </c>
      <c r="L57" s="84" t="s">
        <v>463</v>
      </c>
      <c r="M57" s="84">
        <v>0</v>
      </c>
      <c r="N57" s="84">
        <v>0</v>
      </c>
    </row>
    <row r="58" spans="1:14" ht="16.5" customHeight="1">
      <c r="A58" s="83">
        <v>57</v>
      </c>
      <c r="B58" s="223" t="s">
        <v>4967</v>
      </c>
      <c r="C58" s="84" t="s">
        <v>4968</v>
      </c>
      <c r="D58" s="88" t="s">
        <v>4698</v>
      </c>
      <c r="E58" s="83" t="s">
        <v>463</v>
      </c>
      <c r="F58" s="83">
        <v>0</v>
      </c>
      <c r="G58" t="s">
        <v>4969</v>
      </c>
      <c r="H58" s="224">
        <v>43480</v>
      </c>
      <c r="I58" s="225" t="s">
        <v>4970</v>
      </c>
      <c r="J58" s="113" t="s">
        <v>4971</v>
      </c>
      <c r="K58" s="88" t="s">
        <v>472</v>
      </c>
      <c r="L58" s="84" t="s">
        <v>463</v>
      </c>
      <c r="M58" s="84">
        <v>0</v>
      </c>
      <c r="N58" s="84">
        <v>0</v>
      </c>
    </row>
    <row r="59" spans="1:14" ht="16.5" customHeight="1">
      <c r="A59" s="83">
        <v>58</v>
      </c>
      <c r="B59" s="223" t="s">
        <v>4972</v>
      </c>
      <c r="C59" s="84" t="s">
        <v>4936</v>
      </c>
      <c r="D59" s="88" t="s">
        <v>4698</v>
      </c>
      <c r="E59" s="83" t="s">
        <v>463</v>
      </c>
      <c r="F59" s="83">
        <v>0</v>
      </c>
      <c r="G59" s="84" t="s">
        <v>4973</v>
      </c>
      <c r="H59" s="204">
        <v>43615</v>
      </c>
      <c r="I59" s="225" t="s">
        <v>4974</v>
      </c>
      <c r="J59" s="88" t="s">
        <v>4975</v>
      </c>
      <c r="K59" s="88" t="s">
        <v>472</v>
      </c>
      <c r="L59" s="84" t="s">
        <v>463</v>
      </c>
      <c r="M59" s="84">
        <v>0</v>
      </c>
      <c r="N59" s="84">
        <v>0</v>
      </c>
    </row>
  </sheetData>
  <conditionalFormatting sqref="G49">
    <cfRule type="cellIs" priority="9" dxfId="0" operator="equal">
      <formula>"'-Está al despacho para sentencia."</formula>
    </cfRule>
  </conditionalFormatting>
  <conditionalFormatting sqref="I49">
    <cfRule type="colorScale" priority="8">
      <colorScale>
        <cfvo type="min" val="0"/>
        <cfvo type="percentile" val="50"/>
        <cfvo type="max"/>
        <color theme="4" tint="0.5999900102615356"/>
        <color theme="8" tint="0.39998000860214233"/>
        <color rgb="FF00B0F0"/>
      </colorScale>
    </cfRule>
  </conditionalFormatting>
  <conditionalFormatting sqref="J49">
    <cfRule type="cellIs" priority="7" dxfId="0" operator="equal">
      <formula>"'-Está al despacho para sentencia."</formula>
    </cfRule>
  </conditionalFormatting>
  <conditionalFormatting sqref="G50">
    <cfRule type="cellIs" priority="6" dxfId="0" operator="equal">
      <formula>"'-Está al despacho para sentencia."</formula>
    </cfRule>
  </conditionalFormatting>
  <conditionalFormatting sqref="J50">
    <cfRule type="cellIs" priority="5" dxfId="0" operator="equal">
      <formula>"'-Está al despacho para sentencia."</formula>
    </cfRule>
  </conditionalFormatting>
  <conditionalFormatting sqref="C52">
    <cfRule type="colorScale" priority="4">
      <colorScale>
        <cfvo type="min" val="0"/>
        <cfvo type="percentile" val="50"/>
        <cfvo type="max"/>
        <color theme="4" tint="0.5999900102615356"/>
        <color theme="8" tint="0.39998000860214233"/>
        <color rgb="FF00B0F0"/>
      </colorScale>
    </cfRule>
  </conditionalFormatting>
  <conditionalFormatting sqref="J52">
    <cfRule type="cellIs" priority="3" dxfId="0" operator="equal">
      <formula>"'-Está al despacho para sentencia."</formula>
    </cfRule>
  </conditionalFormatting>
  <conditionalFormatting sqref="C53">
    <cfRule type="colorScale" priority="2">
      <colorScale>
        <cfvo type="min" val="0"/>
        <cfvo type="percentile" val="50"/>
        <cfvo type="max"/>
        <color theme="4" tint="0.5999900102615356"/>
        <color theme="8" tint="0.39998000860214233"/>
        <color rgb="FF00B0F0"/>
      </colorScale>
    </cfRule>
  </conditionalFormatting>
  <conditionalFormatting sqref="J53">
    <cfRule type="cellIs" priority="1" dxfId="0" operator="equal">
      <formula>"'-Está al despacho para sentencia."</formula>
    </cfRule>
  </conditionalFormatting>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49E90-F6EB-4E8C-AE17-2B1E66FEDB43}">
  <dimension ref="A1:G2"/>
  <sheetViews>
    <sheetView tabSelected="1" workbookViewId="0" topLeftCell="A1">
      <selection activeCell="A1" sqref="A1:XFD1048576"/>
    </sheetView>
  </sheetViews>
  <sheetFormatPr defaultColWidth="11.421875" defaultRowHeight="15"/>
  <cols>
    <col min="5" max="5" width="34.8515625" style="0" customWidth="1"/>
    <col min="261" max="261" width="34.8515625" style="0" customWidth="1"/>
    <col min="517" max="517" width="34.8515625" style="0" customWidth="1"/>
    <col min="773" max="773" width="34.8515625" style="0" customWidth="1"/>
    <col min="1029" max="1029" width="34.8515625" style="0" customWidth="1"/>
    <col min="1285" max="1285" width="34.8515625" style="0" customWidth="1"/>
    <col min="1541" max="1541" width="34.8515625" style="0" customWidth="1"/>
    <col min="1797" max="1797" width="34.8515625" style="0" customWidth="1"/>
    <col min="2053" max="2053" width="34.8515625" style="0" customWidth="1"/>
    <col min="2309" max="2309" width="34.8515625" style="0" customWidth="1"/>
    <col min="2565" max="2565" width="34.8515625" style="0" customWidth="1"/>
    <col min="2821" max="2821" width="34.8515625" style="0" customWidth="1"/>
    <col min="3077" max="3077" width="34.8515625" style="0" customWidth="1"/>
    <col min="3333" max="3333" width="34.8515625" style="0" customWidth="1"/>
    <col min="3589" max="3589" width="34.8515625" style="0" customWidth="1"/>
    <col min="3845" max="3845" width="34.8515625" style="0" customWidth="1"/>
    <col min="4101" max="4101" width="34.8515625" style="0" customWidth="1"/>
    <col min="4357" max="4357" width="34.8515625" style="0" customWidth="1"/>
    <col min="4613" max="4613" width="34.8515625" style="0" customWidth="1"/>
    <col min="4869" max="4869" width="34.8515625" style="0" customWidth="1"/>
    <col min="5125" max="5125" width="34.8515625" style="0" customWidth="1"/>
    <col min="5381" max="5381" width="34.8515625" style="0" customWidth="1"/>
    <col min="5637" max="5637" width="34.8515625" style="0" customWidth="1"/>
    <col min="5893" max="5893" width="34.8515625" style="0" customWidth="1"/>
    <col min="6149" max="6149" width="34.8515625" style="0" customWidth="1"/>
    <col min="6405" max="6405" width="34.8515625" style="0" customWidth="1"/>
    <col min="6661" max="6661" width="34.8515625" style="0" customWidth="1"/>
    <col min="6917" max="6917" width="34.8515625" style="0" customWidth="1"/>
    <col min="7173" max="7173" width="34.8515625" style="0" customWidth="1"/>
    <col min="7429" max="7429" width="34.8515625" style="0" customWidth="1"/>
    <col min="7685" max="7685" width="34.8515625" style="0" customWidth="1"/>
    <col min="7941" max="7941" width="34.8515625" style="0" customWidth="1"/>
    <col min="8197" max="8197" width="34.8515625" style="0" customWidth="1"/>
    <col min="8453" max="8453" width="34.8515625" style="0" customWidth="1"/>
    <col min="8709" max="8709" width="34.8515625" style="0" customWidth="1"/>
    <col min="8965" max="8965" width="34.8515625" style="0" customWidth="1"/>
    <col min="9221" max="9221" width="34.8515625" style="0" customWidth="1"/>
    <col min="9477" max="9477" width="34.8515625" style="0" customWidth="1"/>
    <col min="9733" max="9733" width="34.8515625" style="0" customWidth="1"/>
    <col min="9989" max="9989" width="34.8515625" style="0" customWidth="1"/>
    <col min="10245" max="10245" width="34.8515625" style="0" customWidth="1"/>
    <col min="10501" max="10501" width="34.8515625" style="0" customWidth="1"/>
    <col min="10757" max="10757" width="34.8515625" style="0" customWidth="1"/>
    <col min="11013" max="11013" width="34.8515625" style="0" customWidth="1"/>
    <col min="11269" max="11269" width="34.8515625" style="0" customWidth="1"/>
    <col min="11525" max="11525" width="34.8515625" style="0" customWidth="1"/>
    <col min="11781" max="11781" width="34.8515625" style="0" customWidth="1"/>
    <col min="12037" max="12037" width="34.8515625" style="0" customWidth="1"/>
    <col min="12293" max="12293" width="34.8515625" style="0" customWidth="1"/>
    <col min="12549" max="12549" width="34.8515625" style="0" customWidth="1"/>
    <col min="12805" max="12805" width="34.8515625" style="0" customWidth="1"/>
    <col min="13061" max="13061" width="34.8515625" style="0" customWidth="1"/>
    <col min="13317" max="13317" width="34.8515625" style="0" customWidth="1"/>
    <col min="13573" max="13573" width="34.8515625" style="0" customWidth="1"/>
    <col min="13829" max="13829" width="34.8515625" style="0" customWidth="1"/>
    <col min="14085" max="14085" width="34.8515625" style="0" customWidth="1"/>
    <col min="14341" max="14341" width="34.8515625" style="0" customWidth="1"/>
    <col min="14597" max="14597" width="34.8515625" style="0" customWidth="1"/>
    <col min="14853" max="14853" width="34.8515625" style="0" customWidth="1"/>
    <col min="15109" max="15109" width="34.8515625" style="0" customWidth="1"/>
    <col min="15365" max="15365" width="34.8515625" style="0" customWidth="1"/>
    <col min="15621" max="15621" width="34.8515625" style="0" customWidth="1"/>
    <col min="15877" max="15877" width="34.8515625" style="0" customWidth="1"/>
    <col min="16133" max="16133" width="34.8515625" style="0" customWidth="1"/>
  </cols>
  <sheetData>
    <row r="1" spans="1:7" ht="15">
      <c r="A1" t="s">
        <v>2803</v>
      </c>
      <c r="B1" t="s">
        <v>4976</v>
      </c>
      <c r="C1" t="s">
        <v>525</v>
      </c>
      <c r="D1" t="s">
        <v>4977</v>
      </c>
      <c r="E1" t="s">
        <v>4978</v>
      </c>
      <c r="F1" t="s">
        <v>4979</v>
      </c>
      <c r="G1" t="s">
        <v>4980</v>
      </c>
    </row>
    <row r="2" spans="1:7" ht="15">
      <c r="A2" s="34">
        <v>43632</v>
      </c>
      <c r="B2" t="s">
        <v>4981</v>
      </c>
      <c r="C2" t="s">
        <v>4982</v>
      </c>
      <c r="D2" t="s">
        <v>4983</v>
      </c>
      <c r="E2" s="9">
        <v>362594949</v>
      </c>
      <c r="F2">
        <v>0</v>
      </c>
      <c r="G2" t="s">
        <v>463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6EFE3-55F6-4A65-8426-D49E6745ACD0}">
  <dimension ref="A1:F5"/>
  <sheetViews>
    <sheetView workbookViewId="0" topLeftCell="A1">
      <selection activeCell="A1" sqref="A1:XFD1048576"/>
    </sheetView>
  </sheetViews>
  <sheetFormatPr defaultColWidth="11.421875" defaultRowHeight="15"/>
  <cols>
    <col min="1" max="1" width="31.00390625" style="0" customWidth="1"/>
    <col min="2" max="2" width="33.28125" style="0" customWidth="1"/>
    <col min="3" max="6" width="18.140625" style="0" customWidth="1"/>
    <col min="257" max="257" width="31.00390625" style="0" customWidth="1"/>
    <col min="258" max="258" width="33.28125" style="0" customWidth="1"/>
    <col min="259" max="262" width="18.140625" style="0" customWidth="1"/>
    <col min="513" max="513" width="31.00390625" style="0" customWidth="1"/>
    <col min="514" max="514" width="33.28125" style="0" customWidth="1"/>
    <col min="515" max="518" width="18.140625" style="0" customWidth="1"/>
    <col min="769" max="769" width="31.00390625" style="0" customWidth="1"/>
    <col min="770" max="770" width="33.28125" style="0" customWidth="1"/>
    <col min="771" max="774" width="18.140625" style="0" customWidth="1"/>
    <col min="1025" max="1025" width="31.00390625" style="0" customWidth="1"/>
    <col min="1026" max="1026" width="33.28125" style="0" customWidth="1"/>
    <col min="1027" max="1030" width="18.140625" style="0" customWidth="1"/>
    <col min="1281" max="1281" width="31.00390625" style="0" customWidth="1"/>
    <col min="1282" max="1282" width="33.28125" style="0" customWidth="1"/>
    <col min="1283" max="1286" width="18.140625" style="0" customWidth="1"/>
    <col min="1537" max="1537" width="31.00390625" style="0" customWidth="1"/>
    <col min="1538" max="1538" width="33.28125" style="0" customWidth="1"/>
    <col min="1539" max="1542" width="18.140625" style="0" customWidth="1"/>
    <col min="1793" max="1793" width="31.00390625" style="0" customWidth="1"/>
    <col min="1794" max="1794" width="33.28125" style="0" customWidth="1"/>
    <col min="1795" max="1798" width="18.140625" style="0" customWidth="1"/>
    <col min="2049" max="2049" width="31.00390625" style="0" customWidth="1"/>
    <col min="2050" max="2050" width="33.28125" style="0" customWidth="1"/>
    <col min="2051" max="2054" width="18.140625" style="0" customWidth="1"/>
    <col min="2305" max="2305" width="31.00390625" style="0" customWidth="1"/>
    <col min="2306" max="2306" width="33.28125" style="0" customWidth="1"/>
    <col min="2307" max="2310" width="18.140625" style="0" customWidth="1"/>
    <col min="2561" max="2561" width="31.00390625" style="0" customWidth="1"/>
    <col min="2562" max="2562" width="33.28125" style="0" customWidth="1"/>
    <col min="2563" max="2566" width="18.140625" style="0" customWidth="1"/>
    <col min="2817" max="2817" width="31.00390625" style="0" customWidth="1"/>
    <col min="2818" max="2818" width="33.28125" style="0" customWidth="1"/>
    <col min="2819" max="2822" width="18.140625" style="0" customWidth="1"/>
    <col min="3073" max="3073" width="31.00390625" style="0" customWidth="1"/>
    <col min="3074" max="3074" width="33.28125" style="0" customWidth="1"/>
    <col min="3075" max="3078" width="18.140625" style="0" customWidth="1"/>
    <col min="3329" max="3329" width="31.00390625" style="0" customWidth="1"/>
    <col min="3330" max="3330" width="33.28125" style="0" customWidth="1"/>
    <col min="3331" max="3334" width="18.140625" style="0" customWidth="1"/>
    <col min="3585" max="3585" width="31.00390625" style="0" customWidth="1"/>
    <col min="3586" max="3586" width="33.28125" style="0" customWidth="1"/>
    <col min="3587" max="3590" width="18.140625" style="0" customWidth="1"/>
    <col min="3841" max="3841" width="31.00390625" style="0" customWidth="1"/>
    <col min="3842" max="3842" width="33.28125" style="0" customWidth="1"/>
    <col min="3843" max="3846" width="18.140625" style="0" customWidth="1"/>
    <col min="4097" max="4097" width="31.00390625" style="0" customWidth="1"/>
    <col min="4098" max="4098" width="33.28125" style="0" customWidth="1"/>
    <col min="4099" max="4102" width="18.140625" style="0" customWidth="1"/>
    <col min="4353" max="4353" width="31.00390625" style="0" customWidth="1"/>
    <col min="4354" max="4354" width="33.28125" style="0" customWidth="1"/>
    <col min="4355" max="4358" width="18.140625" style="0" customWidth="1"/>
    <col min="4609" max="4609" width="31.00390625" style="0" customWidth="1"/>
    <col min="4610" max="4610" width="33.28125" style="0" customWidth="1"/>
    <col min="4611" max="4614" width="18.140625" style="0" customWidth="1"/>
    <col min="4865" max="4865" width="31.00390625" style="0" customWidth="1"/>
    <col min="4866" max="4866" width="33.28125" style="0" customWidth="1"/>
    <col min="4867" max="4870" width="18.140625" style="0" customWidth="1"/>
    <col min="5121" max="5121" width="31.00390625" style="0" customWidth="1"/>
    <col min="5122" max="5122" width="33.28125" style="0" customWidth="1"/>
    <col min="5123" max="5126" width="18.140625" style="0" customWidth="1"/>
    <col min="5377" max="5377" width="31.00390625" style="0" customWidth="1"/>
    <col min="5378" max="5378" width="33.28125" style="0" customWidth="1"/>
    <col min="5379" max="5382" width="18.140625" style="0" customWidth="1"/>
    <col min="5633" max="5633" width="31.00390625" style="0" customWidth="1"/>
    <col min="5634" max="5634" width="33.28125" style="0" customWidth="1"/>
    <col min="5635" max="5638" width="18.140625" style="0" customWidth="1"/>
    <col min="5889" max="5889" width="31.00390625" style="0" customWidth="1"/>
    <col min="5890" max="5890" width="33.28125" style="0" customWidth="1"/>
    <col min="5891" max="5894" width="18.140625" style="0" customWidth="1"/>
    <col min="6145" max="6145" width="31.00390625" style="0" customWidth="1"/>
    <col min="6146" max="6146" width="33.28125" style="0" customWidth="1"/>
    <col min="6147" max="6150" width="18.140625" style="0" customWidth="1"/>
    <col min="6401" max="6401" width="31.00390625" style="0" customWidth="1"/>
    <col min="6402" max="6402" width="33.28125" style="0" customWidth="1"/>
    <col min="6403" max="6406" width="18.140625" style="0" customWidth="1"/>
    <col min="6657" max="6657" width="31.00390625" style="0" customWidth="1"/>
    <col min="6658" max="6658" width="33.28125" style="0" customWidth="1"/>
    <col min="6659" max="6662" width="18.140625" style="0" customWidth="1"/>
    <col min="6913" max="6913" width="31.00390625" style="0" customWidth="1"/>
    <col min="6914" max="6914" width="33.28125" style="0" customWidth="1"/>
    <col min="6915" max="6918" width="18.140625" style="0" customWidth="1"/>
    <col min="7169" max="7169" width="31.00390625" style="0" customWidth="1"/>
    <col min="7170" max="7170" width="33.28125" style="0" customWidth="1"/>
    <col min="7171" max="7174" width="18.140625" style="0" customWidth="1"/>
    <col min="7425" max="7425" width="31.00390625" style="0" customWidth="1"/>
    <col min="7426" max="7426" width="33.28125" style="0" customWidth="1"/>
    <col min="7427" max="7430" width="18.140625" style="0" customWidth="1"/>
    <col min="7681" max="7681" width="31.00390625" style="0" customWidth="1"/>
    <col min="7682" max="7682" width="33.28125" style="0" customWidth="1"/>
    <col min="7683" max="7686" width="18.140625" style="0" customWidth="1"/>
    <col min="7937" max="7937" width="31.00390625" style="0" customWidth="1"/>
    <col min="7938" max="7938" width="33.28125" style="0" customWidth="1"/>
    <col min="7939" max="7942" width="18.140625" style="0" customWidth="1"/>
    <col min="8193" max="8193" width="31.00390625" style="0" customWidth="1"/>
    <col min="8194" max="8194" width="33.28125" style="0" customWidth="1"/>
    <col min="8195" max="8198" width="18.140625" style="0" customWidth="1"/>
    <col min="8449" max="8449" width="31.00390625" style="0" customWidth="1"/>
    <col min="8450" max="8450" width="33.28125" style="0" customWidth="1"/>
    <col min="8451" max="8454" width="18.140625" style="0" customWidth="1"/>
    <col min="8705" max="8705" width="31.00390625" style="0" customWidth="1"/>
    <col min="8706" max="8706" width="33.28125" style="0" customWidth="1"/>
    <col min="8707" max="8710" width="18.140625" style="0" customWidth="1"/>
    <col min="8961" max="8961" width="31.00390625" style="0" customWidth="1"/>
    <col min="8962" max="8962" width="33.28125" style="0" customWidth="1"/>
    <col min="8963" max="8966" width="18.140625" style="0" customWidth="1"/>
    <col min="9217" max="9217" width="31.00390625" style="0" customWidth="1"/>
    <col min="9218" max="9218" width="33.28125" style="0" customWidth="1"/>
    <col min="9219" max="9222" width="18.140625" style="0" customWidth="1"/>
    <col min="9473" max="9473" width="31.00390625" style="0" customWidth="1"/>
    <col min="9474" max="9474" width="33.28125" style="0" customWidth="1"/>
    <col min="9475" max="9478" width="18.140625" style="0" customWidth="1"/>
    <col min="9729" max="9729" width="31.00390625" style="0" customWidth="1"/>
    <col min="9730" max="9730" width="33.28125" style="0" customWidth="1"/>
    <col min="9731" max="9734" width="18.140625" style="0" customWidth="1"/>
    <col min="9985" max="9985" width="31.00390625" style="0" customWidth="1"/>
    <col min="9986" max="9986" width="33.28125" style="0" customWidth="1"/>
    <col min="9987" max="9990" width="18.140625" style="0" customWidth="1"/>
    <col min="10241" max="10241" width="31.00390625" style="0" customWidth="1"/>
    <col min="10242" max="10242" width="33.28125" style="0" customWidth="1"/>
    <col min="10243" max="10246" width="18.140625" style="0" customWidth="1"/>
    <col min="10497" max="10497" width="31.00390625" style="0" customWidth="1"/>
    <col min="10498" max="10498" width="33.28125" style="0" customWidth="1"/>
    <col min="10499" max="10502" width="18.140625" style="0" customWidth="1"/>
    <col min="10753" max="10753" width="31.00390625" style="0" customWidth="1"/>
    <col min="10754" max="10754" width="33.28125" style="0" customWidth="1"/>
    <col min="10755" max="10758" width="18.140625" style="0" customWidth="1"/>
    <col min="11009" max="11009" width="31.00390625" style="0" customWidth="1"/>
    <col min="11010" max="11010" width="33.28125" style="0" customWidth="1"/>
    <col min="11011" max="11014" width="18.140625" style="0" customWidth="1"/>
    <col min="11265" max="11265" width="31.00390625" style="0" customWidth="1"/>
    <col min="11266" max="11266" width="33.28125" style="0" customWidth="1"/>
    <col min="11267" max="11270" width="18.140625" style="0" customWidth="1"/>
    <col min="11521" max="11521" width="31.00390625" style="0" customWidth="1"/>
    <col min="11522" max="11522" width="33.28125" style="0" customWidth="1"/>
    <col min="11523" max="11526" width="18.140625" style="0" customWidth="1"/>
    <col min="11777" max="11777" width="31.00390625" style="0" customWidth="1"/>
    <col min="11778" max="11778" width="33.28125" style="0" customWidth="1"/>
    <col min="11779" max="11782" width="18.140625" style="0" customWidth="1"/>
    <col min="12033" max="12033" width="31.00390625" style="0" customWidth="1"/>
    <col min="12034" max="12034" width="33.28125" style="0" customWidth="1"/>
    <col min="12035" max="12038" width="18.140625" style="0" customWidth="1"/>
    <col min="12289" max="12289" width="31.00390625" style="0" customWidth="1"/>
    <col min="12290" max="12290" width="33.28125" style="0" customWidth="1"/>
    <col min="12291" max="12294" width="18.140625" style="0" customWidth="1"/>
    <col min="12545" max="12545" width="31.00390625" style="0" customWidth="1"/>
    <col min="12546" max="12546" width="33.28125" style="0" customWidth="1"/>
    <col min="12547" max="12550" width="18.140625" style="0" customWidth="1"/>
    <col min="12801" max="12801" width="31.00390625" style="0" customWidth="1"/>
    <col min="12802" max="12802" width="33.28125" style="0" customWidth="1"/>
    <col min="12803" max="12806" width="18.140625" style="0" customWidth="1"/>
    <col min="13057" max="13057" width="31.00390625" style="0" customWidth="1"/>
    <col min="13058" max="13058" width="33.28125" style="0" customWidth="1"/>
    <col min="13059" max="13062" width="18.140625" style="0" customWidth="1"/>
    <col min="13313" max="13313" width="31.00390625" style="0" customWidth="1"/>
    <col min="13314" max="13314" width="33.28125" style="0" customWidth="1"/>
    <col min="13315" max="13318" width="18.140625" style="0" customWidth="1"/>
    <col min="13569" max="13569" width="31.00390625" style="0" customWidth="1"/>
    <col min="13570" max="13570" width="33.28125" style="0" customWidth="1"/>
    <col min="13571" max="13574" width="18.140625" style="0" customWidth="1"/>
    <col min="13825" max="13825" width="31.00390625" style="0" customWidth="1"/>
    <col min="13826" max="13826" width="33.28125" style="0" customWidth="1"/>
    <col min="13827" max="13830" width="18.140625" style="0" customWidth="1"/>
    <col min="14081" max="14081" width="31.00390625" style="0" customWidth="1"/>
    <col min="14082" max="14082" width="33.28125" style="0" customWidth="1"/>
    <col min="14083" max="14086" width="18.140625" style="0" customWidth="1"/>
    <col min="14337" max="14337" width="31.00390625" style="0" customWidth="1"/>
    <col min="14338" max="14338" width="33.28125" style="0" customWidth="1"/>
    <col min="14339" max="14342" width="18.140625" style="0" customWidth="1"/>
    <col min="14593" max="14593" width="31.00390625" style="0" customWidth="1"/>
    <col min="14594" max="14594" width="33.28125" style="0" customWidth="1"/>
    <col min="14595" max="14598" width="18.140625" style="0" customWidth="1"/>
    <col min="14849" max="14849" width="31.00390625" style="0" customWidth="1"/>
    <col min="14850" max="14850" width="33.28125" style="0" customWidth="1"/>
    <col min="14851" max="14854" width="18.140625" style="0" customWidth="1"/>
    <col min="15105" max="15105" width="31.00390625" style="0" customWidth="1"/>
    <col min="15106" max="15106" width="33.28125" style="0" customWidth="1"/>
    <col min="15107" max="15110" width="18.140625" style="0" customWidth="1"/>
    <col min="15361" max="15361" width="31.00390625" style="0" customWidth="1"/>
    <col min="15362" max="15362" width="33.28125" style="0" customWidth="1"/>
    <col min="15363" max="15366" width="18.140625" style="0" customWidth="1"/>
    <col min="15617" max="15617" width="31.00390625" style="0" customWidth="1"/>
    <col min="15618" max="15618" width="33.28125" style="0" customWidth="1"/>
    <col min="15619" max="15622" width="18.140625" style="0" customWidth="1"/>
    <col min="15873" max="15873" width="31.00390625" style="0" customWidth="1"/>
    <col min="15874" max="15874" width="33.28125" style="0" customWidth="1"/>
    <col min="15875" max="15878" width="18.140625" style="0" customWidth="1"/>
    <col min="16129" max="16129" width="31.00390625" style="0" customWidth="1"/>
    <col min="16130" max="16130" width="33.28125" style="0" customWidth="1"/>
    <col min="16131" max="16134" width="18.140625" style="0" customWidth="1"/>
  </cols>
  <sheetData>
    <row r="1" spans="1:6" ht="15">
      <c r="A1" t="s">
        <v>457</v>
      </c>
      <c r="B1" t="s">
        <v>465</v>
      </c>
      <c r="C1" t="s">
        <v>466</v>
      </c>
      <c r="D1" t="s">
        <v>467</v>
      </c>
      <c r="E1" t="s">
        <v>468</v>
      </c>
      <c r="F1" t="s">
        <v>469</v>
      </c>
    </row>
    <row r="2" spans="1:6" ht="15">
      <c r="A2">
        <v>16</v>
      </c>
      <c r="B2" t="s">
        <v>470</v>
      </c>
      <c r="C2" s="9">
        <f>1492370+983200</f>
        <v>2475570</v>
      </c>
      <c r="D2" s="9">
        <v>2176</v>
      </c>
      <c r="E2" s="9">
        <f>C2-D2</f>
        <v>2473394</v>
      </c>
      <c r="F2" s="9">
        <f>E2</f>
        <v>2473394</v>
      </c>
    </row>
    <row r="3" spans="1:6" ht="15">
      <c r="A3">
        <v>16</v>
      </c>
      <c r="B3" t="s">
        <v>471</v>
      </c>
      <c r="C3" s="9">
        <f>115600+68000</f>
        <v>183600</v>
      </c>
      <c r="D3" s="9">
        <v>0</v>
      </c>
      <c r="E3" s="9">
        <f>C3-D3</f>
        <v>183600</v>
      </c>
      <c r="F3" s="9">
        <f>E3</f>
        <v>183600</v>
      </c>
    </row>
    <row r="4" spans="1:6" ht="15">
      <c r="A4">
        <v>16</v>
      </c>
      <c r="B4" t="s">
        <v>371</v>
      </c>
      <c r="C4" s="9">
        <f>75000+240000</f>
        <v>315000</v>
      </c>
      <c r="D4" s="9">
        <f>1920+14400</f>
        <v>16320</v>
      </c>
      <c r="E4" s="9">
        <f>C4-D4</f>
        <v>298680</v>
      </c>
      <c r="F4" s="9">
        <f>E4</f>
        <v>298680</v>
      </c>
    </row>
    <row r="5" spans="1:6" ht="15">
      <c r="A5">
        <v>16</v>
      </c>
      <c r="B5" t="s">
        <v>472</v>
      </c>
      <c r="C5" s="9">
        <f>477350+273850</f>
        <v>751200</v>
      </c>
      <c r="D5" s="9">
        <v>1645</v>
      </c>
      <c r="E5" s="9">
        <f>C5-D5</f>
        <v>749555</v>
      </c>
      <c r="F5" s="9">
        <f>E5</f>
        <v>749555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2AB3C-9931-4BAA-B30D-EC6F33665FF9}">
  <dimension ref="A1:H13"/>
  <sheetViews>
    <sheetView workbookViewId="0" topLeftCell="A1">
      <selection activeCell="A1" sqref="A1:XFD1048576"/>
    </sheetView>
  </sheetViews>
  <sheetFormatPr defaultColWidth="11.421875" defaultRowHeight="15"/>
  <cols>
    <col min="1" max="1" width="20.28125" style="3" customWidth="1"/>
    <col min="2" max="2" width="14.28125" style="3" customWidth="1"/>
    <col min="3" max="3" width="13.8515625" style="3" customWidth="1"/>
    <col min="4" max="4" width="21.57421875" style="3" customWidth="1"/>
    <col min="5" max="5" width="16.28125" style="3" customWidth="1"/>
    <col min="6" max="6" width="24.28125" style="3" customWidth="1"/>
    <col min="7" max="8" width="21.57421875" style="3" customWidth="1"/>
    <col min="9" max="9" width="1.1484375" style="3" customWidth="1"/>
    <col min="10" max="256" width="11.421875" style="3" customWidth="1"/>
    <col min="257" max="257" width="20.28125" style="3" customWidth="1"/>
    <col min="258" max="258" width="14.28125" style="3" customWidth="1"/>
    <col min="259" max="259" width="13.8515625" style="3" customWidth="1"/>
    <col min="260" max="260" width="21.57421875" style="3" customWidth="1"/>
    <col min="261" max="261" width="16.28125" style="3" customWidth="1"/>
    <col min="262" max="262" width="24.28125" style="3" customWidth="1"/>
    <col min="263" max="264" width="21.57421875" style="3" customWidth="1"/>
    <col min="265" max="265" width="1.1484375" style="3" customWidth="1"/>
    <col min="266" max="512" width="11.421875" style="3" customWidth="1"/>
    <col min="513" max="513" width="20.28125" style="3" customWidth="1"/>
    <col min="514" max="514" width="14.28125" style="3" customWidth="1"/>
    <col min="515" max="515" width="13.8515625" style="3" customWidth="1"/>
    <col min="516" max="516" width="21.57421875" style="3" customWidth="1"/>
    <col min="517" max="517" width="16.28125" style="3" customWidth="1"/>
    <col min="518" max="518" width="24.28125" style="3" customWidth="1"/>
    <col min="519" max="520" width="21.57421875" style="3" customWidth="1"/>
    <col min="521" max="521" width="1.1484375" style="3" customWidth="1"/>
    <col min="522" max="768" width="11.421875" style="3" customWidth="1"/>
    <col min="769" max="769" width="20.28125" style="3" customWidth="1"/>
    <col min="770" max="770" width="14.28125" style="3" customWidth="1"/>
    <col min="771" max="771" width="13.8515625" style="3" customWidth="1"/>
    <col min="772" max="772" width="21.57421875" style="3" customWidth="1"/>
    <col min="773" max="773" width="16.28125" style="3" customWidth="1"/>
    <col min="774" max="774" width="24.28125" style="3" customWidth="1"/>
    <col min="775" max="776" width="21.57421875" style="3" customWidth="1"/>
    <col min="777" max="777" width="1.1484375" style="3" customWidth="1"/>
    <col min="778" max="1024" width="11.421875" style="3" customWidth="1"/>
    <col min="1025" max="1025" width="20.28125" style="3" customWidth="1"/>
    <col min="1026" max="1026" width="14.28125" style="3" customWidth="1"/>
    <col min="1027" max="1027" width="13.8515625" style="3" customWidth="1"/>
    <col min="1028" max="1028" width="21.57421875" style="3" customWidth="1"/>
    <col min="1029" max="1029" width="16.28125" style="3" customWidth="1"/>
    <col min="1030" max="1030" width="24.28125" style="3" customWidth="1"/>
    <col min="1031" max="1032" width="21.57421875" style="3" customWidth="1"/>
    <col min="1033" max="1033" width="1.1484375" style="3" customWidth="1"/>
    <col min="1034" max="1280" width="11.421875" style="3" customWidth="1"/>
    <col min="1281" max="1281" width="20.28125" style="3" customWidth="1"/>
    <col min="1282" max="1282" width="14.28125" style="3" customWidth="1"/>
    <col min="1283" max="1283" width="13.8515625" style="3" customWidth="1"/>
    <col min="1284" max="1284" width="21.57421875" style="3" customWidth="1"/>
    <col min="1285" max="1285" width="16.28125" style="3" customWidth="1"/>
    <col min="1286" max="1286" width="24.28125" style="3" customWidth="1"/>
    <col min="1287" max="1288" width="21.57421875" style="3" customWidth="1"/>
    <col min="1289" max="1289" width="1.1484375" style="3" customWidth="1"/>
    <col min="1290" max="1536" width="11.421875" style="3" customWidth="1"/>
    <col min="1537" max="1537" width="20.28125" style="3" customWidth="1"/>
    <col min="1538" max="1538" width="14.28125" style="3" customWidth="1"/>
    <col min="1539" max="1539" width="13.8515625" style="3" customWidth="1"/>
    <col min="1540" max="1540" width="21.57421875" style="3" customWidth="1"/>
    <col min="1541" max="1541" width="16.28125" style="3" customWidth="1"/>
    <col min="1542" max="1542" width="24.28125" style="3" customWidth="1"/>
    <col min="1543" max="1544" width="21.57421875" style="3" customWidth="1"/>
    <col min="1545" max="1545" width="1.1484375" style="3" customWidth="1"/>
    <col min="1546" max="1792" width="11.421875" style="3" customWidth="1"/>
    <col min="1793" max="1793" width="20.28125" style="3" customWidth="1"/>
    <col min="1794" max="1794" width="14.28125" style="3" customWidth="1"/>
    <col min="1795" max="1795" width="13.8515625" style="3" customWidth="1"/>
    <col min="1796" max="1796" width="21.57421875" style="3" customWidth="1"/>
    <col min="1797" max="1797" width="16.28125" style="3" customWidth="1"/>
    <col min="1798" max="1798" width="24.28125" style="3" customWidth="1"/>
    <col min="1799" max="1800" width="21.57421875" style="3" customWidth="1"/>
    <col min="1801" max="1801" width="1.1484375" style="3" customWidth="1"/>
    <col min="1802" max="2048" width="11.421875" style="3" customWidth="1"/>
    <col min="2049" max="2049" width="20.28125" style="3" customWidth="1"/>
    <col min="2050" max="2050" width="14.28125" style="3" customWidth="1"/>
    <col min="2051" max="2051" width="13.8515625" style="3" customWidth="1"/>
    <col min="2052" max="2052" width="21.57421875" style="3" customWidth="1"/>
    <col min="2053" max="2053" width="16.28125" style="3" customWidth="1"/>
    <col min="2054" max="2054" width="24.28125" style="3" customWidth="1"/>
    <col min="2055" max="2056" width="21.57421875" style="3" customWidth="1"/>
    <col min="2057" max="2057" width="1.1484375" style="3" customWidth="1"/>
    <col min="2058" max="2304" width="11.421875" style="3" customWidth="1"/>
    <col min="2305" max="2305" width="20.28125" style="3" customWidth="1"/>
    <col min="2306" max="2306" width="14.28125" style="3" customWidth="1"/>
    <col min="2307" max="2307" width="13.8515625" style="3" customWidth="1"/>
    <col min="2308" max="2308" width="21.57421875" style="3" customWidth="1"/>
    <col min="2309" max="2309" width="16.28125" style="3" customWidth="1"/>
    <col min="2310" max="2310" width="24.28125" style="3" customWidth="1"/>
    <col min="2311" max="2312" width="21.57421875" style="3" customWidth="1"/>
    <col min="2313" max="2313" width="1.1484375" style="3" customWidth="1"/>
    <col min="2314" max="2560" width="11.421875" style="3" customWidth="1"/>
    <col min="2561" max="2561" width="20.28125" style="3" customWidth="1"/>
    <col min="2562" max="2562" width="14.28125" style="3" customWidth="1"/>
    <col min="2563" max="2563" width="13.8515625" style="3" customWidth="1"/>
    <col min="2564" max="2564" width="21.57421875" style="3" customWidth="1"/>
    <col min="2565" max="2565" width="16.28125" style="3" customWidth="1"/>
    <col min="2566" max="2566" width="24.28125" style="3" customWidth="1"/>
    <col min="2567" max="2568" width="21.57421875" style="3" customWidth="1"/>
    <col min="2569" max="2569" width="1.1484375" style="3" customWidth="1"/>
    <col min="2570" max="2816" width="11.421875" style="3" customWidth="1"/>
    <col min="2817" max="2817" width="20.28125" style="3" customWidth="1"/>
    <col min="2818" max="2818" width="14.28125" style="3" customWidth="1"/>
    <col min="2819" max="2819" width="13.8515625" style="3" customWidth="1"/>
    <col min="2820" max="2820" width="21.57421875" style="3" customWidth="1"/>
    <col min="2821" max="2821" width="16.28125" style="3" customWidth="1"/>
    <col min="2822" max="2822" width="24.28125" style="3" customWidth="1"/>
    <col min="2823" max="2824" width="21.57421875" style="3" customWidth="1"/>
    <col min="2825" max="2825" width="1.1484375" style="3" customWidth="1"/>
    <col min="2826" max="3072" width="11.421875" style="3" customWidth="1"/>
    <col min="3073" max="3073" width="20.28125" style="3" customWidth="1"/>
    <col min="3074" max="3074" width="14.28125" style="3" customWidth="1"/>
    <col min="3075" max="3075" width="13.8515625" style="3" customWidth="1"/>
    <col min="3076" max="3076" width="21.57421875" style="3" customWidth="1"/>
    <col min="3077" max="3077" width="16.28125" style="3" customWidth="1"/>
    <col min="3078" max="3078" width="24.28125" style="3" customWidth="1"/>
    <col min="3079" max="3080" width="21.57421875" style="3" customWidth="1"/>
    <col min="3081" max="3081" width="1.1484375" style="3" customWidth="1"/>
    <col min="3082" max="3328" width="11.421875" style="3" customWidth="1"/>
    <col min="3329" max="3329" width="20.28125" style="3" customWidth="1"/>
    <col min="3330" max="3330" width="14.28125" style="3" customWidth="1"/>
    <col min="3331" max="3331" width="13.8515625" style="3" customWidth="1"/>
    <col min="3332" max="3332" width="21.57421875" style="3" customWidth="1"/>
    <col min="3333" max="3333" width="16.28125" style="3" customWidth="1"/>
    <col min="3334" max="3334" width="24.28125" style="3" customWidth="1"/>
    <col min="3335" max="3336" width="21.57421875" style="3" customWidth="1"/>
    <col min="3337" max="3337" width="1.1484375" style="3" customWidth="1"/>
    <col min="3338" max="3584" width="11.421875" style="3" customWidth="1"/>
    <col min="3585" max="3585" width="20.28125" style="3" customWidth="1"/>
    <col min="3586" max="3586" width="14.28125" style="3" customWidth="1"/>
    <col min="3587" max="3587" width="13.8515625" style="3" customWidth="1"/>
    <col min="3588" max="3588" width="21.57421875" style="3" customWidth="1"/>
    <col min="3589" max="3589" width="16.28125" style="3" customWidth="1"/>
    <col min="3590" max="3590" width="24.28125" style="3" customWidth="1"/>
    <col min="3591" max="3592" width="21.57421875" style="3" customWidth="1"/>
    <col min="3593" max="3593" width="1.1484375" style="3" customWidth="1"/>
    <col min="3594" max="3840" width="11.421875" style="3" customWidth="1"/>
    <col min="3841" max="3841" width="20.28125" style="3" customWidth="1"/>
    <col min="3842" max="3842" width="14.28125" style="3" customWidth="1"/>
    <col min="3843" max="3843" width="13.8515625" style="3" customWidth="1"/>
    <col min="3844" max="3844" width="21.57421875" style="3" customWidth="1"/>
    <col min="3845" max="3845" width="16.28125" style="3" customWidth="1"/>
    <col min="3846" max="3846" width="24.28125" style="3" customWidth="1"/>
    <col min="3847" max="3848" width="21.57421875" style="3" customWidth="1"/>
    <col min="3849" max="3849" width="1.1484375" style="3" customWidth="1"/>
    <col min="3850" max="4096" width="11.421875" style="3" customWidth="1"/>
    <col min="4097" max="4097" width="20.28125" style="3" customWidth="1"/>
    <col min="4098" max="4098" width="14.28125" style="3" customWidth="1"/>
    <col min="4099" max="4099" width="13.8515625" style="3" customWidth="1"/>
    <col min="4100" max="4100" width="21.57421875" style="3" customWidth="1"/>
    <col min="4101" max="4101" width="16.28125" style="3" customWidth="1"/>
    <col min="4102" max="4102" width="24.28125" style="3" customWidth="1"/>
    <col min="4103" max="4104" width="21.57421875" style="3" customWidth="1"/>
    <col min="4105" max="4105" width="1.1484375" style="3" customWidth="1"/>
    <col min="4106" max="4352" width="11.421875" style="3" customWidth="1"/>
    <col min="4353" max="4353" width="20.28125" style="3" customWidth="1"/>
    <col min="4354" max="4354" width="14.28125" style="3" customWidth="1"/>
    <col min="4355" max="4355" width="13.8515625" style="3" customWidth="1"/>
    <col min="4356" max="4356" width="21.57421875" style="3" customWidth="1"/>
    <col min="4357" max="4357" width="16.28125" style="3" customWidth="1"/>
    <col min="4358" max="4358" width="24.28125" style="3" customWidth="1"/>
    <col min="4359" max="4360" width="21.57421875" style="3" customWidth="1"/>
    <col min="4361" max="4361" width="1.1484375" style="3" customWidth="1"/>
    <col min="4362" max="4608" width="11.421875" style="3" customWidth="1"/>
    <col min="4609" max="4609" width="20.28125" style="3" customWidth="1"/>
    <col min="4610" max="4610" width="14.28125" style="3" customWidth="1"/>
    <col min="4611" max="4611" width="13.8515625" style="3" customWidth="1"/>
    <col min="4612" max="4612" width="21.57421875" style="3" customWidth="1"/>
    <col min="4613" max="4613" width="16.28125" style="3" customWidth="1"/>
    <col min="4614" max="4614" width="24.28125" style="3" customWidth="1"/>
    <col min="4615" max="4616" width="21.57421875" style="3" customWidth="1"/>
    <col min="4617" max="4617" width="1.1484375" style="3" customWidth="1"/>
    <col min="4618" max="4864" width="11.421875" style="3" customWidth="1"/>
    <col min="4865" max="4865" width="20.28125" style="3" customWidth="1"/>
    <col min="4866" max="4866" width="14.28125" style="3" customWidth="1"/>
    <col min="4867" max="4867" width="13.8515625" style="3" customWidth="1"/>
    <col min="4868" max="4868" width="21.57421875" style="3" customWidth="1"/>
    <col min="4869" max="4869" width="16.28125" style="3" customWidth="1"/>
    <col min="4870" max="4870" width="24.28125" style="3" customWidth="1"/>
    <col min="4871" max="4872" width="21.57421875" style="3" customWidth="1"/>
    <col min="4873" max="4873" width="1.1484375" style="3" customWidth="1"/>
    <col min="4874" max="5120" width="11.421875" style="3" customWidth="1"/>
    <col min="5121" max="5121" width="20.28125" style="3" customWidth="1"/>
    <col min="5122" max="5122" width="14.28125" style="3" customWidth="1"/>
    <col min="5123" max="5123" width="13.8515625" style="3" customWidth="1"/>
    <col min="5124" max="5124" width="21.57421875" style="3" customWidth="1"/>
    <col min="5125" max="5125" width="16.28125" style="3" customWidth="1"/>
    <col min="5126" max="5126" width="24.28125" style="3" customWidth="1"/>
    <col min="5127" max="5128" width="21.57421875" style="3" customWidth="1"/>
    <col min="5129" max="5129" width="1.1484375" style="3" customWidth="1"/>
    <col min="5130" max="5376" width="11.421875" style="3" customWidth="1"/>
    <col min="5377" max="5377" width="20.28125" style="3" customWidth="1"/>
    <col min="5378" max="5378" width="14.28125" style="3" customWidth="1"/>
    <col min="5379" max="5379" width="13.8515625" style="3" customWidth="1"/>
    <col min="5380" max="5380" width="21.57421875" style="3" customWidth="1"/>
    <col min="5381" max="5381" width="16.28125" style="3" customWidth="1"/>
    <col min="5382" max="5382" width="24.28125" style="3" customWidth="1"/>
    <col min="5383" max="5384" width="21.57421875" style="3" customWidth="1"/>
    <col min="5385" max="5385" width="1.1484375" style="3" customWidth="1"/>
    <col min="5386" max="5632" width="11.421875" style="3" customWidth="1"/>
    <col min="5633" max="5633" width="20.28125" style="3" customWidth="1"/>
    <col min="5634" max="5634" width="14.28125" style="3" customWidth="1"/>
    <col min="5635" max="5635" width="13.8515625" style="3" customWidth="1"/>
    <col min="5636" max="5636" width="21.57421875" style="3" customWidth="1"/>
    <col min="5637" max="5637" width="16.28125" style="3" customWidth="1"/>
    <col min="5638" max="5638" width="24.28125" style="3" customWidth="1"/>
    <col min="5639" max="5640" width="21.57421875" style="3" customWidth="1"/>
    <col min="5641" max="5641" width="1.1484375" style="3" customWidth="1"/>
    <col min="5642" max="5888" width="11.421875" style="3" customWidth="1"/>
    <col min="5889" max="5889" width="20.28125" style="3" customWidth="1"/>
    <col min="5890" max="5890" width="14.28125" style="3" customWidth="1"/>
    <col min="5891" max="5891" width="13.8515625" style="3" customWidth="1"/>
    <col min="5892" max="5892" width="21.57421875" style="3" customWidth="1"/>
    <col min="5893" max="5893" width="16.28125" style="3" customWidth="1"/>
    <col min="5894" max="5894" width="24.28125" style="3" customWidth="1"/>
    <col min="5895" max="5896" width="21.57421875" style="3" customWidth="1"/>
    <col min="5897" max="5897" width="1.1484375" style="3" customWidth="1"/>
    <col min="5898" max="6144" width="11.421875" style="3" customWidth="1"/>
    <col min="6145" max="6145" width="20.28125" style="3" customWidth="1"/>
    <col min="6146" max="6146" width="14.28125" style="3" customWidth="1"/>
    <col min="6147" max="6147" width="13.8515625" style="3" customWidth="1"/>
    <col min="6148" max="6148" width="21.57421875" style="3" customWidth="1"/>
    <col min="6149" max="6149" width="16.28125" style="3" customWidth="1"/>
    <col min="6150" max="6150" width="24.28125" style="3" customWidth="1"/>
    <col min="6151" max="6152" width="21.57421875" style="3" customWidth="1"/>
    <col min="6153" max="6153" width="1.1484375" style="3" customWidth="1"/>
    <col min="6154" max="6400" width="11.421875" style="3" customWidth="1"/>
    <col min="6401" max="6401" width="20.28125" style="3" customWidth="1"/>
    <col min="6402" max="6402" width="14.28125" style="3" customWidth="1"/>
    <col min="6403" max="6403" width="13.8515625" style="3" customWidth="1"/>
    <col min="6404" max="6404" width="21.57421875" style="3" customWidth="1"/>
    <col min="6405" max="6405" width="16.28125" style="3" customWidth="1"/>
    <col min="6406" max="6406" width="24.28125" style="3" customWidth="1"/>
    <col min="6407" max="6408" width="21.57421875" style="3" customWidth="1"/>
    <col min="6409" max="6409" width="1.1484375" style="3" customWidth="1"/>
    <col min="6410" max="6656" width="11.421875" style="3" customWidth="1"/>
    <col min="6657" max="6657" width="20.28125" style="3" customWidth="1"/>
    <col min="6658" max="6658" width="14.28125" style="3" customWidth="1"/>
    <col min="6659" max="6659" width="13.8515625" style="3" customWidth="1"/>
    <col min="6660" max="6660" width="21.57421875" style="3" customWidth="1"/>
    <col min="6661" max="6661" width="16.28125" style="3" customWidth="1"/>
    <col min="6662" max="6662" width="24.28125" style="3" customWidth="1"/>
    <col min="6663" max="6664" width="21.57421875" style="3" customWidth="1"/>
    <col min="6665" max="6665" width="1.1484375" style="3" customWidth="1"/>
    <col min="6666" max="6912" width="11.421875" style="3" customWidth="1"/>
    <col min="6913" max="6913" width="20.28125" style="3" customWidth="1"/>
    <col min="6914" max="6914" width="14.28125" style="3" customWidth="1"/>
    <col min="6915" max="6915" width="13.8515625" style="3" customWidth="1"/>
    <col min="6916" max="6916" width="21.57421875" style="3" customWidth="1"/>
    <col min="6917" max="6917" width="16.28125" style="3" customWidth="1"/>
    <col min="6918" max="6918" width="24.28125" style="3" customWidth="1"/>
    <col min="6919" max="6920" width="21.57421875" style="3" customWidth="1"/>
    <col min="6921" max="6921" width="1.1484375" style="3" customWidth="1"/>
    <col min="6922" max="7168" width="11.421875" style="3" customWidth="1"/>
    <col min="7169" max="7169" width="20.28125" style="3" customWidth="1"/>
    <col min="7170" max="7170" width="14.28125" style="3" customWidth="1"/>
    <col min="7171" max="7171" width="13.8515625" style="3" customWidth="1"/>
    <col min="7172" max="7172" width="21.57421875" style="3" customWidth="1"/>
    <col min="7173" max="7173" width="16.28125" style="3" customWidth="1"/>
    <col min="7174" max="7174" width="24.28125" style="3" customWidth="1"/>
    <col min="7175" max="7176" width="21.57421875" style="3" customWidth="1"/>
    <col min="7177" max="7177" width="1.1484375" style="3" customWidth="1"/>
    <col min="7178" max="7424" width="11.421875" style="3" customWidth="1"/>
    <col min="7425" max="7425" width="20.28125" style="3" customWidth="1"/>
    <col min="7426" max="7426" width="14.28125" style="3" customWidth="1"/>
    <col min="7427" max="7427" width="13.8515625" style="3" customWidth="1"/>
    <col min="7428" max="7428" width="21.57421875" style="3" customWidth="1"/>
    <col min="7429" max="7429" width="16.28125" style="3" customWidth="1"/>
    <col min="7430" max="7430" width="24.28125" style="3" customWidth="1"/>
    <col min="7431" max="7432" width="21.57421875" style="3" customWidth="1"/>
    <col min="7433" max="7433" width="1.1484375" style="3" customWidth="1"/>
    <col min="7434" max="7680" width="11.421875" style="3" customWidth="1"/>
    <col min="7681" max="7681" width="20.28125" style="3" customWidth="1"/>
    <col min="7682" max="7682" width="14.28125" style="3" customWidth="1"/>
    <col min="7683" max="7683" width="13.8515625" style="3" customWidth="1"/>
    <col min="7684" max="7684" width="21.57421875" style="3" customWidth="1"/>
    <col min="7685" max="7685" width="16.28125" style="3" customWidth="1"/>
    <col min="7686" max="7686" width="24.28125" style="3" customWidth="1"/>
    <col min="7687" max="7688" width="21.57421875" style="3" customWidth="1"/>
    <col min="7689" max="7689" width="1.1484375" style="3" customWidth="1"/>
    <col min="7690" max="7936" width="11.421875" style="3" customWidth="1"/>
    <col min="7937" max="7937" width="20.28125" style="3" customWidth="1"/>
    <col min="7938" max="7938" width="14.28125" style="3" customWidth="1"/>
    <col min="7939" max="7939" width="13.8515625" style="3" customWidth="1"/>
    <col min="7940" max="7940" width="21.57421875" style="3" customWidth="1"/>
    <col min="7941" max="7941" width="16.28125" style="3" customWidth="1"/>
    <col min="7942" max="7942" width="24.28125" style="3" customWidth="1"/>
    <col min="7943" max="7944" width="21.57421875" style="3" customWidth="1"/>
    <col min="7945" max="7945" width="1.1484375" style="3" customWidth="1"/>
    <col min="7946" max="8192" width="11.421875" style="3" customWidth="1"/>
    <col min="8193" max="8193" width="20.28125" style="3" customWidth="1"/>
    <col min="8194" max="8194" width="14.28125" style="3" customWidth="1"/>
    <col min="8195" max="8195" width="13.8515625" style="3" customWidth="1"/>
    <col min="8196" max="8196" width="21.57421875" style="3" customWidth="1"/>
    <col min="8197" max="8197" width="16.28125" style="3" customWidth="1"/>
    <col min="8198" max="8198" width="24.28125" style="3" customWidth="1"/>
    <col min="8199" max="8200" width="21.57421875" style="3" customWidth="1"/>
    <col min="8201" max="8201" width="1.1484375" style="3" customWidth="1"/>
    <col min="8202" max="8448" width="11.421875" style="3" customWidth="1"/>
    <col min="8449" max="8449" width="20.28125" style="3" customWidth="1"/>
    <col min="8450" max="8450" width="14.28125" style="3" customWidth="1"/>
    <col min="8451" max="8451" width="13.8515625" style="3" customWidth="1"/>
    <col min="8452" max="8452" width="21.57421875" style="3" customWidth="1"/>
    <col min="8453" max="8453" width="16.28125" style="3" customWidth="1"/>
    <col min="8454" max="8454" width="24.28125" style="3" customWidth="1"/>
    <col min="8455" max="8456" width="21.57421875" style="3" customWidth="1"/>
    <col min="8457" max="8457" width="1.1484375" style="3" customWidth="1"/>
    <col min="8458" max="8704" width="11.421875" style="3" customWidth="1"/>
    <col min="8705" max="8705" width="20.28125" style="3" customWidth="1"/>
    <col min="8706" max="8706" width="14.28125" style="3" customWidth="1"/>
    <col min="8707" max="8707" width="13.8515625" style="3" customWidth="1"/>
    <col min="8708" max="8708" width="21.57421875" style="3" customWidth="1"/>
    <col min="8709" max="8709" width="16.28125" style="3" customWidth="1"/>
    <col min="8710" max="8710" width="24.28125" style="3" customWidth="1"/>
    <col min="8711" max="8712" width="21.57421875" style="3" customWidth="1"/>
    <col min="8713" max="8713" width="1.1484375" style="3" customWidth="1"/>
    <col min="8714" max="8960" width="11.421875" style="3" customWidth="1"/>
    <col min="8961" max="8961" width="20.28125" style="3" customWidth="1"/>
    <col min="8962" max="8962" width="14.28125" style="3" customWidth="1"/>
    <col min="8963" max="8963" width="13.8515625" style="3" customWidth="1"/>
    <col min="8964" max="8964" width="21.57421875" style="3" customWidth="1"/>
    <col min="8965" max="8965" width="16.28125" style="3" customWidth="1"/>
    <col min="8966" max="8966" width="24.28125" style="3" customWidth="1"/>
    <col min="8967" max="8968" width="21.57421875" style="3" customWidth="1"/>
    <col min="8969" max="8969" width="1.1484375" style="3" customWidth="1"/>
    <col min="8970" max="9216" width="11.421875" style="3" customWidth="1"/>
    <col min="9217" max="9217" width="20.28125" style="3" customWidth="1"/>
    <col min="9218" max="9218" width="14.28125" style="3" customWidth="1"/>
    <col min="9219" max="9219" width="13.8515625" style="3" customWidth="1"/>
    <col min="9220" max="9220" width="21.57421875" style="3" customWidth="1"/>
    <col min="9221" max="9221" width="16.28125" style="3" customWidth="1"/>
    <col min="9222" max="9222" width="24.28125" style="3" customWidth="1"/>
    <col min="9223" max="9224" width="21.57421875" style="3" customWidth="1"/>
    <col min="9225" max="9225" width="1.1484375" style="3" customWidth="1"/>
    <col min="9226" max="9472" width="11.421875" style="3" customWidth="1"/>
    <col min="9473" max="9473" width="20.28125" style="3" customWidth="1"/>
    <col min="9474" max="9474" width="14.28125" style="3" customWidth="1"/>
    <col min="9475" max="9475" width="13.8515625" style="3" customWidth="1"/>
    <col min="9476" max="9476" width="21.57421875" style="3" customWidth="1"/>
    <col min="9477" max="9477" width="16.28125" style="3" customWidth="1"/>
    <col min="9478" max="9478" width="24.28125" style="3" customWidth="1"/>
    <col min="9479" max="9480" width="21.57421875" style="3" customWidth="1"/>
    <col min="9481" max="9481" width="1.1484375" style="3" customWidth="1"/>
    <col min="9482" max="9728" width="11.421875" style="3" customWidth="1"/>
    <col min="9729" max="9729" width="20.28125" style="3" customWidth="1"/>
    <col min="9730" max="9730" width="14.28125" style="3" customWidth="1"/>
    <col min="9731" max="9731" width="13.8515625" style="3" customWidth="1"/>
    <col min="9732" max="9732" width="21.57421875" style="3" customWidth="1"/>
    <col min="9733" max="9733" width="16.28125" style="3" customWidth="1"/>
    <col min="9734" max="9734" width="24.28125" style="3" customWidth="1"/>
    <col min="9735" max="9736" width="21.57421875" style="3" customWidth="1"/>
    <col min="9737" max="9737" width="1.1484375" style="3" customWidth="1"/>
    <col min="9738" max="9984" width="11.421875" style="3" customWidth="1"/>
    <col min="9985" max="9985" width="20.28125" style="3" customWidth="1"/>
    <col min="9986" max="9986" width="14.28125" style="3" customWidth="1"/>
    <col min="9987" max="9987" width="13.8515625" style="3" customWidth="1"/>
    <col min="9988" max="9988" width="21.57421875" style="3" customWidth="1"/>
    <col min="9989" max="9989" width="16.28125" style="3" customWidth="1"/>
    <col min="9990" max="9990" width="24.28125" style="3" customWidth="1"/>
    <col min="9991" max="9992" width="21.57421875" style="3" customWidth="1"/>
    <col min="9993" max="9993" width="1.1484375" style="3" customWidth="1"/>
    <col min="9994" max="10240" width="11.421875" style="3" customWidth="1"/>
    <col min="10241" max="10241" width="20.28125" style="3" customWidth="1"/>
    <col min="10242" max="10242" width="14.28125" style="3" customWidth="1"/>
    <col min="10243" max="10243" width="13.8515625" style="3" customWidth="1"/>
    <col min="10244" max="10244" width="21.57421875" style="3" customWidth="1"/>
    <col min="10245" max="10245" width="16.28125" style="3" customWidth="1"/>
    <col min="10246" max="10246" width="24.28125" style="3" customWidth="1"/>
    <col min="10247" max="10248" width="21.57421875" style="3" customWidth="1"/>
    <col min="10249" max="10249" width="1.1484375" style="3" customWidth="1"/>
    <col min="10250" max="10496" width="11.421875" style="3" customWidth="1"/>
    <col min="10497" max="10497" width="20.28125" style="3" customWidth="1"/>
    <col min="10498" max="10498" width="14.28125" style="3" customWidth="1"/>
    <col min="10499" max="10499" width="13.8515625" style="3" customWidth="1"/>
    <col min="10500" max="10500" width="21.57421875" style="3" customWidth="1"/>
    <col min="10501" max="10501" width="16.28125" style="3" customWidth="1"/>
    <col min="10502" max="10502" width="24.28125" style="3" customWidth="1"/>
    <col min="10503" max="10504" width="21.57421875" style="3" customWidth="1"/>
    <col min="10505" max="10505" width="1.1484375" style="3" customWidth="1"/>
    <col min="10506" max="10752" width="11.421875" style="3" customWidth="1"/>
    <col min="10753" max="10753" width="20.28125" style="3" customWidth="1"/>
    <col min="10754" max="10754" width="14.28125" style="3" customWidth="1"/>
    <col min="10755" max="10755" width="13.8515625" style="3" customWidth="1"/>
    <col min="10756" max="10756" width="21.57421875" style="3" customWidth="1"/>
    <col min="10757" max="10757" width="16.28125" style="3" customWidth="1"/>
    <col min="10758" max="10758" width="24.28125" style="3" customWidth="1"/>
    <col min="10759" max="10760" width="21.57421875" style="3" customWidth="1"/>
    <col min="10761" max="10761" width="1.1484375" style="3" customWidth="1"/>
    <col min="10762" max="11008" width="11.421875" style="3" customWidth="1"/>
    <col min="11009" max="11009" width="20.28125" style="3" customWidth="1"/>
    <col min="11010" max="11010" width="14.28125" style="3" customWidth="1"/>
    <col min="11011" max="11011" width="13.8515625" style="3" customWidth="1"/>
    <col min="11012" max="11012" width="21.57421875" style="3" customWidth="1"/>
    <col min="11013" max="11013" width="16.28125" style="3" customWidth="1"/>
    <col min="11014" max="11014" width="24.28125" style="3" customWidth="1"/>
    <col min="11015" max="11016" width="21.57421875" style="3" customWidth="1"/>
    <col min="11017" max="11017" width="1.1484375" style="3" customWidth="1"/>
    <col min="11018" max="11264" width="11.421875" style="3" customWidth="1"/>
    <col min="11265" max="11265" width="20.28125" style="3" customWidth="1"/>
    <col min="11266" max="11266" width="14.28125" style="3" customWidth="1"/>
    <col min="11267" max="11267" width="13.8515625" style="3" customWidth="1"/>
    <col min="11268" max="11268" width="21.57421875" style="3" customWidth="1"/>
    <col min="11269" max="11269" width="16.28125" style="3" customWidth="1"/>
    <col min="11270" max="11270" width="24.28125" style="3" customWidth="1"/>
    <col min="11271" max="11272" width="21.57421875" style="3" customWidth="1"/>
    <col min="11273" max="11273" width="1.1484375" style="3" customWidth="1"/>
    <col min="11274" max="11520" width="11.421875" style="3" customWidth="1"/>
    <col min="11521" max="11521" width="20.28125" style="3" customWidth="1"/>
    <col min="11522" max="11522" width="14.28125" style="3" customWidth="1"/>
    <col min="11523" max="11523" width="13.8515625" style="3" customWidth="1"/>
    <col min="11524" max="11524" width="21.57421875" style="3" customWidth="1"/>
    <col min="11525" max="11525" width="16.28125" style="3" customWidth="1"/>
    <col min="11526" max="11526" width="24.28125" style="3" customWidth="1"/>
    <col min="11527" max="11528" width="21.57421875" style="3" customWidth="1"/>
    <col min="11529" max="11529" width="1.1484375" style="3" customWidth="1"/>
    <col min="11530" max="11776" width="11.421875" style="3" customWidth="1"/>
    <col min="11777" max="11777" width="20.28125" style="3" customWidth="1"/>
    <col min="11778" max="11778" width="14.28125" style="3" customWidth="1"/>
    <col min="11779" max="11779" width="13.8515625" style="3" customWidth="1"/>
    <col min="11780" max="11780" width="21.57421875" style="3" customWidth="1"/>
    <col min="11781" max="11781" width="16.28125" style="3" customWidth="1"/>
    <col min="11782" max="11782" width="24.28125" style="3" customWidth="1"/>
    <col min="11783" max="11784" width="21.57421875" style="3" customWidth="1"/>
    <col min="11785" max="11785" width="1.1484375" style="3" customWidth="1"/>
    <col min="11786" max="12032" width="11.421875" style="3" customWidth="1"/>
    <col min="12033" max="12033" width="20.28125" style="3" customWidth="1"/>
    <col min="12034" max="12034" width="14.28125" style="3" customWidth="1"/>
    <col min="12035" max="12035" width="13.8515625" style="3" customWidth="1"/>
    <col min="12036" max="12036" width="21.57421875" style="3" customWidth="1"/>
    <col min="12037" max="12037" width="16.28125" style="3" customWidth="1"/>
    <col min="12038" max="12038" width="24.28125" style="3" customWidth="1"/>
    <col min="12039" max="12040" width="21.57421875" style="3" customWidth="1"/>
    <col min="12041" max="12041" width="1.1484375" style="3" customWidth="1"/>
    <col min="12042" max="12288" width="11.421875" style="3" customWidth="1"/>
    <col min="12289" max="12289" width="20.28125" style="3" customWidth="1"/>
    <col min="12290" max="12290" width="14.28125" style="3" customWidth="1"/>
    <col min="12291" max="12291" width="13.8515625" style="3" customWidth="1"/>
    <col min="12292" max="12292" width="21.57421875" style="3" customWidth="1"/>
    <col min="12293" max="12293" width="16.28125" style="3" customWidth="1"/>
    <col min="12294" max="12294" width="24.28125" style="3" customWidth="1"/>
    <col min="12295" max="12296" width="21.57421875" style="3" customWidth="1"/>
    <col min="12297" max="12297" width="1.1484375" style="3" customWidth="1"/>
    <col min="12298" max="12544" width="11.421875" style="3" customWidth="1"/>
    <col min="12545" max="12545" width="20.28125" style="3" customWidth="1"/>
    <col min="12546" max="12546" width="14.28125" style="3" customWidth="1"/>
    <col min="12547" max="12547" width="13.8515625" style="3" customWidth="1"/>
    <col min="12548" max="12548" width="21.57421875" style="3" customWidth="1"/>
    <col min="12549" max="12549" width="16.28125" style="3" customWidth="1"/>
    <col min="12550" max="12550" width="24.28125" style="3" customWidth="1"/>
    <col min="12551" max="12552" width="21.57421875" style="3" customWidth="1"/>
    <col min="12553" max="12553" width="1.1484375" style="3" customWidth="1"/>
    <col min="12554" max="12800" width="11.421875" style="3" customWidth="1"/>
    <col min="12801" max="12801" width="20.28125" style="3" customWidth="1"/>
    <col min="12802" max="12802" width="14.28125" style="3" customWidth="1"/>
    <col min="12803" max="12803" width="13.8515625" style="3" customWidth="1"/>
    <col min="12804" max="12804" width="21.57421875" style="3" customWidth="1"/>
    <col min="12805" max="12805" width="16.28125" style="3" customWidth="1"/>
    <col min="12806" max="12806" width="24.28125" style="3" customWidth="1"/>
    <col min="12807" max="12808" width="21.57421875" style="3" customWidth="1"/>
    <col min="12809" max="12809" width="1.1484375" style="3" customWidth="1"/>
    <col min="12810" max="13056" width="11.421875" style="3" customWidth="1"/>
    <col min="13057" max="13057" width="20.28125" style="3" customWidth="1"/>
    <col min="13058" max="13058" width="14.28125" style="3" customWidth="1"/>
    <col min="13059" max="13059" width="13.8515625" style="3" customWidth="1"/>
    <col min="13060" max="13060" width="21.57421875" style="3" customWidth="1"/>
    <col min="13061" max="13061" width="16.28125" style="3" customWidth="1"/>
    <col min="13062" max="13062" width="24.28125" style="3" customWidth="1"/>
    <col min="13063" max="13064" width="21.57421875" style="3" customWidth="1"/>
    <col min="13065" max="13065" width="1.1484375" style="3" customWidth="1"/>
    <col min="13066" max="13312" width="11.421875" style="3" customWidth="1"/>
    <col min="13313" max="13313" width="20.28125" style="3" customWidth="1"/>
    <col min="13314" max="13314" width="14.28125" style="3" customWidth="1"/>
    <col min="13315" max="13315" width="13.8515625" style="3" customWidth="1"/>
    <col min="13316" max="13316" width="21.57421875" style="3" customWidth="1"/>
    <col min="13317" max="13317" width="16.28125" style="3" customWidth="1"/>
    <col min="13318" max="13318" width="24.28125" style="3" customWidth="1"/>
    <col min="13319" max="13320" width="21.57421875" style="3" customWidth="1"/>
    <col min="13321" max="13321" width="1.1484375" style="3" customWidth="1"/>
    <col min="13322" max="13568" width="11.421875" style="3" customWidth="1"/>
    <col min="13569" max="13569" width="20.28125" style="3" customWidth="1"/>
    <col min="13570" max="13570" width="14.28125" style="3" customWidth="1"/>
    <col min="13571" max="13571" width="13.8515625" style="3" customWidth="1"/>
    <col min="13572" max="13572" width="21.57421875" style="3" customWidth="1"/>
    <col min="13573" max="13573" width="16.28125" style="3" customWidth="1"/>
    <col min="13574" max="13574" width="24.28125" style="3" customWidth="1"/>
    <col min="13575" max="13576" width="21.57421875" style="3" customWidth="1"/>
    <col min="13577" max="13577" width="1.1484375" style="3" customWidth="1"/>
    <col min="13578" max="13824" width="11.421875" style="3" customWidth="1"/>
    <col min="13825" max="13825" width="20.28125" style="3" customWidth="1"/>
    <col min="13826" max="13826" width="14.28125" style="3" customWidth="1"/>
    <col min="13827" max="13827" width="13.8515625" style="3" customWidth="1"/>
    <col min="13828" max="13828" width="21.57421875" style="3" customWidth="1"/>
    <col min="13829" max="13829" width="16.28125" style="3" customWidth="1"/>
    <col min="13830" max="13830" width="24.28125" style="3" customWidth="1"/>
    <col min="13831" max="13832" width="21.57421875" style="3" customWidth="1"/>
    <col min="13833" max="13833" width="1.1484375" style="3" customWidth="1"/>
    <col min="13834" max="14080" width="11.421875" style="3" customWidth="1"/>
    <col min="14081" max="14081" width="20.28125" style="3" customWidth="1"/>
    <col min="14082" max="14082" width="14.28125" style="3" customWidth="1"/>
    <col min="14083" max="14083" width="13.8515625" style="3" customWidth="1"/>
    <col min="14084" max="14084" width="21.57421875" style="3" customWidth="1"/>
    <col min="14085" max="14085" width="16.28125" style="3" customWidth="1"/>
    <col min="14086" max="14086" width="24.28125" style="3" customWidth="1"/>
    <col min="14087" max="14088" width="21.57421875" style="3" customWidth="1"/>
    <col min="14089" max="14089" width="1.1484375" style="3" customWidth="1"/>
    <col min="14090" max="14336" width="11.421875" style="3" customWidth="1"/>
    <col min="14337" max="14337" width="20.28125" style="3" customWidth="1"/>
    <col min="14338" max="14338" width="14.28125" style="3" customWidth="1"/>
    <col min="14339" max="14339" width="13.8515625" style="3" customWidth="1"/>
    <col min="14340" max="14340" width="21.57421875" style="3" customWidth="1"/>
    <col min="14341" max="14341" width="16.28125" style="3" customWidth="1"/>
    <col min="14342" max="14342" width="24.28125" style="3" customWidth="1"/>
    <col min="14343" max="14344" width="21.57421875" style="3" customWidth="1"/>
    <col min="14345" max="14345" width="1.1484375" style="3" customWidth="1"/>
    <col min="14346" max="14592" width="11.421875" style="3" customWidth="1"/>
    <col min="14593" max="14593" width="20.28125" style="3" customWidth="1"/>
    <col min="14594" max="14594" width="14.28125" style="3" customWidth="1"/>
    <col min="14595" max="14595" width="13.8515625" style="3" customWidth="1"/>
    <col min="14596" max="14596" width="21.57421875" style="3" customWidth="1"/>
    <col min="14597" max="14597" width="16.28125" style="3" customWidth="1"/>
    <col min="14598" max="14598" width="24.28125" style="3" customWidth="1"/>
    <col min="14599" max="14600" width="21.57421875" style="3" customWidth="1"/>
    <col min="14601" max="14601" width="1.1484375" style="3" customWidth="1"/>
    <col min="14602" max="14848" width="11.421875" style="3" customWidth="1"/>
    <col min="14849" max="14849" width="20.28125" style="3" customWidth="1"/>
    <col min="14850" max="14850" width="14.28125" style="3" customWidth="1"/>
    <col min="14851" max="14851" width="13.8515625" style="3" customWidth="1"/>
    <col min="14852" max="14852" width="21.57421875" style="3" customWidth="1"/>
    <col min="14853" max="14853" width="16.28125" style="3" customWidth="1"/>
    <col min="14854" max="14854" width="24.28125" style="3" customWidth="1"/>
    <col min="14855" max="14856" width="21.57421875" style="3" customWidth="1"/>
    <col min="14857" max="14857" width="1.1484375" style="3" customWidth="1"/>
    <col min="14858" max="15104" width="11.421875" style="3" customWidth="1"/>
    <col min="15105" max="15105" width="20.28125" style="3" customWidth="1"/>
    <col min="15106" max="15106" width="14.28125" style="3" customWidth="1"/>
    <col min="15107" max="15107" width="13.8515625" style="3" customWidth="1"/>
    <col min="15108" max="15108" width="21.57421875" style="3" customWidth="1"/>
    <col min="15109" max="15109" width="16.28125" style="3" customWidth="1"/>
    <col min="15110" max="15110" width="24.28125" style="3" customWidth="1"/>
    <col min="15111" max="15112" width="21.57421875" style="3" customWidth="1"/>
    <col min="15113" max="15113" width="1.1484375" style="3" customWidth="1"/>
    <col min="15114" max="15360" width="11.421875" style="3" customWidth="1"/>
    <col min="15361" max="15361" width="20.28125" style="3" customWidth="1"/>
    <col min="15362" max="15362" width="14.28125" style="3" customWidth="1"/>
    <col min="15363" max="15363" width="13.8515625" style="3" customWidth="1"/>
    <col min="15364" max="15364" width="21.57421875" style="3" customWidth="1"/>
    <col min="15365" max="15365" width="16.28125" style="3" customWidth="1"/>
    <col min="15366" max="15366" width="24.28125" style="3" customWidth="1"/>
    <col min="15367" max="15368" width="21.57421875" style="3" customWidth="1"/>
    <col min="15369" max="15369" width="1.1484375" style="3" customWidth="1"/>
    <col min="15370" max="15616" width="11.421875" style="3" customWidth="1"/>
    <col min="15617" max="15617" width="20.28125" style="3" customWidth="1"/>
    <col min="15618" max="15618" width="14.28125" style="3" customWidth="1"/>
    <col min="15619" max="15619" width="13.8515625" style="3" customWidth="1"/>
    <col min="15620" max="15620" width="21.57421875" style="3" customWidth="1"/>
    <col min="15621" max="15621" width="16.28125" style="3" customWidth="1"/>
    <col min="15622" max="15622" width="24.28125" style="3" customWidth="1"/>
    <col min="15623" max="15624" width="21.57421875" style="3" customWidth="1"/>
    <col min="15625" max="15625" width="1.1484375" style="3" customWidth="1"/>
    <col min="15626" max="15872" width="11.421875" style="3" customWidth="1"/>
    <col min="15873" max="15873" width="20.28125" style="3" customWidth="1"/>
    <col min="15874" max="15874" width="14.28125" style="3" customWidth="1"/>
    <col min="15875" max="15875" width="13.8515625" style="3" customWidth="1"/>
    <col min="15876" max="15876" width="21.57421875" style="3" customWidth="1"/>
    <col min="15877" max="15877" width="16.28125" style="3" customWidth="1"/>
    <col min="15878" max="15878" width="24.28125" style="3" customWidth="1"/>
    <col min="15879" max="15880" width="21.57421875" style="3" customWidth="1"/>
    <col min="15881" max="15881" width="1.1484375" style="3" customWidth="1"/>
    <col min="15882" max="16128" width="11.421875" style="3" customWidth="1"/>
    <col min="16129" max="16129" width="20.28125" style="3" customWidth="1"/>
    <col min="16130" max="16130" width="14.28125" style="3" customWidth="1"/>
    <col min="16131" max="16131" width="13.8515625" style="3" customWidth="1"/>
    <col min="16132" max="16132" width="21.57421875" style="3" customWidth="1"/>
    <col min="16133" max="16133" width="16.28125" style="3" customWidth="1"/>
    <col min="16134" max="16134" width="24.28125" style="3" customWidth="1"/>
    <col min="16135" max="16136" width="21.57421875" style="3" customWidth="1"/>
    <col min="16137" max="16137" width="1.1484375" style="3" customWidth="1"/>
    <col min="16138" max="16384" width="11.421875" style="3" customWidth="1"/>
  </cols>
  <sheetData>
    <row r="1" spans="1:8" ht="22.5">
      <c r="A1" s="1" t="s">
        <v>473</v>
      </c>
      <c r="B1" s="1" t="s">
        <v>0</v>
      </c>
      <c r="C1" s="1" t="s">
        <v>474</v>
      </c>
      <c r="D1" s="1" t="s">
        <v>475</v>
      </c>
      <c r="E1" s="2" t="s">
        <v>476</v>
      </c>
      <c r="F1" s="2" t="s">
        <v>477</v>
      </c>
      <c r="G1" s="2" t="s">
        <v>478</v>
      </c>
      <c r="H1" s="2" t="s">
        <v>479</v>
      </c>
    </row>
    <row r="2" spans="1:8" ht="15">
      <c r="A2" s="10" t="s">
        <v>480</v>
      </c>
      <c r="B2" s="11">
        <v>11100601</v>
      </c>
      <c r="C2" s="11" t="s">
        <v>481</v>
      </c>
      <c r="D2" s="10" t="s">
        <v>482</v>
      </c>
      <c r="E2" s="12">
        <v>2103884607</v>
      </c>
      <c r="F2" s="13">
        <v>36031255.35</v>
      </c>
      <c r="G2" s="13">
        <v>36031255.35</v>
      </c>
      <c r="H2" s="13">
        <v>36031255.35</v>
      </c>
    </row>
    <row r="3" spans="1:8" ht="15">
      <c r="A3" s="10" t="s">
        <v>480</v>
      </c>
      <c r="B3" s="11">
        <v>11100603</v>
      </c>
      <c r="C3" s="11" t="s">
        <v>483</v>
      </c>
      <c r="D3" s="10" t="s">
        <v>484</v>
      </c>
      <c r="E3" s="14">
        <v>1330145629</v>
      </c>
      <c r="F3" s="15">
        <v>2693575838.77</v>
      </c>
      <c r="G3" s="15">
        <v>2693575838.77</v>
      </c>
      <c r="H3" s="15">
        <v>2693575838.77</v>
      </c>
    </row>
    <row r="4" spans="1:8" ht="15">
      <c r="A4" s="10" t="s">
        <v>480</v>
      </c>
      <c r="B4" s="11">
        <v>11100604</v>
      </c>
      <c r="C4" s="11" t="s">
        <v>485</v>
      </c>
      <c r="D4" s="10" t="s">
        <v>486</v>
      </c>
      <c r="E4" s="16">
        <v>0</v>
      </c>
      <c r="F4" s="17">
        <v>463587.03</v>
      </c>
      <c r="G4" s="17">
        <v>463587.03</v>
      </c>
      <c r="H4" s="17">
        <v>463587.03</v>
      </c>
    </row>
    <row r="5" spans="1:8" ht="15">
      <c r="A5" s="10" t="s">
        <v>480</v>
      </c>
      <c r="B5" s="11">
        <v>11100605</v>
      </c>
      <c r="C5" s="11" t="s">
        <v>487</v>
      </c>
      <c r="D5" s="10" t="s">
        <v>488</v>
      </c>
      <c r="E5" s="14">
        <v>419346351</v>
      </c>
      <c r="F5" s="17">
        <v>332883408.08</v>
      </c>
      <c r="G5" s="17">
        <v>332883408.08</v>
      </c>
      <c r="H5" s="17">
        <v>332883408.08</v>
      </c>
    </row>
    <row r="6" spans="1:8" ht="15">
      <c r="A6" s="10" t="s">
        <v>480</v>
      </c>
      <c r="B6" s="11">
        <v>11100608</v>
      </c>
      <c r="C6" s="11" t="s">
        <v>489</v>
      </c>
      <c r="D6" s="10" t="s">
        <v>490</v>
      </c>
      <c r="E6" s="12">
        <v>112133</v>
      </c>
      <c r="F6" s="17">
        <v>28485445.41</v>
      </c>
      <c r="G6" s="17">
        <v>28485445.41</v>
      </c>
      <c r="H6" s="17">
        <v>28485445.41</v>
      </c>
    </row>
    <row r="7" spans="1:8" ht="15">
      <c r="A7" s="18" t="s">
        <v>16</v>
      </c>
      <c r="B7" s="11">
        <v>11100621</v>
      </c>
      <c r="C7" s="11" t="s">
        <v>491</v>
      </c>
      <c r="D7" s="18" t="s">
        <v>492</v>
      </c>
      <c r="E7" s="14">
        <v>759124950</v>
      </c>
      <c r="F7" s="17">
        <v>815888677.07</v>
      </c>
      <c r="G7" s="17">
        <v>815888677.07</v>
      </c>
      <c r="H7" s="17">
        <v>815888677.07</v>
      </c>
    </row>
    <row r="8" spans="1:8" ht="15">
      <c r="A8" s="10" t="s">
        <v>480</v>
      </c>
      <c r="B8" s="11">
        <v>11100612</v>
      </c>
      <c r="C8" s="11" t="s">
        <v>493</v>
      </c>
      <c r="D8" s="10" t="s">
        <v>494</v>
      </c>
      <c r="E8" s="16">
        <v>127122.89</v>
      </c>
      <c r="F8" s="15">
        <v>15950487.77</v>
      </c>
      <c r="G8" s="15">
        <v>15950487.77</v>
      </c>
      <c r="H8" s="15">
        <v>15950487.77</v>
      </c>
    </row>
    <row r="9" spans="1:8" ht="15">
      <c r="A9" s="10" t="s">
        <v>480</v>
      </c>
      <c r="B9" s="11">
        <v>11100622</v>
      </c>
      <c r="C9" s="11" t="s">
        <v>495</v>
      </c>
      <c r="D9" s="10" t="s">
        <v>496</v>
      </c>
      <c r="E9" s="16">
        <v>0</v>
      </c>
      <c r="F9" s="15">
        <v>17022146.36</v>
      </c>
      <c r="G9" s="15">
        <v>17022146.36</v>
      </c>
      <c r="H9" s="15">
        <v>17022146.36</v>
      </c>
    </row>
    <row r="10" spans="1:8" ht="15">
      <c r="A10" s="10" t="s">
        <v>480</v>
      </c>
      <c r="B10" s="11">
        <v>11100614</v>
      </c>
      <c r="C10" s="11" t="s">
        <v>497</v>
      </c>
      <c r="D10" s="10" t="s">
        <v>498</v>
      </c>
      <c r="E10" s="16">
        <v>0</v>
      </c>
      <c r="F10" s="17">
        <v>3053018.55</v>
      </c>
      <c r="G10" s="17">
        <v>3053018.55</v>
      </c>
      <c r="H10" s="17">
        <v>3053018.55</v>
      </c>
    </row>
    <row r="11" spans="1:8" ht="15">
      <c r="A11" s="10" t="s">
        <v>480</v>
      </c>
      <c r="B11" s="11">
        <v>11100618</v>
      </c>
      <c r="C11" s="11" t="s">
        <v>499</v>
      </c>
      <c r="D11" s="10" t="s">
        <v>500</v>
      </c>
      <c r="E11" s="16">
        <v>0</v>
      </c>
      <c r="F11" s="17">
        <v>1338003.22</v>
      </c>
      <c r="G11" s="17">
        <v>1338003.22</v>
      </c>
      <c r="H11" s="17">
        <v>1338003.22</v>
      </c>
    </row>
    <row r="12" spans="1:8" ht="15">
      <c r="A12" s="19" t="s">
        <v>501</v>
      </c>
      <c r="B12" s="3">
        <v>11100623</v>
      </c>
      <c r="C12" s="20">
        <v>182241315</v>
      </c>
      <c r="D12" s="3" t="s">
        <v>502</v>
      </c>
      <c r="E12" s="16">
        <v>0</v>
      </c>
      <c r="F12" s="17">
        <v>80880.53</v>
      </c>
      <c r="G12" s="17">
        <v>80880.53</v>
      </c>
      <c r="H12" s="17">
        <v>80880.53</v>
      </c>
    </row>
    <row r="13" spans="1:8" ht="15">
      <c r="A13" s="19" t="s">
        <v>503</v>
      </c>
      <c r="B13" s="3">
        <v>11100624</v>
      </c>
      <c r="C13" s="20">
        <v>2004375855</v>
      </c>
      <c r="D13" s="3" t="s">
        <v>504</v>
      </c>
      <c r="E13" s="21">
        <v>0</v>
      </c>
      <c r="F13" s="17">
        <v>86763.73</v>
      </c>
      <c r="G13" s="17">
        <v>86763.73</v>
      </c>
      <c r="H13" s="17">
        <v>86763.73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7FA2E-6973-40EC-94F6-A05AC7B2596A}">
  <dimension ref="A1:K13"/>
  <sheetViews>
    <sheetView workbookViewId="0" topLeftCell="A1">
      <selection activeCell="A1" sqref="A1:XFD1048576"/>
    </sheetView>
  </sheetViews>
  <sheetFormatPr defaultColWidth="11.421875" defaultRowHeight="15"/>
  <cols>
    <col min="2" max="2" width="22.8515625" style="0" customWidth="1"/>
    <col min="258" max="258" width="22.8515625" style="0" customWidth="1"/>
    <col min="514" max="514" width="22.8515625" style="0" customWidth="1"/>
    <col min="770" max="770" width="22.8515625" style="0" customWidth="1"/>
    <col min="1026" max="1026" width="22.8515625" style="0" customWidth="1"/>
    <col min="1282" max="1282" width="22.8515625" style="0" customWidth="1"/>
    <col min="1538" max="1538" width="22.8515625" style="0" customWidth="1"/>
    <col min="1794" max="1794" width="22.8515625" style="0" customWidth="1"/>
    <col min="2050" max="2050" width="22.8515625" style="0" customWidth="1"/>
    <col min="2306" max="2306" width="22.8515625" style="0" customWidth="1"/>
    <col min="2562" max="2562" width="22.8515625" style="0" customWidth="1"/>
    <col min="2818" max="2818" width="22.8515625" style="0" customWidth="1"/>
    <col min="3074" max="3074" width="22.8515625" style="0" customWidth="1"/>
    <col min="3330" max="3330" width="22.8515625" style="0" customWidth="1"/>
    <col min="3586" max="3586" width="22.8515625" style="0" customWidth="1"/>
    <col min="3842" max="3842" width="22.8515625" style="0" customWidth="1"/>
    <col min="4098" max="4098" width="22.8515625" style="0" customWidth="1"/>
    <col min="4354" max="4354" width="22.8515625" style="0" customWidth="1"/>
    <col min="4610" max="4610" width="22.8515625" style="0" customWidth="1"/>
    <col min="4866" max="4866" width="22.8515625" style="0" customWidth="1"/>
    <col min="5122" max="5122" width="22.8515625" style="0" customWidth="1"/>
    <col min="5378" max="5378" width="22.8515625" style="0" customWidth="1"/>
    <col min="5634" max="5634" width="22.8515625" style="0" customWidth="1"/>
    <col min="5890" max="5890" width="22.8515625" style="0" customWidth="1"/>
    <col min="6146" max="6146" width="22.8515625" style="0" customWidth="1"/>
    <col min="6402" max="6402" width="22.8515625" style="0" customWidth="1"/>
    <col min="6658" max="6658" width="22.8515625" style="0" customWidth="1"/>
    <col min="6914" max="6914" width="22.8515625" style="0" customWidth="1"/>
    <col min="7170" max="7170" width="22.8515625" style="0" customWidth="1"/>
    <col min="7426" max="7426" width="22.8515625" style="0" customWidth="1"/>
    <col min="7682" max="7682" width="22.8515625" style="0" customWidth="1"/>
    <col min="7938" max="7938" width="22.8515625" style="0" customWidth="1"/>
    <col min="8194" max="8194" width="22.8515625" style="0" customWidth="1"/>
    <col min="8450" max="8450" width="22.8515625" style="0" customWidth="1"/>
    <col min="8706" max="8706" width="22.8515625" style="0" customWidth="1"/>
    <col min="8962" max="8962" width="22.8515625" style="0" customWidth="1"/>
    <col min="9218" max="9218" width="22.8515625" style="0" customWidth="1"/>
    <col min="9474" max="9474" width="22.8515625" style="0" customWidth="1"/>
    <col min="9730" max="9730" width="22.8515625" style="0" customWidth="1"/>
    <col min="9986" max="9986" width="22.8515625" style="0" customWidth="1"/>
    <col min="10242" max="10242" width="22.8515625" style="0" customWidth="1"/>
    <col min="10498" max="10498" width="22.8515625" style="0" customWidth="1"/>
    <col min="10754" max="10754" width="22.8515625" style="0" customWidth="1"/>
    <col min="11010" max="11010" width="22.8515625" style="0" customWidth="1"/>
    <col min="11266" max="11266" width="22.8515625" style="0" customWidth="1"/>
    <col min="11522" max="11522" width="22.8515625" style="0" customWidth="1"/>
    <col min="11778" max="11778" width="22.8515625" style="0" customWidth="1"/>
    <col min="12034" max="12034" width="22.8515625" style="0" customWidth="1"/>
    <col min="12290" max="12290" width="22.8515625" style="0" customWidth="1"/>
    <col min="12546" max="12546" width="22.8515625" style="0" customWidth="1"/>
    <col min="12802" max="12802" width="22.8515625" style="0" customWidth="1"/>
    <col min="13058" max="13058" width="22.8515625" style="0" customWidth="1"/>
    <col min="13314" max="13314" width="22.8515625" style="0" customWidth="1"/>
    <col min="13570" max="13570" width="22.8515625" style="0" customWidth="1"/>
    <col min="13826" max="13826" width="22.8515625" style="0" customWidth="1"/>
    <col min="14082" max="14082" width="22.8515625" style="0" customWidth="1"/>
    <col min="14338" max="14338" width="22.8515625" style="0" customWidth="1"/>
    <col min="14594" max="14594" width="22.8515625" style="0" customWidth="1"/>
    <col min="14850" max="14850" width="22.8515625" style="0" customWidth="1"/>
    <col min="15106" max="15106" width="22.8515625" style="0" customWidth="1"/>
    <col min="15362" max="15362" width="22.8515625" style="0" customWidth="1"/>
    <col min="15618" max="15618" width="22.8515625" style="0" customWidth="1"/>
    <col min="15874" max="15874" width="22.8515625" style="0" customWidth="1"/>
    <col min="16130" max="16130" width="22.8515625" style="0" customWidth="1"/>
  </cols>
  <sheetData>
    <row r="1" spans="1:11" ht="15">
      <c r="A1" t="s">
        <v>505</v>
      </c>
      <c r="B1" t="s">
        <v>506</v>
      </c>
      <c r="C1" t="s">
        <v>507</v>
      </c>
      <c r="D1" t="s">
        <v>508</v>
      </c>
      <c r="E1" t="s">
        <v>509</v>
      </c>
      <c r="F1" t="s">
        <v>476</v>
      </c>
      <c r="G1" t="s">
        <v>510</v>
      </c>
      <c r="H1" t="s">
        <v>511</v>
      </c>
      <c r="I1" t="s">
        <v>512</v>
      </c>
      <c r="J1" t="s">
        <v>513</v>
      </c>
      <c r="K1" t="s">
        <v>514</v>
      </c>
    </row>
    <row r="2" spans="1:11" ht="15">
      <c r="A2" s="22" t="s">
        <v>515</v>
      </c>
      <c r="B2" s="23">
        <v>433004000322</v>
      </c>
      <c r="C2" s="22" t="s">
        <v>516</v>
      </c>
      <c r="D2" s="22" t="s">
        <v>482</v>
      </c>
      <c r="E2" s="17">
        <v>346667041.47</v>
      </c>
      <c r="F2" s="12">
        <v>2103884607</v>
      </c>
      <c r="G2" s="16">
        <v>3374193020</v>
      </c>
      <c r="H2" s="16">
        <v>151788216.38</v>
      </c>
      <c r="I2" s="24">
        <v>1111460843</v>
      </c>
      <c r="J2" s="13">
        <v>36031255.35</v>
      </c>
      <c r="K2" s="17">
        <v>36031255.35</v>
      </c>
    </row>
    <row r="3" spans="1:11" ht="15">
      <c r="A3" s="22" t="s">
        <v>515</v>
      </c>
      <c r="B3" s="23">
        <v>433005012748</v>
      </c>
      <c r="C3" s="22" t="s">
        <v>516</v>
      </c>
      <c r="D3" s="22" t="s">
        <v>484</v>
      </c>
      <c r="E3" s="17">
        <v>1463658346.12</v>
      </c>
      <c r="F3" s="14">
        <v>1330145629</v>
      </c>
      <c r="G3" s="16">
        <v>25697200</v>
      </c>
      <c r="H3" s="24">
        <v>147951950</v>
      </c>
      <c r="I3" s="24">
        <v>73421013.65</v>
      </c>
      <c r="J3" s="15">
        <v>2693575838.77</v>
      </c>
      <c r="K3" s="15">
        <v>2693575838.77</v>
      </c>
    </row>
    <row r="4" spans="1:11" ht="15">
      <c r="A4" s="22" t="s">
        <v>515</v>
      </c>
      <c r="B4" s="23">
        <v>433004000348</v>
      </c>
      <c r="C4" s="22" t="s">
        <v>516</v>
      </c>
      <c r="D4" s="22" t="s">
        <v>486</v>
      </c>
      <c r="E4" s="17">
        <v>454577.68</v>
      </c>
      <c r="F4" s="16">
        <v>0</v>
      </c>
      <c r="G4" s="16">
        <v>0</v>
      </c>
      <c r="H4" s="25">
        <v>0</v>
      </c>
      <c r="I4" s="24">
        <v>9009.35</v>
      </c>
      <c r="J4" s="17">
        <v>463587.03</v>
      </c>
      <c r="K4" s="17">
        <v>463587.03</v>
      </c>
    </row>
    <row r="5" spans="1:11" ht="15">
      <c r="A5" s="22" t="s">
        <v>515</v>
      </c>
      <c r="B5" s="23">
        <v>433004000330</v>
      </c>
      <c r="C5" s="22" t="s">
        <v>516</v>
      </c>
      <c r="D5" s="22" t="s">
        <v>488</v>
      </c>
      <c r="E5" s="17">
        <v>778131022.11</v>
      </c>
      <c r="F5" s="14">
        <v>419346351</v>
      </c>
      <c r="G5" s="16">
        <v>255234881</v>
      </c>
      <c r="H5" s="16">
        <v>841274860</v>
      </c>
      <c r="I5" s="24">
        <v>231915776</v>
      </c>
      <c r="J5" s="17">
        <v>332883408.08</v>
      </c>
      <c r="K5" s="17">
        <v>332883408.08</v>
      </c>
    </row>
    <row r="6" spans="1:11" ht="15">
      <c r="A6" s="22" t="s">
        <v>515</v>
      </c>
      <c r="B6" s="23">
        <v>433004000678</v>
      </c>
      <c r="C6" s="22" t="s">
        <v>516</v>
      </c>
      <c r="D6" s="22" t="s">
        <v>490</v>
      </c>
      <c r="E6" s="17">
        <v>30731519.33</v>
      </c>
      <c r="F6" s="12">
        <v>112133</v>
      </c>
      <c r="G6" s="16">
        <v>2886000</v>
      </c>
      <c r="H6" s="16">
        <v>76000</v>
      </c>
      <c r="I6" s="24">
        <v>603793.08</v>
      </c>
      <c r="J6" s="17">
        <v>28485445.41</v>
      </c>
      <c r="K6" s="26">
        <v>28485445.41</v>
      </c>
    </row>
    <row r="7" spans="1:11" ht="15">
      <c r="A7" s="22" t="s">
        <v>16</v>
      </c>
      <c r="B7" s="23">
        <v>57800137903</v>
      </c>
      <c r="C7" s="22" t="s">
        <v>516</v>
      </c>
      <c r="D7" s="22" t="s">
        <v>492</v>
      </c>
      <c r="E7" s="17">
        <v>240698831.47</v>
      </c>
      <c r="F7" s="14">
        <v>759124950</v>
      </c>
      <c r="G7" s="25">
        <v>434377</v>
      </c>
      <c r="H7" s="24">
        <v>193990458</v>
      </c>
      <c r="I7" s="27">
        <v>10489730.6</v>
      </c>
      <c r="J7" s="17">
        <v>815888677.07</v>
      </c>
      <c r="K7" s="26">
        <v>815888677.07</v>
      </c>
    </row>
    <row r="8" spans="1:11" ht="15">
      <c r="A8" s="22" t="s">
        <v>515</v>
      </c>
      <c r="B8" s="23">
        <v>90550879710</v>
      </c>
      <c r="C8" s="22" t="s">
        <v>516</v>
      </c>
      <c r="D8" s="22" t="s">
        <v>494</v>
      </c>
      <c r="E8" s="17">
        <v>3333363.45</v>
      </c>
      <c r="F8" s="16">
        <v>127122.89</v>
      </c>
      <c r="G8" s="16">
        <v>0</v>
      </c>
      <c r="H8" s="24">
        <v>10401709.95</v>
      </c>
      <c r="I8" s="16">
        <v>22891711.38</v>
      </c>
      <c r="J8" s="15">
        <v>15950487.77</v>
      </c>
      <c r="K8" s="28">
        <v>15950487.77</v>
      </c>
    </row>
    <row r="9" spans="1:11" ht="15">
      <c r="A9" s="22" t="s">
        <v>515</v>
      </c>
      <c r="B9" s="23">
        <v>90550927780</v>
      </c>
      <c r="C9" s="22" t="s">
        <v>516</v>
      </c>
      <c r="D9" s="22" t="s">
        <v>496</v>
      </c>
      <c r="E9" s="17">
        <v>16759338.63</v>
      </c>
      <c r="F9" s="16">
        <v>0</v>
      </c>
      <c r="G9" s="16">
        <v>0</v>
      </c>
      <c r="H9" s="16">
        <v>68400</v>
      </c>
      <c r="I9" s="24">
        <v>331207.73</v>
      </c>
      <c r="J9" s="15">
        <v>17022146.36</v>
      </c>
      <c r="K9" s="28">
        <v>17022146.36</v>
      </c>
    </row>
    <row r="10" spans="1:11" ht="15">
      <c r="A10" s="22" t="s">
        <v>515</v>
      </c>
      <c r="B10" s="23">
        <v>90550882170</v>
      </c>
      <c r="C10" s="22" t="s">
        <v>516</v>
      </c>
      <c r="D10" s="22" t="s">
        <v>498</v>
      </c>
      <c r="E10" s="17">
        <v>2993686.07</v>
      </c>
      <c r="F10" s="16">
        <v>0</v>
      </c>
      <c r="G10" s="16">
        <v>0</v>
      </c>
      <c r="H10" s="16">
        <v>0</v>
      </c>
      <c r="I10" s="24">
        <v>59332.48</v>
      </c>
      <c r="J10" s="17">
        <v>3053018.55</v>
      </c>
      <c r="K10" s="26">
        <v>3053018.55</v>
      </c>
    </row>
    <row r="11" spans="1:11" ht="15">
      <c r="A11" s="22" t="s">
        <v>517</v>
      </c>
      <c r="B11" s="23">
        <v>90550897920</v>
      </c>
      <c r="C11" s="22" t="s">
        <v>516</v>
      </c>
      <c r="D11" s="22" t="s">
        <v>500</v>
      </c>
      <c r="E11" s="17">
        <v>1312000.38</v>
      </c>
      <c r="F11" s="16">
        <v>0</v>
      </c>
      <c r="G11" s="16">
        <v>0</v>
      </c>
      <c r="H11" s="16">
        <v>0</v>
      </c>
      <c r="I11" s="24">
        <v>26002.84</v>
      </c>
      <c r="J11" s="17">
        <v>1338003.22</v>
      </c>
      <c r="K11" s="26">
        <v>1338003.22</v>
      </c>
    </row>
    <row r="12" spans="1:11" ht="15">
      <c r="A12" s="29" t="s">
        <v>501</v>
      </c>
      <c r="B12" s="30">
        <v>182241315</v>
      </c>
      <c r="C12" s="22" t="s">
        <v>516</v>
      </c>
      <c r="D12" s="31" t="s">
        <v>502</v>
      </c>
      <c r="E12" s="17">
        <v>80809.53</v>
      </c>
      <c r="F12" s="16">
        <v>0</v>
      </c>
      <c r="G12" s="16">
        <v>0</v>
      </c>
      <c r="H12" s="16">
        <v>0</v>
      </c>
      <c r="I12" s="24">
        <v>71</v>
      </c>
      <c r="J12" s="17">
        <v>80880.53</v>
      </c>
      <c r="K12" s="26">
        <v>80880.53</v>
      </c>
    </row>
    <row r="13" spans="1:11" ht="15">
      <c r="A13" s="29" t="s">
        <v>503</v>
      </c>
      <c r="B13" s="30">
        <v>2004375855</v>
      </c>
      <c r="C13" s="22" t="s">
        <v>516</v>
      </c>
      <c r="D13" s="31" t="s">
        <v>504</v>
      </c>
      <c r="E13" s="17">
        <v>84281.79</v>
      </c>
      <c r="F13" s="21">
        <v>0</v>
      </c>
      <c r="G13" s="16">
        <v>0</v>
      </c>
      <c r="H13" s="16">
        <v>0</v>
      </c>
      <c r="I13" s="24">
        <v>2481.94</v>
      </c>
      <c r="J13" s="17">
        <v>86763.73</v>
      </c>
      <c r="K13" s="26">
        <v>86763.73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4E2ED-0699-4CF6-B91C-DB2B3941ED72}">
  <dimension ref="A1:K8"/>
  <sheetViews>
    <sheetView workbookViewId="0" topLeftCell="A1">
      <selection activeCell="F15" sqref="F15"/>
    </sheetView>
  </sheetViews>
  <sheetFormatPr defaultColWidth="11.421875" defaultRowHeight="15"/>
  <cols>
    <col min="1" max="1" width="24.8515625" style="0" customWidth="1"/>
    <col min="2" max="2" width="15.28125" style="0" customWidth="1"/>
    <col min="9" max="9" width="6.140625" style="0" customWidth="1"/>
    <col min="11" max="11" width="23.00390625" style="0" customWidth="1"/>
    <col min="257" max="257" width="24.8515625" style="0" customWidth="1"/>
    <col min="258" max="258" width="15.28125" style="0" customWidth="1"/>
    <col min="265" max="265" width="6.140625" style="0" customWidth="1"/>
    <col min="267" max="267" width="23.00390625" style="0" customWidth="1"/>
    <col min="513" max="513" width="24.8515625" style="0" customWidth="1"/>
    <col min="514" max="514" width="15.28125" style="0" customWidth="1"/>
    <col min="521" max="521" width="6.140625" style="0" customWidth="1"/>
    <col min="523" max="523" width="23.00390625" style="0" customWidth="1"/>
    <col min="769" max="769" width="24.8515625" style="0" customWidth="1"/>
    <col min="770" max="770" width="15.28125" style="0" customWidth="1"/>
    <col min="777" max="777" width="6.140625" style="0" customWidth="1"/>
    <col min="779" max="779" width="23.00390625" style="0" customWidth="1"/>
    <col min="1025" max="1025" width="24.8515625" style="0" customWidth="1"/>
    <col min="1026" max="1026" width="15.28125" style="0" customWidth="1"/>
    <col min="1033" max="1033" width="6.140625" style="0" customWidth="1"/>
    <col min="1035" max="1035" width="23.00390625" style="0" customWidth="1"/>
    <col min="1281" max="1281" width="24.8515625" style="0" customWidth="1"/>
    <col min="1282" max="1282" width="15.28125" style="0" customWidth="1"/>
    <col min="1289" max="1289" width="6.140625" style="0" customWidth="1"/>
    <col min="1291" max="1291" width="23.00390625" style="0" customWidth="1"/>
    <col min="1537" max="1537" width="24.8515625" style="0" customWidth="1"/>
    <col min="1538" max="1538" width="15.28125" style="0" customWidth="1"/>
    <col min="1545" max="1545" width="6.140625" style="0" customWidth="1"/>
    <col min="1547" max="1547" width="23.00390625" style="0" customWidth="1"/>
    <col min="1793" max="1793" width="24.8515625" style="0" customWidth="1"/>
    <col min="1794" max="1794" width="15.28125" style="0" customWidth="1"/>
    <col min="1801" max="1801" width="6.140625" style="0" customWidth="1"/>
    <col min="1803" max="1803" width="23.00390625" style="0" customWidth="1"/>
    <col min="2049" max="2049" width="24.8515625" style="0" customWidth="1"/>
    <col min="2050" max="2050" width="15.28125" style="0" customWidth="1"/>
    <col min="2057" max="2057" width="6.140625" style="0" customWidth="1"/>
    <col min="2059" max="2059" width="23.00390625" style="0" customWidth="1"/>
    <col min="2305" max="2305" width="24.8515625" style="0" customWidth="1"/>
    <col min="2306" max="2306" width="15.28125" style="0" customWidth="1"/>
    <col min="2313" max="2313" width="6.140625" style="0" customWidth="1"/>
    <col min="2315" max="2315" width="23.00390625" style="0" customWidth="1"/>
    <col min="2561" max="2561" width="24.8515625" style="0" customWidth="1"/>
    <col min="2562" max="2562" width="15.28125" style="0" customWidth="1"/>
    <col min="2569" max="2569" width="6.140625" style="0" customWidth="1"/>
    <col min="2571" max="2571" width="23.00390625" style="0" customWidth="1"/>
    <col min="2817" max="2817" width="24.8515625" style="0" customWidth="1"/>
    <col min="2818" max="2818" width="15.28125" style="0" customWidth="1"/>
    <col min="2825" max="2825" width="6.140625" style="0" customWidth="1"/>
    <col min="2827" max="2827" width="23.00390625" style="0" customWidth="1"/>
    <col min="3073" max="3073" width="24.8515625" style="0" customWidth="1"/>
    <col min="3074" max="3074" width="15.28125" style="0" customWidth="1"/>
    <col min="3081" max="3081" width="6.140625" style="0" customWidth="1"/>
    <col min="3083" max="3083" width="23.00390625" style="0" customWidth="1"/>
    <col min="3329" max="3329" width="24.8515625" style="0" customWidth="1"/>
    <col min="3330" max="3330" width="15.28125" style="0" customWidth="1"/>
    <col min="3337" max="3337" width="6.140625" style="0" customWidth="1"/>
    <col min="3339" max="3339" width="23.00390625" style="0" customWidth="1"/>
    <col min="3585" max="3585" width="24.8515625" style="0" customWidth="1"/>
    <col min="3586" max="3586" width="15.28125" style="0" customWidth="1"/>
    <col min="3593" max="3593" width="6.140625" style="0" customWidth="1"/>
    <col min="3595" max="3595" width="23.00390625" style="0" customWidth="1"/>
    <col min="3841" max="3841" width="24.8515625" style="0" customWidth="1"/>
    <col min="3842" max="3842" width="15.28125" style="0" customWidth="1"/>
    <col min="3849" max="3849" width="6.140625" style="0" customWidth="1"/>
    <col min="3851" max="3851" width="23.00390625" style="0" customWidth="1"/>
    <col min="4097" max="4097" width="24.8515625" style="0" customWidth="1"/>
    <col min="4098" max="4098" width="15.28125" style="0" customWidth="1"/>
    <col min="4105" max="4105" width="6.140625" style="0" customWidth="1"/>
    <col min="4107" max="4107" width="23.00390625" style="0" customWidth="1"/>
    <col min="4353" max="4353" width="24.8515625" style="0" customWidth="1"/>
    <col min="4354" max="4354" width="15.28125" style="0" customWidth="1"/>
    <col min="4361" max="4361" width="6.140625" style="0" customWidth="1"/>
    <col min="4363" max="4363" width="23.00390625" style="0" customWidth="1"/>
    <col min="4609" max="4609" width="24.8515625" style="0" customWidth="1"/>
    <col min="4610" max="4610" width="15.28125" style="0" customWidth="1"/>
    <col min="4617" max="4617" width="6.140625" style="0" customWidth="1"/>
    <col min="4619" max="4619" width="23.00390625" style="0" customWidth="1"/>
    <col min="4865" max="4865" width="24.8515625" style="0" customWidth="1"/>
    <col min="4866" max="4866" width="15.28125" style="0" customWidth="1"/>
    <col min="4873" max="4873" width="6.140625" style="0" customWidth="1"/>
    <col min="4875" max="4875" width="23.00390625" style="0" customWidth="1"/>
    <col min="5121" max="5121" width="24.8515625" style="0" customWidth="1"/>
    <col min="5122" max="5122" width="15.28125" style="0" customWidth="1"/>
    <col min="5129" max="5129" width="6.140625" style="0" customWidth="1"/>
    <col min="5131" max="5131" width="23.00390625" style="0" customWidth="1"/>
    <col min="5377" max="5377" width="24.8515625" style="0" customWidth="1"/>
    <col min="5378" max="5378" width="15.28125" style="0" customWidth="1"/>
    <col min="5385" max="5385" width="6.140625" style="0" customWidth="1"/>
    <col min="5387" max="5387" width="23.00390625" style="0" customWidth="1"/>
    <col min="5633" max="5633" width="24.8515625" style="0" customWidth="1"/>
    <col min="5634" max="5634" width="15.28125" style="0" customWidth="1"/>
    <col min="5641" max="5641" width="6.140625" style="0" customWidth="1"/>
    <col min="5643" max="5643" width="23.00390625" style="0" customWidth="1"/>
    <col min="5889" max="5889" width="24.8515625" style="0" customWidth="1"/>
    <col min="5890" max="5890" width="15.28125" style="0" customWidth="1"/>
    <col min="5897" max="5897" width="6.140625" style="0" customWidth="1"/>
    <col min="5899" max="5899" width="23.00390625" style="0" customWidth="1"/>
    <col min="6145" max="6145" width="24.8515625" style="0" customWidth="1"/>
    <col min="6146" max="6146" width="15.28125" style="0" customWidth="1"/>
    <col min="6153" max="6153" width="6.140625" style="0" customWidth="1"/>
    <col min="6155" max="6155" width="23.00390625" style="0" customWidth="1"/>
    <col min="6401" max="6401" width="24.8515625" style="0" customWidth="1"/>
    <col min="6402" max="6402" width="15.28125" style="0" customWidth="1"/>
    <col min="6409" max="6409" width="6.140625" style="0" customWidth="1"/>
    <col min="6411" max="6411" width="23.00390625" style="0" customWidth="1"/>
    <col min="6657" max="6657" width="24.8515625" style="0" customWidth="1"/>
    <col min="6658" max="6658" width="15.28125" style="0" customWidth="1"/>
    <col min="6665" max="6665" width="6.140625" style="0" customWidth="1"/>
    <col min="6667" max="6667" width="23.00390625" style="0" customWidth="1"/>
    <col min="6913" max="6913" width="24.8515625" style="0" customWidth="1"/>
    <col min="6914" max="6914" width="15.28125" style="0" customWidth="1"/>
    <col min="6921" max="6921" width="6.140625" style="0" customWidth="1"/>
    <col min="6923" max="6923" width="23.00390625" style="0" customWidth="1"/>
    <col min="7169" max="7169" width="24.8515625" style="0" customWidth="1"/>
    <col min="7170" max="7170" width="15.28125" style="0" customWidth="1"/>
    <col min="7177" max="7177" width="6.140625" style="0" customWidth="1"/>
    <col min="7179" max="7179" width="23.00390625" style="0" customWidth="1"/>
    <col min="7425" max="7425" width="24.8515625" style="0" customWidth="1"/>
    <col min="7426" max="7426" width="15.28125" style="0" customWidth="1"/>
    <col min="7433" max="7433" width="6.140625" style="0" customWidth="1"/>
    <col min="7435" max="7435" width="23.00390625" style="0" customWidth="1"/>
    <col min="7681" max="7681" width="24.8515625" style="0" customWidth="1"/>
    <col min="7682" max="7682" width="15.28125" style="0" customWidth="1"/>
    <col min="7689" max="7689" width="6.140625" style="0" customWidth="1"/>
    <col min="7691" max="7691" width="23.00390625" style="0" customWidth="1"/>
    <col min="7937" max="7937" width="24.8515625" style="0" customWidth="1"/>
    <col min="7938" max="7938" width="15.28125" style="0" customWidth="1"/>
    <col min="7945" max="7945" width="6.140625" style="0" customWidth="1"/>
    <col min="7947" max="7947" width="23.00390625" style="0" customWidth="1"/>
    <col min="8193" max="8193" width="24.8515625" style="0" customWidth="1"/>
    <col min="8194" max="8194" width="15.28125" style="0" customWidth="1"/>
    <col min="8201" max="8201" width="6.140625" style="0" customWidth="1"/>
    <col min="8203" max="8203" width="23.00390625" style="0" customWidth="1"/>
    <col min="8449" max="8449" width="24.8515625" style="0" customWidth="1"/>
    <col min="8450" max="8450" width="15.28125" style="0" customWidth="1"/>
    <col min="8457" max="8457" width="6.140625" style="0" customWidth="1"/>
    <col min="8459" max="8459" width="23.00390625" style="0" customWidth="1"/>
    <col min="8705" max="8705" width="24.8515625" style="0" customWidth="1"/>
    <col min="8706" max="8706" width="15.28125" style="0" customWidth="1"/>
    <col min="8713" max="8713" width="6.140625" style="0" customWidth="1"/>
    <col min="8715" max="8715" width="23.00390625" style="0" customWidth="1"/>
    <col min="8961" max="8961" width="24.8515625" style="0" customWidth="1"/>
    <col min="8962" max="8962" width="15.28125" style="0" customWidth="1"/>
    <col min="8969" max="8969" width="6.140625" style="0" customWidth="1"/>
    <col min="8971" max="8971" width="23.00390625" style="0" customWidth="1"/>
    <col min="9217" max="9217" width="24.8515625" style="0" customWidth="1"/>
    <col min="9218" max="9218" width="15.28125" style="0" customWidth="1"/>
    <col min="9225" max="9225" width="6.140625" style="0" customWidth="1"/>
    <col min="9227" max="9227" width="23.00390625" style="0" customWidth="1"/>
    <col min="9473" max="9473" width="24.8515625" style="0" customWidth="1"/>
    <col min="9474" max="9474" width="15.28125" style="0" customWidth="1"/>
    <col min="9481" max="9481" width="6.140625" style="0" customWidth="1"/>
    <col min="9483" max="9483" width="23.00390625" style="0" customWidth="1"/>
    <col min="9729" max="9729" width="24.8515625" style="0" customWidth="1"/>
    <col min="9730" max="9730" width="15.28125" style="0" customWidth="1"/>
    <col min="9737" max="9737" width="6.140625" style="0" customWidth="1"/>
    <col min="9739" max="9739" width="23.00390625" style="0" customWidth="1"/>
    <col min="9985" max="9985" width="24.8515625" style="0" customWidth="1"/>
    <col min="9986" max="9986" width="15.28125" style="0" customWidth="1"/>
    <col min="9993" max="9993" width="6.140625" style="0" customWidth="1"/>
    <col min="9995" max="9995" width="23.00390625" style="0" customWidth="1"/>
    <col min="10241" max="10241" width="24.8515625" style="0" customWidth="1"/>
    <col min="10242" max="10242" width="15.28125" style="0" customWidth="1"/>
    <col min="10249" max="10249" width="6.140625" style="0" customWidth="1"/>
    <col min="10251" max="10251" width="23.00390625" style="0" customWidth="1"/>
    <col min="10497" max="10497" width="24.8515625" style="0" customWidth="1"/>
    <col min="10498" max="10498" width="15.28125" style="0" customWidth="1"/>
    <col min="10505" max="10505" width="6.140625" style="0" customWidth="1"/>
    <col min="10507" max="10507" width="23.00390625" style="0" customWidth="1"/>
    <col min="10753" max="10753" width="24.8515625" style="0" customWidth="1"/>
    <col min="10754" max="10754" width="15.28125" style="0" customWidth="1"/>
    <col min="10761" max="10761" width="6.140625" style="0" customWidth="1"/>
    <col min="10763" max="10763" width="23.00390625" style="0" customWidth="1"/>
    <col min="11009" max="11009" width="24.8515625" style="0" customWidth="1"/>
    <col min="11010" max="11010" width="15.28125" style="0" customWidth="1"/>
    <col min="11017" max="11017" width="6.140625" style="0" customWidth="1"/>
    <col min="11019" max="11019" width="23.00390625" style="0" customWidth="1"/>
    <col min="11265" max="11265" width="24.8515625" style="0" customWidth="1"/>
    <col min="11266" max="11266" width="15.28125" style="0" customWidth="1"/>
    <col min="11273" max="11273" width="6.140625" style="0" customWidth="1"/>
    <col min="11275" max="11275" width="23.00390625" style="0" customWidth="1"/>
    <col min="11521" max="11521" width="24.8515625" style="0" customWidth="1"/>
    <col min="11522" max="11522" width="15.28125" style="0" customWidth="1"/>
    <col min="11529" max="11529" width="6.140625" style="0" customWidth="1"/>
    <col min="11531" max="11531" width="23.00390625" style="0" customWidth="1"/>
    <col min="11777" max="11777" width="24.8515625" style="0" customWidth="1"/>
    <col min="11778" max="11778" width="15.28125" style="0" customWidth="1"/>
    <col min="11785" max="11785" width="6.140625" style="0" customWidth="1"/>
    <col min="11787" max="11787" width="23.00390625" style="0" customWidth="1"/>
    <col min="12033" max="12033" width="24.8515625" style="0" customWidth="1"/>
    <col min="12034" max="12034" width="15.28125" style="0" customWidth="1"/>
    <col min="12041" max="12041" width="6.140625" style="0" customWidth="1"/>
    <col min="12043" max="12043" width="23.00390625" style="0" customWidth="1"/>
    <col min="12289" max="12289" width="24.8515625" style="0" customWidth="1"/>
    <col min="12290" max="12290" width="15.28125" style="0" customWidth="1"/>
    <col min="12297" max="12297" width="6.140625" style="0" customWidth="1"/>
    <col min="12299" max="12299" width="23.00390625" style="0" customWidth="1"/>
    <col min="12545" max="12545" width="24.8515625" style="0" customWidth="1"/>
    <col min="12546" max="12546" width="15.28125" style="0" customWidth="1"/>
    <col min="12553" max="12553" width="6.140625" style="0" customWidth="1"/>
    <col min="12555" max="12555" width="23.00390625" style="0" customWidth="1"/>
    <col min="12801" max="12801" width="24.8515625" style="0" customWidth="1"/>
    <col min="12802" max="12802" width="15.28125" style="0" customWidth="1"/>
    <col min="12809" max="12809" width="6.140625" style="0" customWidth="1"/>
    <col min="12811" max="12811" width="23.00390625" style="0" customWidth="1"/>
    <col min="13057" max="13057" width="24.8515625" style="0" customWidth="1"/>
    <col min="13058" max="13058" width="15.28125" style="0" customWidth="1"/>
    <col min="13065" max="13065" width="6.140625" style="0" customWidth="1"/>
    <col min="13067" max="13067" width="23.00390625" style="0" customWidth="1"/>
    <col min="13313" max="13313" width="24.8515625" style="0" customWidth="1"/>
    <col min="13314" max="13314" width="15.28125" style="0" customWidth="1"/>
    <col min="13321" max="13321" width="6.140625" style="0" customWidth="1"/>
    <col min="13323" max="13323" width="23.00390625" style="0" customWidth="1"/>
    <col min="13569" max="13569" width="24.8515625" style="0" customWidth="1"/>
    <col min="13570" max="13570" width="15.28125" style="0" customWidth="1"/>
    <col min="13577" max="13577" width="6.140625" style="0" customWidth="1"/>
    <col min="13579" max="13579" width="23.00390625" style="0" customWidth="1"/>
    <col min="13825" max="13825" width="24.8515625" style="0" customWidth="1"/>
    <col min="13826" max="13826" width="15.28125" style="0" customWidth="1"/>
    <col min="13833" max="13833" width="6.140625" style="0" customWidth="1"/>
    <col min="13835" max="13835" width="23.00390625" style="0" customWidth="1"/>
    <col min="14081" max="14081" width="24.8515625" style="0" customWidth="1"/>
    <col min="14082" max="14082" width="15.28125" style="0" customWidth="1"/>
    <col min="14089" max="14089" width="6.140625" style="0" customWidth="1"/>
    <col min="14091" max="14091" width="23.00390625" style="0" customWidth="1"/>
    <col min="14337" max="14337" width="24.8515625" style="0" customWidth="1"/>
    <col min="14338" max="14338" width="15.28125" style="0" customWidth="1"/>
    <col min="14345" max="14345" width="6.140625" style="0" customWidth="1"/>
    <col min="14347" max="14347" width="23.00390625" style="0" customWidth="1"/>
    <col min="14593" max="14593" width="24.8515625" style="0" customWidth="1"/>
    <col min="14594" max="14594" width="15.28125" style="0" customWidth="1"/>
    <col min="14601" max="14601" width="6.140625" style="0" customWidth="1"/>
    <col min="14603" max="14603" width="23.00390625" style="0" customWidth="1"/>
    <col min="14849" max="14849" width="24.8515625" style="0" customWidth="1"/>
    <col min="14850" max="14850" width="15.28125" style="0" customWidth="1"/>
    <col min="14857" max="14857" width="6.140625" style="0" customWidth="1"/>
    <col min="14859" max="14859" width="23.00390625" style="0" customWidth="1"/>
    <col min="15105" max="15105" width="24.8515625" style="0" customWidth="1"/>
    <col min="15106" max="15106" width="15.28125" style="0" customWidth="1"/>
    <col min="15113" max="15113" width="6.140625" style="0" customWidth="1"/>
    <col min="15115" max="15115" width="23.00390625" style="0" customWidth="1"/>
    <col min="15361" max="15361" width="24.8515625" style="0" customWidth="1"/>
    <col min="15362" max="15362" width="15.28125" style="0" customWidth="1"/>
    <col min="15369" max="15369" width="6.140625" style="0" customWidth="1"/>
    <col min="15371" max="15371" width="23.00390625" style="0" customWidth="1"/>
    <col min="15617" max="15617" width="24.8515625" style="0" customWidth="1"/>
    <col min="15618" max="15618" width="15.28125" style="0" customWidth="1"/>
    <col min="15625" max="15625" width="6.140625" style="0" customWidth="1"/>
    <col min="15627" max="15627" width="23.00390625" style="0" customWidth="1"/>
    <col min="15873" max="15873" width="24.8515625" style="0" customWidth="1"/>
    <col min="15874" max="15874" width="15.28125" style="0" customWidth="1"/>
    <col min="15881" max="15881" width="6.140625" style="0" customWidth="1"/>
    <col min="15883" max="15883" width="23.00390625" style="0" customWidth="1"/>
    <col min="16129" max="16129" width="24.8515625" style="0" customWidth="1"/>
    <col min="16130" max="16130" width="15.28125" style="0" customWidth="1"/>
    <col min="16137" max="16137" width="6.140625" style="0" customWidth="1"/>
    <col min="16139" max="16139" width="23.00390625" style="0" customWidth="1"/>
  </cols>
  <sheetData>
    <row r="1" spans="1:11" ht="15">
      <c r="A1" t="s">
        <v>518</v>
      </c>
      <c r="B1" t="s">
        <v>519</v>
      </c>
      <c r="C1" t="s">
        <v>520</v>
      </c>
      <c r="D1" t="s">
        <v>521</v>
      </c>
      <c r="E1" t="s">
        <v>522</v>
      </c>
      <c r="F1" t="s">
        <v>523</v>
      </c>
      <c r="G1" t="s">
        <v>524</v>
      </c>
      <c r="H1" t="s">
        <v>525</v>
      </c>
      <c r="I1" t="s">
        <v>526</v>
      </c>
      <c r="J1" t="s">
        <v>527</v>
      </c>
      <c r="K1" t="s">
        <v>528</v>
      </c>
    </row>
    <row r="2" spans="1:11" ht="15">
      <c r="A2" t="s">
        <v>529</v>
      </c>
      <c r="B2" s="32">
        <v>1001444</v>
      </c>
      <c r="C2" s="33">
        <v>43830</v>
      </c>
      <c r="D2" s="33">
        <v>43921</v>
      </c>
      <c r="E2" s="34" t="s">
        <v>530</v>
      </c>
      <c r="F2" t="s">
        <v>531</v>
      </c>
      <c r="G2" t="s">
        <v>532</v>
      </c>
      <c r="H2" t="s">
        <v>533</v>
      </c>
      <c r="I2" t="s">
        <v>534</v>
      </c>
      <c r="J2" t="s">
        <v>535</v>
      </c>
      <c r="K2" s="35">
        <v>93440000</v>
      </c>
    </row>
    <row r="3" spans="1:11" ht="15">
      <c r="A3" t="s">
        <v>536</v>
      </c>
      <c r="B3" s="32" t="s">
        <v>537</v>
      </c>
      <c r="C3" s="33">
        <v>43830</v>
      </c>
      <c r="D3" s="33">
        <v>43921</v>
      </c>
      <c r="E3" s="34" t="s">
        <v>530</v>
      </c>
      <c r="F3" t="s">
        <v>531</v>
      </c>
      <c r="G3" t="s">
        <v>532</v>
      </c>
      <c r="H3" t="s">
        <v>533</v>
      </c>
      <c r="I3" t="s">
        <v>534</v>
      </c>
      <c r="J3" t="s">
        <v>538</v>
      </c>
      <c r="K3" s="35">
        <v>1000000000</v>
      </c>
    </row>
    <row r="4" spans="1:11" ht="15">
      <c r="A4" t="s">
        <v>536</v>
      </c>
      <c r="B4" s="32" t="s">
        <v>539</v>
      </c>
      <c r="C4" s="33">
        <v>43830</v>
      </c>
      <c r="D4" s="33">
        <v>43921</v>
      </c>
      <c r="E4" s="34" t="s">
        <v>530</v>
      </c>
      <c r="F4" t="s">
        <v>531</v>
      </c>
      <c r="G4" t="s">
        <v>532</v>
      </c>
      <c r="H4" t="s">
        <v>533</v>
      </c>
      <c r="I4" t="s">
        <v>534</v>
      </c>
      <c r="J4" t="s">
        <v>540</v>
      </c>
      <c r="K4" s="35">
        <v>300000000</v>
      </c>
    </row>
    <row r="5" spans="1:11" ht="15">
      <c r="A5" t="s">
        <v>536</v>
      </c>
      <c r="B5" s="32" t="s">
        <v>541</v>
      </c>
      <c r="C5" s="33">
        <v>43830</v>
      </c>
      <c r="D5" s="33">
        <v>43921</v>
      </c>
      <c r="E5" s="34" t="s">
        <v>530</v>
      </c>
      <c r="F5" t="s">
        <v>531</v>
      </c>
      <c r="G5" t="s">
        <v>532</v>
      </c>
      <c r="H5" t="s">
        <v>533</v>
      </c>
      <c r="I5" t="s">
        <v>534</v>
      </c>
      <c r="J5" t="s">
        <v>535</v>
      </c>
      <c r="K5" s="35">
        <v>1358242951</v>
      </c>
    </row>
    <row r="6" spans="1:11" ht="15">
      <c r="A6" t="s">
        <v>529</v>
      </c>
      <c r="B6" s="32">
        <v>3011128</v>
      </c>
      <c r="C6" s="33">
        <v>43800</v>
      </c>
      <c r="D6" s="33">
        <v>43921</v>
      </c>
      <c r="E6" s="34" t="s">
        <v>530</v>
      </c>
      <c r="F6" t="s">
        <v>531</v>
      </c>
      <c r="G6" t="s">
        <v>532</v>
      </c>
      <c r="H6" t="s">
        <v>533</v>
      </c>
      <c r="I6" t="s">
        <v>534</v>
      </c>
      <c r="J6" t="s">
        <v>542</v>
      </c>
      <c r="K6" s="35">
        <v>93440000</v>
      </c>
    </row>
    <row r="7" spans="1:11" ht="15">
      <c r="A7" t="s">
        <v>543</v>
      </c>
      <c r="B7" s="32" t="s">
        <v>544</v>
      </c>
      <c r="C7" s="33">
        <v>43941</v>
      </c>
      <c r="D7" s="33">
        <v>44196</v>
      </c>
      <c r="E7" s="34" t="s">
        <v>530</v>
      </c>
      <c r="F7" t="s">
        <v>531</v>
      </c>
      <c r="G7" t="s">
        <v>532</v>
      </c>
      <c r="H7" t="s">
        <v>533</v>
      </c>
      <c r="I7" t="s">
        <v>534</v>
      </c>
      <c r="J7" t="s">
        <v>535</v>
      </c>
      <c r="K7" s="35">
        <v>2924852633</v>
      </c>
    </row>
    <row r="8" spans="1:11" ht="15">
      <c r="A8" t="s">
        <v>529</v>
      </c>
      <c r="B8" s="32">
        <v>1001491</v>
      </c>
      <c r="C8" s="33">
        <v>43938</v>
      </c>
      <c r="D8" s="33">
        <v>44196</v>
      </c>
      <c r="E8" s="34" t="s">
        <v>530</v>
      </c>
      <c r="F8" t="s">
        <v>531</v>
      </c>
      <c r="G8" t="s">
        <v>532</v>
      </c>
      <c r="H8" t="s">
        <v>533</v>
      </c>
      <c r="I8" t="s">
        <v>534</v>
      </c>
      <c r="J8" t="s">
        <v>545</v>
      </c>
      <c r="K8" s="35">
        <v>46720000</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F0F7E-87FF-45B5-9D8A-870411C4DFFD}">
  <dimension ref="A1:E27"/>
  <sheetViews>
    <sheetView workbookViewId="0" topLeftCell="A1">
      <selection activeCell="G12" sqref="G12"/>
    </sheetView>
  </sheetViews>
  <sheetFormatPr defaultColWidth="11.421875" defaultRowHeight="15"/>
  <cols>
    <col min="2" max="2" width="29.7109375" style="0" customWidth="1"/>
    <col min="3" max="3" width="19.8515625" style="0" customWidth="1"/>
    <col min="258" max="258" width="29.7109375" style="0" customWidth="1"/>
    <col min="259" max="259" width="19.8515625" style="0" customWidth="1"/>
    <col min="514" max="514" width="29.7109375" style="0" customWidth="1"/>
    <col min="515" max="515" width="19.8515625" style="0" customWidth="1"/>
    <col min="770" max="770" width="29.7109375" style="0" customWidth="1"/>
    <col min="771" max="771" width="19.8515625" style="0" customWidth="1"/>
    <col min="1026" max="1026" width="29.7109375" style="0" customWidth="1"/>
    <col min="1027" max="1027" width="19.8515625" style="0" customWidth="1"/>
    <col min="1282" max="1282" width="29.7109375" style="0" customWidth="1"/>
    <col min="1283" max="1283" width="19.8515625" style="0" customWidth="1"/>
    <col min="1538" max="1538" width="29.7109375" style="0" customWidth="1"/>
    <col min="1539" max="1539" width="19.8515625" style="0" customWidth="1"/>
    <col min="1794" max="1794" width="29.7109375" style="0" customWidth="1"/>
    <col min="1795" max="1795" width="19.8515625" style="0" customWidth="1"/>
    <col min="2050" max="2050" width="29.7109375" style="0" customWidth="1"/>
    <col min="2051" max="2051" width="19.8515625" style="0" customWidth="1"/>
    <col min="2306" max="2306" width="29.7109375" style="0" customWidth="1"/>
    <col min="2307" max="2307" width="19.8515625" style="0" customWidth="1"/>
    <col min="2562" max="2562" width="29.7109375" style="0" customWidth="1"/>
    <col min="2563" max="2563" width="19.8515625" style="0" customWidth="1"/>
    <col min="2818" max="2818" width="29.7109375" style="0" customWidth="1"/>
    <col min="2819" max="2819" width="19.8515625" style="0" customWidth="1"/>
    <col min="3074" max="3074" width="29.7109375" style="0" customWidth="1"/>
    <col min="3075" max="3075" width="19.8515625" style="0" customWidth="1"/>
    <col min="3330" max="3330" width="29.7109375" style="0" customWidth="1"/>
    <col min="3331" max="3331" width="19.8515625" style="0" customWidth="1"/>
    <col min="3586" max="3586" width="29.7109375" style="0" customWidth="1"/>
    <col min="3587" max="3587" width="19.8515625" style="0" customWidth="1"/>
    <col min="3842" max="3842" width="29.7109375" style="0" customWidth="1"/>
    <col min="3843" max="3843" width="19.8515625" style="0" customWidth="1"/>
    <col min="4098" max="4098" width="29.7109375" style="0" customWidth="1"/>
    <col min="4099" max="4099" width="19.8515625" style="0" customWidth="1"/>
    <col min="4354" max="4354" width="29.7109375" style="0" customWidth="1"/>
    <col min="4355" max="4355" width="19.8515625" style="0" customWidth="1"/>
    <col min="4610" max="4610" width="29.7109375" style="0" customWidth="1"/>
    <col min="4611" max="4611" width="19.8515625" style="0" customWidth="1"/>
    <col min="4866" max="4866" width="29.7109375" style="0" customWidth="1"/>
    <col min="4867" max="4867" width="19.8515625" style="0" customWidth="1"/>
    <col min="5122" max="5122" width="29.7109375" style="0" customWidth="1"/>
    <col min="5123" max="5123" width="19.8515625" style="0" customWidth="1"/>
    <col min="5378" max="5378" width="29.7109375" style="0" customWidth="1"/>
    <col min="5379" max="5379" width="19.8515625" style="0" customWidth="1"/>
    <col min="5634" max="5634" width="29.7109375" style="0" customWidth="1"/>
    <col min="5635" max="5635" width="19.8515625" style="0" customWidth="1"/>
    <col min="5890" max="5890" width="29.7109375" style="0" customWidth="1"/>
    <col min="5891" max="5891" width="19.8515625" style="0" customWidth="1"/>
    <col min="6146" max="6146" width="29.7109375" style="0" customWidth="1"/>
    <col min="6147" max="6147" width="19.8515625" style="0" customWidth="1"/>
    <col min="6402" max="6402" width="29.7109375" style="0" customWidth="1"/>
    <col min="6403" max="6403" width="19.8515625" style="0" customWidth="1"/>
    <col min="6658" max="6658" width="29.7109375" style="0" customWidth="1"/>
    <col min="6659" max="6659" width="19.8515625" style="0" customWidth="1"/>
    <col min="6914" max="6914" width="29.7109375" style="0" customWidth="1"/>
    <col min="6915" max="6915" width="19.8515625" style="0" customWidth="1"/>
    <col min="7170" max="7170" width="29.7109375" style="0" customWidth="1"/>
    <col min="7171" max="7171" width="19.8515625" style="0" customWidth="1"/>
    <col min="7426" max="7426" width="29.7109375" style="0" customWidth="1"/>
    <col min="7427" max="7427" width="19.8515625" style="0" customWidth="1"/>
    <col min="7682" max="7682" width="29.7109375" style="0" customWidth="1"/>
    <col min="7683" max="7683" width="19.8515625" style="0" customWidth="1"/>
    <col min="7938" max="7938" width="29.7109375" style="0" customWidth="1"/>
    <col min="7939" max="7939" width="19.8515625" style="0" customWidth="1"/>
    <col min="8194" max="8194" width="29.7109375" style="0" customWidth="1"/>
    <col min="8195" max="8195" width="19.8515625" style="0" customWidth="1"/>
    <col min="8450" max="8450" width="29.7109375" style="0" customWidth="1"/>
    <col min="8451" max="8451" width="19.8515625" style="0" customWidth="1"/>
    <col min="8706" max="8706" width="29.7109375" style="0" customWidth="1"/>
    <col min="8707" max="8707" width="19.8515625" style="0" customWidth="1"/>
    <col min="8962" max="8962" width="29.7109375" style="0" customWidth="1"/>
    <col min="8963" max="8963" width="19.8515625" style="0" customWidth="1"/>
    <col min="9218" max="9218" width="29.7109375" style="0" customWidth="1"/>
    <col min="9219" max="9219" width="19.8515625" style="0" customWidth="1"/>
    <col min="9474" max="9474" width="29.7109375" style="0" customWidth="1"/>
    <col min="9475" max="9475" width="19.8515625" style="0" customWidth="1"/>
    <col min="9730" max="9730" width="29.7109375" style="0" customWidth="1"/>
    <col min="9731" max="9731" width="19.8515625" style="0" customWidth="1"/>
    <col min="9986" max="9986" width="29.7109375" style="0" customWidth="1"/>
    <col min="9987" max="9987" width="19.8515625" style="0" customWidth="1"/>
    <col min="10242" max="10242" width="29.7109375" style="0" customWidth="1"/>
    <col min="10243" max="10243" width="19.8515625" style="0" customWidth="1"/>
    <col min="10498" max="10498" width="29.7109375" style="0" customWidth="1"/>
    <col min="10499" max="10499" width="19.8515625" style="0" customWidth="1"/>
    <col min="10754" max="10754" width="29.7109375" style="0" customWidth="1"/>
    <col min="10755" max="10755" width="19.8515625" style="0" customWidth="1"/>
    <col min="11010" max="11010" width="29.7109375" style="0" customWidth="1"/>
    <col min="11011" max="11011" width="19.8515625" style="0" customWidth="1"/>
    <col min="11266" max="11266" width="29.7109375" style="0" customWidth="1"/>
    <col min="11267" max="11267" width="19.8515625" style="0" customWidth="1"/>
    <col min="11522" max="11522" width="29.7109375" style="0" customWidth="1"/>
    <col min="11523" max="11523" width="19.8515625" style="0" customWidth="1"/>
    <col min="11778" max="11778" width="29.7109375" style="0" customWidth="1"/>
    <col min="11779" max="11779" width="19.8515625" style="0" customWidth="1"/>
    <col min="12034" max="12034" width="29.7109375" style="0" customWidth="1"/>
    <col min="12035" max="12035" width="19.8515625" style="0" customWidth="1"/>
    <col min="12290" max="12290" width="29.7109375" style="0" customWidth="1"/>
    <col min="12291" max="12291" width="19.8515625" style="0" customWidth="1"/>
    <col min="12546" max="12546" width="29.7109375" style="0" customWidth="1"/>
    <col min="12547" max="12547" width="19.8515625" style="0" customWidth="1"/>
    <col min="12802" max="12802" width="29.7109375" style="0" customWidth="1"/>
    <col min="12803" max="12803" width="19.8515625" style="0" customWidth="1"/>
    <col min="13058" max="13058" width="29.7109375" style="0" customWidth="1"/>
    <col min="13059" max="13059" width="19.8515625" style="0" customWidth="1"/>
    <col min="13314" max="13314" width="29.7109375" style="0" customWidth="1"/>
    <col min="13315" max="13315" width="19.8515625" style="0" customWidth="1"/>
    <col min="13570" max="13570" width="29.7109375" style="0" customWidth="1"/>
    <col min="13571" max="13571" width="19.8515625" style="0" customWidth="1"/>
    <col min="13826" max="13826" width="29.7109375" style="0" customWidth="1"/>
    <col min="13827" max="13827" width="19.8515625" style="0" customWidth="1"/>
    <col min="14082" max="14082" width="29.7109375" style="0" customWidth="1"/>
    <col min="14083" max="14083" width="19.8515625" style="0" customWidth="1"/>
    <col min="14338" max="14338" width="29.7109375" style="0" customWidth="1"/>
    <col min="14339" max="14339" width="19.8515625" style="0" customWidth="1"/>
    <col min="14594" max="14594" width="29.7109375" style="0" customWidth="1"/>
    <col min="14595" max="14595" width="19.8515625" style="0" customWidth="1"/>
    <col min="14850" max="14850" width="29.7109375" style="0" customWidth="1"/>
    <col min="14851" max="14851" width="19.8515625" style="0" customWidth="1"/>
    <col min="15106" max="15106" width="29.7109375" style="0" customWidth="1"/>
    <col min="15107" max="15107" width="19.8515625" style="0" customWidth="1"/>
    <col min="15362" max="15362" width="29.7109375" style="0" customWidth="1"/>
    <col min="15363" max="15363" width="19.8515625" style="0" customWidth="1"/>
    <col min="15618" max="15618" width="29.7109375" style="0" customWidth="1"/>
    <col min="15619" max="15619" width="19.8515625" style="0" customWidth="1"/>
    <col min="15874" max="15874" width="29.7109375" style="0" customWidth="1"/>
    <col min="15875" max="15875" width="19.8515625" style="0" customWidth="1"/>
    <col min="16130" max="16130" width="29.7109375" style="0" customWidth="1"/>
    <col min="16131" max="16131" width="19.8515625" style="0" customWidth="1"/>
  </cols>
  <sheetData>
    <row r="1" spans="1:5" ht="15">
      <c r="A1" t="s">
        <v>0</v>
      </c>
      <c r="B1" t="s">
        <v>1</v>
      </c>
      <c r="C1" t="s">
        <v>546</v>
      </c>
      <c r="D1" t="s">
        <v>547</v>
      </c>
      <c r="E1" t="s">
        <v>548</v>
      </c>
    </row>
    <row r="2" spans="1:5" ht="22.5">
      <c r="A2" s="1" t="s">
        <v>26</v>
      </c>
      <c r="B2" s="1" t="s">
        <v>27</v>
      </c>
      <c r="C2" s="4">
        <v>12543002</v>
      </c>
      <c r="D2" s="36">
        <v>0</v>
      </c>
      <c r="E2" s="36">
        <v>0</v>
      </c>
    </row>
    <row r="3" spans="1:5" ht="15">
      <c r="A3" s="1" t="s">
        <v>28</v>
      </c>
      <c r="B3" s="1" t="s">
        <v>31</v>
      </c>
      <c r="C3" s="4">
        <v>31837980</v>
      </c>
      <c r="D3" s="36">
        <v>0</v>
      </c>
      <c r="E3" s="36">
        <v>0</v>
      </c>
    </row>
    <row r="4" spans="1:5" ht="15">
      <c r="A4" s="1" t="s">
        <v>32</v>
      </c>
      <c r="B4" s="1" t="s">
        <v>33</v>
      </c>
      <c r="C4" s="4">
        <v>1288903038</v>
      </c>
      <c r="D4" s="36">
        <v>0</v>
      </c>
      <c r="E4" s="36">
        <v>0</v>
      </c>
    </row>
    <row r="5" spans="1:5" ht="22.5">
      <c r="A5" s="1" t="s">
        <v>32</v>
      </c>
      <c r="B5" s="1" t="s">
        <v>36</v>
      </c>
      <c r="C5" s="4">
        <v>1190000</v>
      </c>
      <c r="D5" s="36">
        <v>0</v>
      </c>
      <c r="E5" s="36">
        <v>0</v>
      </c>
    </row>
    <row r="6" spans="1:5" ht="22.5">
      <c r="A6" s="1" t="s">
        <v>32</v>
      </c>
      <c r="B6" s="1" t="s">
        <v>38</v>
      </c>
      <c r="C6" s="4">
        <v>2185600</v>
      </c>
      <c r="D6" s="36">
        <v>0</v>
      </c>
      <c r="E6" s="36">
        <v>0</v>
      </c>
    </row>
    <row r="7" spans="1:5" ht="15">
      <c r="A7" s="1" t="s">
        <v>32</v>
      </c>
      <c r="B7" s="1" t="s">
        <v>40</v>
      </c>
      <c r="C7" s="4">
        <v>17850000</v>
      </c>
      <c r="D7" s="36">
        <v>0</v>
      </c>
      <c r="E7" s="36">
        <v>0</v>
      </c>
    </row>
    <row r="8" spans="1:5" ht="15">
      <c r="A8" s="1" t="s">
        <v>32</v>
      </c>
      <c r="B8" s="1" t="s">
        <v>42</v>
      </c>
      <c r="C8" s="4">
        <v>4522000</v>
      </c>
      <c r="D8" s="36">
        <v>0</v>
      </c>
      <c r="E8" s="36">
        <v>0</v>
      </c>
    </row>
    <row r="9" spans="1:5" ht="22.5">
      <c r="A9" s="1" t="s">
        <v>32</v>
      </c>
      <c r="B9" s="1" t="s">
        <v>44</v>
      </c>
      <c r="C9" s="4">
        <v>1190000</v>
      </c>
      <c r="D9" s="36">
        <v>0</v>
      </c>
      <c r="E9" s="36">
        <v>0</v>
      </c>
    </row>
    <row r="10" spans="1:5" ht="15">
      <c r="A10" s="1" t="s">
        <v>32</v>
      </c>
      <c r="B10" s="1" t="s">
        <v>46</v>
      </c>
      <c r="C10" s="4">
        <v>4760000</v>
      </c>
      <c r="D10" s="36">
        <v>0</v>
      </c>
      <c r="E10" s="36">
        <v>0</v>
      </c>
    </row>
    <row r="11" spans="1:5" ht="15">
      <c r="A11" s="1" t="s">
        <v>32</v>
      </c>
      <c r="B11" s="1" t="s">
        <v>48</v>
      </c>
      <c r="C11" s="4">
        <v>1190000</v>
      </c>
      <c r="D11" s="36">
        <v>0</v>
      </c>
      <c r="E11" s="36">
        <v>0</v>
      </c>
    </row>
    <row r="12" spans="1:5" ht="15">
      <c r="A12" s="1" t="s">
        <v>32</v>
      </c>
      <c r="B12" s="1" t="s">
        <v>50</v>
      </c>
      <c r="C12" s="4">
        <v>20468000</v>
      </c>
      <c r="D12" s="36">
        <v>0</v>
      </c>
      <c r="E12" s="36">
        <v>0</v>
      </c>
    </row>
    <row r="13" spans="1:5" ht="15">
      <c r="A13" s="1" t="s">
        <v>32</v>
      </c>
      <c r="B13" s="1" t="s">
        <v>52</v>
      </c>
      <c r="C13" s="4">
        <v>3332000</v>
      </c>
      <c r="D13" s="36">
        <v>0</v>
      </c>
      <c r="E13" s="36">
        <v>0</v>
      </c>
    </row>
    <row r="14" spans="1:5" ht="22.5">
      <c r="A14" s="1" t="s">
        <v>32</v>
      </c>
      <c r="B14" s="1" t="s">
        <v>54</v>
      </c>
      <c r="C14" s="4">
        <v>53550000</v>
      </c>
      <c r="D14" s="36">
        <v>0</v>
      </c>
      <c r="E14" s="36">
        <v>0</v>
      </c>
    </row>
    <row r="15" spans="1:5" ht="22.5">
      <c r="A15" s="1" t="s">
        <v>32</v>
      </c>
      <c r="B15" s="1" t="s">
        <v>56</v>
      </c>
      <c r="C15" s="4">
        <v>14875000</v>
      </c>
      <c r="D15" s="36">
        <v>0</v>
      </c>
      <c r="E15" s="36">
        <v>0</v>
      </c>
    </row>
    <row r="16" spans="1:5" ht="22.5">
      <c r="A16" s="1" t="s">
        <v>32</v>
      </c>
      <c r="B16" s="1" t="s">
        <v>58</v>
      </c>
      <c r="C16" s="4">
        <v>11424000</v>
      </c>
      <c r="D16" s="36">
        <v>0</v>
      </c>
      <c r="E16" s="36">
        <v>0</v>
      </c>
    </row>
    <row r="17" spans="1:5" ht="22.5">
      <c r="A17" s="1" t="s">
        <v>32</v>
      </c>
      <c r="B17" s="1" t="s">
        <v>60</v>
      </c>
      <c r="C17" s="4">
        <v>8460900</v>
      </c>
      <c r="D17" s="36">
        <v>0</v>
      </c>
      <c r="E17" s="36">
        <v>0</v>
      </c>
    </row>
    <row r="18" spans="1:5" ht="15">
      <c r="A18" s="1" t="s">
        <v>61</v>
      </c>
      <c r="B18" s="1" t="s">
        <v>64</v>
      </c>
      <c r="C18" s="4">
        <v>414027764</v>
      </c>
      <c r="D18" s="36">
        <v>0</v>
      </c>
      <c r="E18" s="36">
        <v>0</v>
      </c>
    </row>
    <row r="19" spans="1:5" ht="15">
      <c r="A19" s="1" t="s">
        <v>65</v>
      </c>
      <c r="B19" s="1" t="s">
        <v>68</v>
      </c>
      <c r="C19" s="4">
        <v>2900397</v>
      </c>
      <c r="D19" s="36">
        <v>0</v>
      </c>
      <c r="E19" s="36">
        <v>0</v>
      </c>
    </row>
    <row r="20" spans="1:5" ht="22.5">
      <c r="A20" s="1" t="s">
        <v>69</v>
      </c>
      <c r="B20" s="1" t="s">
        <v>72</v>
      </c>
      <c r="C20" s="4">
        <v>119829424</v>
      </c>
      <c r="D20" s="36">
        <v>0</v>
      </c>
      <c r="E20" s="36">
        <v>0</v>
      </c>
    </row>
    <row r="21" spans="1:5" ht="15">
      <c r="A21" s="1" t="s">
        <v>73</v>
      </c>
      <c r="B21" s="1" t="s">
        <v>76</v>
      </c>
      <c r="C21" s="4">
        <v>16502075</v>
      </c>
      <c r="D21" s="36">
        <v>0</v>
      </c>
      <c r="E21" s="36">
        <v>0</v>
      </c>
    </row>
    <row r="22" spans="1:5" ht="15">
      <c r="A22" s="1" t="s">
        <v>77</v>
      </c>
      <c r="B22" s="1" t="s">
        <v>80</v>
      </c>
      <c r="C22" s="4">
        <v>171207311.8</v>
      </c>
      <c r="D22" s="36">
        <v>0</v>
      </c>
      <c r="E22" s="36">
        <v>0</v>
      </c>
    </row>
    <row r="23" spans="1:5" ht="15">
      <c r="A23" s="1" t="s">
        <v>77</v>
      </c>
      <c r="B23" s="1" t="s">
        <v>82</v>
      </c>
      <c r="C23" s="4">
        <v>36993890.4</v>
      </c>
      <c r="D23" s="36">
        <v>0</v>
      </c>
      <c r="E23" s="36">
        <v>0</v>
      </c>
    </row>
    <row r="24" spans="1:5" ht="15">
      <c r="A24" s="1" t="s">
        <v>77</v>
      </c>
      <c r="B24" s="1" t="s">
        <v>84</v>
      </c>
      <c r="C24" s="4">
        <v>162595722</v>
      </c>
      <c r="D24" s="36">
        <v>0</v>
      </c>
      <c r="E24" s="36">
        <v>0</v>
      </c>
    </row>
    <row r="25" spans="1:5" ht="22.5">
      <c r="A25" s="1" t="s">
        <v>85</v>
      </c>
      <c r="B25" s="1" t="s">
        <v>88</v>
      </c>
      <c r="C25" s="4">
        <v>14585491.94</v>
      </c>
      <c r="D25" s="36">
        <v>0</v>
      </c>
      <c r="E25" s="36">
        <v>0</v>
      </c>
    </row>
    <row r="26" spans="1:5" ht="15">
      <c r="A26" s="1" t="s">
        <v>89</v>
      </c>
      <c r="B26" s="1" t="s">
        <v>92</v>
      </c>
      <c r="C26" s="4">
        <v>530940326</v>
      </c>
      <c r="D26" s="36">
        <v>0</v>
      </c>
      <c r="E26" s="36">
        <v>0</v>
      </c>
    </row>
    <row r="27" spans="1:5" ht="15">
      <c r="A27" s="1" t="s">
        <v>93</v>
      </c>
      <c r="B27" s="1" t="s">
        <v>96</v>
      </c>
      <c r="C27" s="4">
        <v>52520000</v>
      </c>
      <c r="D27" s="36">
        <v>0</v>
      </c>
      <c r="E27" s="36">
        <v>0</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F1FD9-C52D-4B2D-BEEA-77E127408B81}">
  <dimension ref="A1:E8"/>
  <sheetViews>
    <sheetView workbookViewId="0" topLeftCell="A1">
      <selection activeCell="H9" sqref="H9"/>
    </sheetView>
  </sheetViews>
  <sheetFormatPr defaultColWidth="11.421875" defaultRowHeight="15"/>
  <cols>
    <col min="3" max="3" width="18.140625" style="0" customWidth="1"/>
    <col min="259" max="259" width="18.140625" style="0" customWidth="1"/>
    <col min="515" max="515" width="18.140625" style="0" customWidth="1"/>
    <col min="771" max="771" width="18.140625" style="0" customWidth="1"/>
    <col min="1027" max="1027" width="18.140625" style="0" customWidth="1"/>
    <col min="1283" max="1283" width="18.140625" style="0" customWidth="1"/>
    <col min="1539" max="1539" width="18.140625" style="0" customWidth="1"/>
    <col min="1795" max="1795" width="18.140625" style="0" customWidth="1"/>
    <col min="2051" max="2051" width="18.140625" style="0" customWidth="1"/>
    <col min="2307" max="2307" width="18.140625" style="0" customWidth="1"/>
    <col min="2563" max="2563" width="18.140625" style="0" customWidth="1"/>
    <col min="2819" max="2819" width="18.140625" style="0" customWidth="1"/>
    <col min="3075" max="3075" width="18.140625" style="0" customWidth="1"/>
    <col min="3331" max="3331" width="18.140625" style="0" customWidth="1"/>
    <col min="3587" max="3587" width="18.140625" style="0" customWidth="1"/>
    <col min="3843" max="3843" width="18.140625" style="0" customWidth="1"/>
    <col min="4099" max="4099" width="18.140625" style="0" customWidth="1"/>
    <col min="4355" max="4355" width="18.140625" style="0" customWidth="1"/>
    <col min="4611" max="4611" width="18.140625" style="0" customWidth="1"/>
    <col min="4867" max="4867" width="18.140625" style="0" customWidth="1"/>
    <col min="5123" max="5123" width="18.140625" style="0" customWidth="1"/>
    <col min="5379" max="5379" width="18.140625" style="0" customWidth="1"/>
    <col min="5635" max="5635" width="18.140625" style="0" customWidth="1"/>
    <col min="5891" max="5891" width="18.140625" style="0" customWidth="1"/>
    <col min="6147" max="6147" width="18.140625" style="0" customWidth="1"/>
    <col min="6403" max="6403" width="18.140625" style="0" customWidth="1"/>
    <col min="6659" max="6659" width="18.140625" style="0" customWidth="1"/>
    <col min="6915" max="6915" width="18.140625" style="0" customWidth="1"/>
    <col min="7171" max="7171" width="18.140625" style="0" customWidth="1"/>
    <col min="7427" max="7427" width="18.140625" style="0" customWidth="1"/>
    <col min="7683" max="7683" width="18.140625" style="0" customWidth="1"/>
    <col min="7939" max="7939" width="18.140625" style="0" customWidth="1"/>
    <col min="8195" max="8195" width="18.140625" style="0" customWidth="1"/>
    <col min="8451" max="8451" width="18.140625" style="0" customWidth="1"/>
    <col min="8707" max="8707" width="18.140625" style="0" customWidth="1"/>
    <col min="8963" max="8963" width="18.140625" style="0" customWidth="1"/>
    <col min="9219" max="9219" width="18.140625" style="0" customWidth="1"/>
    <col min="9475" max="9475" width="18.140625" style="0" customWidth="1"/>
    <col min="9731" max="9731" width="18.140625" style="0" customWidth="1"/>
    <col min="9987" max="9987" width="18.140625" style="0" customWidth="1"/>
    <col min="10243" max="10243" width="18.140625" style="0" customWidth="1"/>
    <col min="10499" max="10499" width="18.140625" style="0" customWidth="1"/>
    <col min="10755" max="10755" width="18.140625" style="0" customWidth="1"/>
    <col min="11011" max="11011" width="18.140625" style="0" customWidth="1"/>
    <col min="11267" max="11267" width="18.140625" style="0" customWidth="1"/>
    <col min="11523" max="11523" width="18.140625" style="0" customWidth="1"/>
    <col min="11779" max="11779" width="18.140625" style="0" customWidth="1"/>
    <col min="12035" max="12035" width="18.140625" style="0" customWidth="1"/>
    <col min="12291" max="12291" width="18.140625" style="0" customWidth="1"/>
    <col min="12547" max="12547" width="18.140625" style="0" customWidth="1"/>
    <col min="12803" max="12803" width="18.140625" style="0" customWidth="1"/>
    <col min="13059" max="13059" width="18.140625" style="0" customWidth="1"/>
    <col min="13315" max="13315" width="18.140625" style="0" customWidth="1"/>
    <col min="13571" max="13571" width="18.140625" style="0" customWidth="1"/>
    <col min="13827" max="13827" width="18.140625" style="0" customWidth="1"/>
    <col min="14083" max="14083" width="18.140625" style="0" customWidth="1"/>
    <col min="14339" max="14339" width="18.140625" style="0" customWidth="1"/>
    <col min="14595" max="14595" width="18.140625" style="0" customWidth="1"/>
    <col min="14851" max="14851" width="18.140625" style="0" customWidth="1"/>
    <col min="15107" max="15107" width="18.140625" style="0" customWidth="1"/>
    <col min="15363" max="15363" width="18.140625" style="0" customWidth="1"/>
    <col min="15619" max="15619" width="18.140625" style="0" customWidth="1"/>
    <col min="15875" max="15875" width="18.140625" style="0" customWidth="1"/>
    <col min="16131" max="16131" width="18.140625" style="0" customWidth="1"/>
  </cols>
  <sheetData>
    <row r="1" spans="1:5" ht="15">
      <c r="A1" t="s">
        <v>549</v>
      </c>
      <c r="B1" t="s">
        <v>550</v>
      </c>
      <c r="C1" t="s">
        <v>551</v>
      </c>
      <c r="D1" t="s">
        <v>552</v>
      </c>
      <c r="E1" t="s">
        <v>553</v>
      </c>
    </row>
    <row r="2" spans="1:5" ht="15">
      <c r="A2" s="37">
        <v>44005</v>
      </c>
      <c r="B2" s="1" t="s">
        <v>554</v>
      </c>
      <c r="C2" s="2">
        <v>645000</v>
      </c>
      <c r="D2" s="1" t="s">
        <v>555</v>
      </c>
      <c r="E2" s="6">
        <v>511114</v>
      </c>
    </row>
    <row r="3" spans="1:5" ht="22.5">
      <c r="A3" s="37">
        <v>44005</v>
      </c>
      <c r="B3" s="1" t="s">
        <v>554</v>
      </c>
      <c r="C3" s="2">
        <v>900000</v>
      </c>
      <c r="D3" s="1" t="s">
        <v>556</v>
      </c>
      <c r="E3" s="6">
        <v>511114</v>
      </c>
    </row>
    <row r="4" spans="1:5" ht="33.75">
      <c r="A4" s="37">
        <v>44005</v>
      </c>
      <c r="B4" s="1" t="s">
        <v>554</v>
      </c>
      <c r="C4" s="2">
        <v>9450000</v>
      </c>
      <c r="D4" s="1" t="s">
        <v>557</v>
      </c>
      <c r="E4" s="6">
        <v>511114</v>
      </c>
    </row>
    <row r="5" spans="1:5" ht="22.5">
      <c r="A5" s="37">
        <v>44005</v>
      </c>
      <c r="B5" s="1" t="s">
        <v>554</v>
      </c>
      <c r="C5" s="2">
        <v>540000</v>
      </c>
      <c r="D5" s="1" t="s">
        <v>558</v>
      </c>
      <c r="E5" s="6">
        <v>511114</v>
      </c>
    </row>
    <row r="6" spans="1:5" ht="22.5">
      <c r="A6" s="37">
        <v>44005</v>
      </c>
      <c r="B6" s="1" t="s">
        <v>554</v>
      </c>
      <c r="C6" s="2">
        <v>2730000</v>
      </c>
      <c r="D6" s="1" t="s">
        <v>559</v>
      </c>
      <c r="E6" s="6">
        <v>511114</v>
      </c>
    </row>
    <row r="7" spans="1:5" ht="22.5">
      <c r="A7" s="37">
        <v>44005</v>
      </c>
      <c r="B7" s="1" t="s">
        <v>554</v>
      </c>
      <c r="C7" s="2">
        <v>645000</v>
      </c>
      <c r="D7" s="1" t="s">
        <v>560</v>
      </c>
      <c r="E7" s="6">
        <v>511114</v>
      </c>
    </row>
    <row r="8" spans="1:5" ht="22.5">
      <c r="A8" s="37">
        <v>44005</v>
      </c>
      <c r="B8" s="1" t="s">
        <v>554</v>
      </c>
      <c r="C8" s="2">
        <v>2998800</v>
      </c>
      <c r="D8" s="1" t="s">
        <v>561</v>
      </c>
      <c r="E8" s="6">
        <v>511114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VILLALOBOS</dc:creator>
  <cp:keywords/>
  <dc:description/>
  <cp:lastModifiedBy>KELLY VILLALOBOS</cp:lastModifiedBy>
  <dcterms:created xsi:type="dcterms:W3CDTF">2020-10-07T18:57:02Z</dcterms:created>
  <dcterms:modified xsi:type="dcterms:W3CDTF">2020-10-07T20:01:32Z</dcterms:modified>
  <cp:category/>
  <cp:version/>
  <cp:contentType/>
  <cp:contentStatus/>
</cp:coreProperties>
</file>