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Override PartName="/xl/threadedComments/threadedComment1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ngeldiaz/Desktop/A.J DIAZ/WORK/EPA/MIPG/EPA -IMPLEMENTACIÓN MIPG /2022/PLANES INSTITUCIONALES /PLANEACIÓN/"/>
    </mc:Choice>
  </mc:AlternateContent>
  <xr:revisionPtr revIDLastSave="0" documentId="8_{BD321E37-31C6-DF4A-B661-FAC4A8BBF803}" xr6:coauthVersionLast="36" xr6:coauthVersionMax="36" xr10:uidLastSave="{00000000-0000-0000-0000-000000000000}"/>
  <bookViews>
    <workbookView xWindow="540" yWindow="1160" windowWidth="26880" windowHeight="15880" firstSheet="5" activeTab="10" xr2:uid="{8E9D37DD-DBC6-473B-A715-47DD8B8B3F63}"/>
  </bookViews>
  <sheets>
    <sheet name="GESTIÓN DE DIRECCIÓN" sheetId="48" r:id="rId1"/>
    <sheet name="GESTIÓN DE PLANEACIÓN" sheetId="47" r:id="rId2"/>
    <sheet name="INVESTIGACIÓN Y EDUCACIÓN" sheetId="49" r:id="rId3"/>
    <sheet name="EVALUAC, CTROL Y SEG AMBIENTAL" sheetId="46" r:id="rId4"/>
    <sheet name="GESTION ADTIVA Y FINANCIERA" sheetId="44" r:id="rId5"/>
    <sheet name="GESTIÓN JURÍDICA" sheetId="50" r:id="rId6"/>
    <sheet name="GESTIÓN CONTRACTUAL" sheetId="51" r:id="rId7"/>
    <sheet name="GESTIÓN DEL TALENTO HUMANO" sheetId="41" r:id="rId8"/>
    <sheet name="TIC" sheetId="52" r:id="rId9"/>
    <sheet name="SERVICIOS AL CIUDADANO" sheetId="45" r:id="rId10"/>
    <sheet name="SEGUIMIENTO Y EVALUACIÓN" sheetId="54" r:id="rId11"/>
    <sheet name="RIESGO INHERENTE" sheetId="24" state="hidden" r:id="rId12"/>
    <sheet name="RIESGO RESIDUAL" sheetId="25" state="hidden" r:id="rId1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4" i="54" l="1"/>
  <c r="BM12" i="54"/>
  <c r="BM10" i="54"/>
  <c r="BM8" i="54"/>
  <c r="BL14" i="54"/>
  <c r="BL12" i="54"/>
  <c r="BL10" i="54"/>
  <c r="BH14" i="54"/>
  <c r="BH12" i="54"/>
  <c r="BH10" i="54"/>
  <c r="BH8" i="54"/>
  <c r="BH8" i="45"/>
  <c r="BL8" i="54"/>
  <c r="BL8" i="45"/>
  <c r="BK14" i="54"/>
  <c r="BK12" i="54"/>
  <c r="BK10" i="54"/>
  <c r="BK8" i="54"/>
  <c r="BI10" i="54"/>
  <c r="BI12" i="54"/>
  <c r="BI14" i="54"/>
  <c r="BI8" i="54"/>
  <c r="BG14" i="54"/>
  <c r="BG12" i="54"/>
  <c r="BG10" i="54"/>
  <c r="BG8" i="54"/>
  <c r="BG8" i="45"/>
  <c r="BF9" i="54"/>
  <c r="BF10" i="54"/>
  <c r="BF11" i="54"/>
  <c r="BF12" i="54"/>
  <c r="BF13" i="54"/>
  <c r="BF14" i="54"/>
  <c r="BF15" i="54"/>
  <c r="BF8" i="54"/>
  <c r="BF8" i="45"/>
  <c r="BE9" i="54"/>
  <c r="BE10" i="54"/>
  <c r="BE11" i="54"/>
  <c r="BE12" i="54"/>
  <c r="BE13" i="54"/>
  <c r="BE14" i="54"/>
  <c r="BE15" i="54"/>
  <c r="BE8" i="54"/>
  <c r="BE8" i="45"/>
  <c r="BD9" i="54"/>
  <c r="BD10" i="54"/>
  <c r="BD11" i="54"/>
  <c r="BD12" i="54"/>
  <c r="BD13" i="54"/>
  <c r="BD14" i="54"/>
  <c r="BD15" i="54"/>
  <c r="BD8" i="54"/>
  <c r="BD8" i="45"/>
  <c r="BA9" i="54"/>
  <c r="BA10" i="54"/>
  <c r="BA11" i="54"/>
  <c r="BA12" i="54"/>
  <c r="BA13" i="54"/>
  <c r="BA14" i="54"/>
  <c r="BA15" i="54"/>
  <c r="BA8" i="54"/>
  <c r="BA8" i="45"/>
  <c r="AN9" i="54"/>
  <c r="AP9" i="54"/>
  <c r="AR9" i="54"/>
  <c r="AT9" i="54"/>
  <c r="AV9" i="54"/>
  <c r="AX9" i="54"/>
  <c r="AZ9" i="54"/>
  <c r="AN10" i="54"/>
  <c r="AP10" i="54"/>
  <c r="AR10" i="54"/>
  <c r="AT10" i="54"/>
  <c r="AV10" i="54"/>
  <c r="AX10" i="54"/>
  <c r="AZ10" i="54"/>
  <c r="AN11" i="54"/>
  <c r="AP11" i="54"/>
  <c r="AR11" i="54"/>
  <c r="AT11" i="54"/>
  <c r="AV11" i="54"/>
  <c r="AX11" i="54"/>
  <c r="AZ11" i="54"/>
  <c r="AN12" i="54"/>
  <c r="AP12" i="54"/>
  <c r="AR12" i="54"/>
  <c r="AT12" i="54"/>
  <c r="AV12" i="54"/>
  <c r="AX12" i="54"/>
  <c r="AZ12" i="54"/>
  <c r="AN13" i="54"/>
  <c r="AP13" i="54"/>
  <c r="AR13" i="54"/>
  <c r="AT13" i="54"/>
  <c r="AV13" i="54"/>
  <c r="AX13" i="54"/>
  <c r="AZ13" i="54"/>
  <c r="AN14" i="54"/>
  <c r="AP14" i="54"/>
  <c r="AR14" i="54"/>
  <c r="AT14" i="54"/>
  <c r="AV14" i="54"/>
  <c r="AX14" i="54"/>
  <c r="AZ14" i="54"/>
  <c r="AN15" i="54"/>
  <c r="AP15" i="54"/>
  <c r="AR15" i="54"/>
  <c r="AT15" i="54"/>
  <c r="AV15" i="54"/>
  <c r="AX15" i="54"/>
  <c r="AZ15" i="54"/>
  <c r="AZ8" i="54"/>
  <c r="AX8" i="54"/>
  <c r="AV8" i="54"/>
  <c r="AT8" i="54"/>
  <c r="AR8" i="54"/>
  <c r="AP8" i="54"/>
  <c r="AN8" i="54"/>
  <c r="AK14" i="54"/>
  <c r="AK12" i="54"/>
  <c r="AK10" i="54"/>
  <c r="AK8" i="54"/>
  <c r="AJ14" i="54"/>
  <c r="AJ12" i="54"/>
  <c r="AJ10" i="54"/>
  <c r="AJ8" i="54"/>
  <c r="AJ8" i="45"/>
  <c r="AH14" i="54"/>
  <c r="AH12" i="54"/>
  <c r="AI14" i="54"/>
  <c r="AI12" i="54"/>
  <c r="AI10" i="54"/>
  <c r="AH10" i="54"/>
  <c r="AH8" i="54"/>
  <c r="AH8" i="45"/>
  <c r="AI8" i="54"/>
  <c r="AI8" i="45"/>
  <c r="N14" i="54"/>
  <c r="N12" i="54"/>
  <c r="N10" i="54"/>
  <c r="M14" i="54"/>
  <c r="M12" i="54"/>
  <c r="M10" i="54"/>
  <c r="M8" i="54"/>
  <c r="M8" i="45"/>
  <c r="N8" i="54"/>
  <c r="AT9" i="47"/>
  <c r="AT10" i="47"/>
  <c r="BD9" i="46"/>
  <c r="BF9" i="46" s="1"/>
  <c r="BD13" i="46"/>
  <c r="BF13" i="46" s="1"/>
  <c r="AN13" i="46"/>
  <c r="AP13" i="46"/>
  <c r="AR13" i="46"/>
  <c r="AT13" i="46"/>
  <c r="AV13" i="46"/>
  <c r="AX13" i="46"/>
  <c r="AZ13" i="46"/>
  <c r="BB13" i="46" s="1"/>
  <c r="BA13" i="46" s="1"/>
  <c r="BE13" i="46" s="1"/>
  <c r="AN10" i="46"/>
  <c r="AP10" i="46"/>
  <c r="AR10" i="46"/>
  <c r="AT10" i="46"/>
  <c r="AV10" i="46"/>
  <c r="AX10" i="46"/>
  <c r="AZ10" i="46"/>
  <c r="AN11" i="46"/>
  <c r="AP11" i="46"/>
  <c r="AR11" i="46"/>
  <c r="AT11" i="46"/>
  <c r="AV11" i="46"/>
  <c r="AX11" i="46"/>
  <c r="AZ11" i="46"/>
  <c r="AN12" i="46"/>
  <c r="AP12" i="46"/>
  <c r="AR12" i="46"/>
  <c r="AT12" i="46"/>
  <c r="AV12" i="46"/>
  <c r="AX12" i="46"/>
  <c r="AZ12" i="46"/>
  <c r="AZ9" i="46"/>
  <c r="AX9" i="46"/>
  <c r="AV9" i="46"/>
  <c r="AT9" i="46"/>
  <c r="AR9" i="46"/>
  <c r="AP9" i="46"/>
  <c r="AN9" i="46"/>
  <c r="AH8" i="46"/>
  <c r="AH10" i="46"/>
  <c r="AH12" i="46"/>
  <c r="BB9" i="46" l="1"/>
  <c r="BA9" i="46" s="1"/>
  <c r="BE9" i="46" s="1"/>
  <c r="BB12" i="46"/>
  <c r="BA12" i="46" s="1"/>
  <c r="BB11" i="46"/>
  <c r="BA11" i="46" s="1"/>
  <c r="BB10" i="46"/>
  <c r="BA10" i="46" s="1"/>
  <c r="BD12" i="46" l="1"/>
  <c r="BF12" i="46" s="1"/>
  <c r="BG12" i="46" s="1"/>
  <c r="AI12" i="46"/>
  <c r="M12" i="46"/>
  <c r="N12" i="46" s="1"/>
  <c r="BD15" i="50"/>
  <c r="BF15" i="50" s="1"/>
  <c r="AZ15" i="50"/>
  <c r="AX15" i="50"/>
  <c r="AV15" i="50"/>
  <c r="AT15" i="50"/>
  <c r="AR15" i="50"/>
  <c r="AP15" i="50"/>
  <c r="AN15" i="50"/>
  <c r="BD14" i="50"/>
  <c r="BF14" i="50" s="1"/>
  <c r="BG14" i="50" s="1"/>
  <c r="AZ14" i="50"/>
  <c r="AX14" i="50"/>
  <c r="AV14" i="50"/>
  <c r="AT14" i="50"/>
  <c r="AR14" i="50"/>
  <c r="AP14" i="50"/>
  <c r="AN14" i="50"/>
  <c r="AH14" i="50"/>
  <c r="AI14" i="50" s="1"/>
  <c r="M14" i="50"/>
  <c r="N14" i="50" s="1"/>
  <c r="BD16" i="51"/>
  <c r="BF16" i="51" s="1"/>
  <c r="AZ16" i="51"/>
  <c r="AX16" i="51"/>
  <c r="AV16" i="51"/>
  <c r="AT16" i="51"/>
  <c r="AR16" i="51"/>
  <c r="AP16" i="51"/>
  <c r="AN16" i="51"/>
  <c r="AK16" i="51"/>
  <c r="BD15" i="51"/>
  <c r="BF15" i="51" s="1"/>
  <c r="BG15" i="51" s="1"/>
  <c r="AZ15" i="51"/>
  <c r="AX15" i="51"/>
  <c r="AV15" i="51"/>
  <c r="AT15" i="51"/>
  <c r="AR15" i="51"/>
  <c r="AP15" i="51"/>
  <c r="AN15" i="51"/>
  <c r="AH15" i="51"/>
  <c r="AI15" i="51" s="1"/>
  <c r="M15" i="51"/>
  <c r="N15" i="51" s="1"/>
  <c r="BD10" i="51"/>
  <c r="BF10" i="51" s="1"/>
  <c r="AZ10" i="51"/>
  <c r="AX10" i="51"/>
  <c r="AV10" i="51"/>
  <c r="AT10" i="51"/>
  <c r="AR10" i="51"/>
  <c r="AP10" i="51"/>
  <c r="AN10" i="51"/>
  <c r="AK10" i="51"/>
  <c r="BD9" i="51"/>
  <c r="BF9" i="51" s="1"/>
  <c r="AZ9" i="51"/>
  <c r="AX9" i="51"/>
  <c r="AV9" i="51"/>
  <c r="AT9" i="51"/>
  <c r="AR9" i="51"/>
  <c r="AP9" i="51"/>
  <c r="AN9" i="51"/>
  <c r="BD8" i="51"/>
  <c r="BF8" i="51" s="1"/>
  <c r="BG8" i="51" s="1"/>
  <c r="AZ8" i="51"/>
  <c r="AX8" i="51"/>
  <c r="AV8" i="51"/>
  <c r="AT8" i="51"/>
  <c r="AR8" i="51"/>
  <c r="AP8" i="51"/>
  <c r="AN8" i="51"/>
  <c r="AH8" i="51"/>
  <c r="AI8" i="51" s="1"/>
  <c r="M8" i="51"/>
  <c r="N8" i="51" s="1"/>
  <c r="BD14" i="51"/>
  <c r="BF14" i="51" s="1"/>
  <c r="AZ14" i="51"/>
  <c r="AX14" i="51"/>
  <c r="AV14" i="51"/>
  <c r="AT14" i="51"/>
  <c r="AR14" i="51"/>
  <c r="AP14" i="51"/>
  <c r="AN14" i="51"/>
  <c r="AK14" i="51"/>
  <c r="BD13" i="51"/>
  <c r="BF13" i="51" s="1"/>
  <c r="BG13" i="51" s="1"/>
  <c r="AZ13" i="51"/>
  <c r="AX13" i="51"/>
  <c r="AV13" i="51"/>
  <c r="AT13" i="51"/>
  <c r="AR13" i="51"/>
  <c r="AP13" i="51"/>
  <c r="AN13" i="51"/>
  <c r="AH13" i="51"/>
  <c r="AI13" i="51" s="1"/>
  <c r="M13" i="51"/>
  <c r="N13" i="51" s="1"/>
  <c r="BD10" i="52"/>
  <c r="BF10" i="52" s="1"/>
  <c r="AZ10" i="52"/>
  <c r="AX10" i="52"/>
  <c r="AV10" i="52"/>
  <c r="AT10" i="52"/>
  <c r="AR10" i="52"/>
  <c r="AP10" i="52"/>
  <c r="AN10" i="52"/>
  <c r="BD8" i="52"/>
  <c r="BF8" i="52" s="1"/>
  <c r="BG8" i="52" s="1"/>
  <c r="AZ8" i="52"/>
  <c r="AX8" i="52"/>
  <c r="AV8" i="52"/>
  <c r="AT8" i="52"/>
  <c r="AR8" i="52"/>
  <c r="AP8" i="52"/>
  <c r="AN8" i="52"/>
  <c r="AH8" i="52"/>
  <c r="AI8" i="52" s="1"/>
  <c r="M8" i="52"/>
  <c r="N8" i="52" s="1"/>
  <c r="BD21" i="51"/>
  <c r="BF21" i="51" s="1"/>
  <c r="AZ21" i="51"/>
  <c r="AX21" i="51"/>
  <c r="AV21" i="51"/>
  <c r="AT21" i="51"/>
  <c r="AR21" i="51"/>
  <c r="AP21" i="51"/>
  <c r="AN21" i="51"/>
  <c r="BD20" i="51"/>
  <c r="BF20" i="51" s="1"/>
  <c r="AZ20" i="51"/>
  <c r="AX20" i="51"/>
  <c r="AV20" i="51"/>
  <c r="AT20" i="51"/>
  <c r="AR20" i="51"/>
  <c r="AP20" i="51"/>
  <c r="AN20" i="51"/>
  <c r="AH20" i="51"/>
  <c r="AI20" i="51" s="1"/>
  <c r="M20" i="51"/>
  <c r="N20" i="51" s="1"/>
  <c r="BD19" i="51"/>
  <c r="BF19" i="51" s="1"/>
  <c r="AZ19" i="51"/>
  <c r="AX19" i="51"/>
  <c r="AV19" i="51"/>
  <c r="AT19" i="51"/>
  <c r="AR19" i="51"/>
  <c r="AP19" i="51"/>
  <c r="AN19" i="51"/>
  <c r="AK19" i="51"/>
  <c r="BD18" i="51"/>
  <c r="BF18" i="51" s="1"/>
  <c r="AZ18" i="51"/>
  <c r="AX18" i="51"/>
  <c r="AV18" i="51"/>
  <c r="AT18" i="51"/>
  <c r="AR18" i="51"/>
  <c r="AP18" i="51"/>
  <c r="AN18" i="51"/>
  <c r="BD17" i="51"/>
  <c r="BF17" i="51" s="1"/>
  <c r="BG17" i="51" s="1"/>
  <c r="AZ17" i="51"/>
  <c r="AX17" i="51"/>
  <c r="AV17" i="51"/>
  <c r="AT17" i="51"/>
  <c r="AR17" i="51"/>
  <c r="AP17" i="51"/>
  <c r="AN17" i="51"/>
  <c r="AH17" i="51"/>
  <c r="AI17" i="51" s="1"/>
  <c r="M17" i="51"/>
  <c r="N17" i="51" s="1"/>
  <c r="BD12" i="51"/>
  <c r="BF12" i="51" s="1"/>
  <c r="AZ12" i="51"/>
  <c r="AX12" i="51"/>
  <c r="AV12" i="51"/>
  <c r="AT12" i="51"/>
  <c r="AR12" i="51"/>
  <c r="AP12" i="51"/>
  <c r="AN12" i="51"/>
  <c r="BD11" i="51"/>
  <c r="BF11" i="51" s="1"/>
  <c r="BG11" i="51" s="1"/>
  <c r="AZ11" i="51"/>
  <c r="AX11" i="51"/>
  <c r="AV11" i="51"/>
  <c r="AT11" i="51"/>
  <c r="AR11" i="51"/>
  <c r="AP11" i="51"/>
  <c r="AN11" i="51"/>
  <c r="AH11" i="51"/>
  <c r="AI11" i="51" s="1"/>
  <c r="M11" i="51"/>
  <c r="N11" i="51" s="1"/>
  <c r="BD13" i="50"/>
  <c r="BF13" i="50" s="1"/>
  <c r="AZ13" i="50"/>
  <c r="AX13" i="50"/>
  <c r="AV13" i="50"/>
  <c r="AT13" i="50"/>
  <c r="AR13" i="50"/>
  <c r="AP13" i="50"/>
  <c r="AN13" i="50"/>
  <c r="BD12" i="50"/>
  <c r="BF12" i="50" s="1"/>
  <c r="AZ12" i="50"/>
  <c r="AX12" i="50"/>
  <c r="AV12" i="50"/>
  <c r="AT12" i="50"/>
  <c r="AR12" i="50"/>
  <c r="AP12" i="50"/>
  <c r="AN12" i="50"/>
  <c r="AH12" i="50"/>
  <c r="AI12" i="50" s="1"/>
  <c r="M12" i="50"/>
  <c r="N12" i="50" s="1"/>
  <c r="BD11" i="50"/>
  <c r="BF11" i="50" s="1"/>
  <c r="AZ11" i="50"/>
  <c r="AX11" i="50"/>
  <c r="AV11" i="50"/>
  <c r="AT11" i="50"/>
  <c r="AR11" i="50"/>
  <c r="AP11" i="50"/>
  <c r="AN11" i="50"/>
  <c r="AK11" i="50"/>
  <c r="BD10" i="50"/>
  <c r="BF10" i="50" s="1"/>
  <c r="BG10" i="50" s="1"/>
  <c r="AZ10" i="50"/>
  <c r="AX10" i="50"/>
  <c r="AV10" i="50"/>
  <c r="AT10" i="50"/>
  <c r="AR10" i="50"/>
  <c r="AP10" i="50"/>
  <c r="AN10" i="50"/>
  <c r="AH10" i="50"/>
  <c r="AI10" i="50" s="1"/>
  <c r="M10" i="50"/>
  <c r="N10" i="50" s="1"/>
  <c r="BD9" i="50"/>
  <c r="BF9" i="50" s="1"/>
  <c r="AZ9" i="50"/>
  <c r="AX9" i="50"/>
  <c r="AV9" i="50"/>
  <c r="AT9" i="50"/>
  <c r="AR9" i="50"/>
  <c r="AP9" i="50"/>
  <c r="AN9" i="50"/>
  <c r="BD8" i="50"/>
  <c r="BF8" i="50" s="1"/>
  <c r="BG8" i="50" s="1"/>
  <c r="AZ8" i="50"/>
  <c r="AX8" i="50"/>
  <c r="AV8" i="50"/>
  <c r="AT8" i="50"/>
  <c r="AR8" i="50"/>
  <c r="AP8" i="50"/>
  <c r="AN8" i="50"/>
  <c r="AH8" i="50"/>
  <c r="AI8" i="50" s="1"/>
  <c r="M8" i="50"/>
  <c r="N8" i="50" s="1"/>
  <c r="BD15" i="49"/>
  <c r="BF15" i="49" s="1"/>
  <c r="AZ15" i="49"/>
  <c r="AX15" i="49"/>
  <c r="AV15" i="49"/>
  <c r="AT15" i="49"/>
  <c r="AR15" i="49"/>
  <c r="AP15" i="49"/>
  <c r="AN15" i="49"/>
  <c r="AH15" i="49"/>
  <c r="AI15" i="49" s="1"/>
  <c r="M15" i="49"/>
  <c r="N15" i="49" s="1"/>
  <c r="BD14" i="49"/>
  <c r="BF14" i="49" s="1"/>
  <c r="AZ14" i="49"/>
  <c r="AX14" i="49"/>
  <c r="AV14" i="49"/>
  <c r="AT14" i="49"/>
  <c r="AR14" i="49"/>
  <c r="AP14" i="49"/>
  <c r="AN14" i="49"/>
  <c r="BD13" i="49"/>
  <c r="BF13" i="49" s="1"/>
  <c r="AZ13" i="49"/>
  <c r="AX13" i="49"/>
  <c r="AV13" i="49"/>
  <c r="AT13" i="49"/>
  <c r="AR13" i="49"/>
  <c r="AP13" i="49"/>
  <c r="AN13" i="49"/>
  <c r="AH13" i="49"/>
  <c r="AI13" i="49" s="1"/>
  <c r="M13" i="49"/>
  <c r="N13" i="49" s="1"/>
  <c r="BD12" i="49"/>
  <c r="BF12" i="49" s="1"/>
  <c r="AZ12" i="49"/>
  <c r="AX12" i="49"/>
  <c r="AV12" i="49"/>
  <c r="AT12" i="49"/>
  <c r="AR12" i="49"/>
  <c r="AP12" i="49"/>
  <c r="AN12" i="49"/>
  <c r="BD11" i="49"/>
  <c r="BF11" i="49" s="1"/>
  <c r="AZ11" i="49"/>
  <c r="AX11" i="49"/>
  <c r="AV11" i="49"/>
  <c r="AT11" i="49"/>
  <c r="AR11" i="49"/>
  <c r="AP11" i="49"/>
  <c r="AN11" i="49"/>
  <c r="BD10" i="49"/>
  <c r="BF10" i="49" s="1"/>
  <c r="BG10" i="49" s="1"/>
  <c r="AZ10" i="49"/>
  <c r="AX10" i="49"/>
  <c r="AV10" i="49"/>
  <c r="AT10" i="49"/>
  <c r="AR10" i="49"/>
  <c r="AP10" i="49"/>
  <c r="AN10" i="49"/>
  <c r="AH10" i="49"/>
  <c r="AI10" i="49" s="1"/>
  <c r="M10" i="49"/>
  <c r="N10" i="49" s="1"/>
  <c r="BD9" i="49"/>
  <c r="BF9" i="49" s="1"/>
  <c r="AZ9" i="49"/>
  <c r="AX9" i="49"/>
  <c r="AV9" i="49"/>
  <c r="AT9" i="49"/>
  <c r="AR9" i="49"/>
  <c r="AP9" i="49"/>
  <c r="AN9" i="49"/>
  <c r="BD8" i="49"/>
  <c r="BF8" i="49" s="1"/>
  <c r="BG8" i="49" s="1"/>
  <c r="AZ8" i="49"/>
  <c r="AX8" i="49"/>
  <c r="AV8" i="49"/>
  <c r="AT8" i="49"/>
  <c r="AR8" i="49"/>
  <c r="AP8" i="49"/>
  <c r="AN8" i="49"/>
  <c r="AH8" i="49"/>
  <c r="AI8" i="49" s="1"/>
  <c r="M8" i="49"/>
  <c r="N8" i="49" s="1"/>
  <c r="BD8" i="48"/>
  <c r="BF8" i="48" s="1"/>
  <c r="BG8" i="48" s="1"/>
  <c r="AZ8" i="48"/>
  <c r="AX8" i="48"/>
  <c r="AV8" i="48"/>
  <c r="AT8" i="48"/>
  <c r="AR8" i="48"/>
  <c r="AP8" i="48"/>
  <c r="AN8" i="48"/>
  <c r="AH8" i="48"/>
  <c r="AI8" i="48" s="1"/>
  <c r="M8" i="48"/>
  <c r="N8" i="48" s="1"/>
  <c r="BD11" i="47"/>
  <c r="BF11" i="47" s="1"/>
  <c r="AZ11" i="47"/>
  <c r="AX11" i="47"/>
  <c r="AV11" i="47"/>
  <c r="AT11" i="47"/>
  <c r="AR11" i="47"/>
  <c r="AP11" i="47"/>
  <c r="AN11" i="47"/>
  <c r="BD10" i="47"/>
  <c r="BF10" i="47" s="1"/>
  <c r="BG10" i="47" s="1"/>
  <c r="AZ10" i="47"/>
  <c r="AX10" i="47"/>
  <c r="AV10" i="47"/>
  <c r="AR10" i="47"/>
  <c r="AP10" i="47"/>
  <c r="AN10" i="47"/>
  <c r="AH10" i="47"/>
  <c r="AI10" i="47" s="1"/>
  <c r="M10" i="47"/>
  <c r="N10" i="47" s="1"/>
  <c r="BD9" i="47"/>
  <c r="BF9" i="47" s="1"/>
  <c r="AZ9" i="47"/>
  <c r="AX9" i="47"/>
  <c r="AV9" i="47"/>
  <c r="AR9" i="47"/>
  <c r="AP9" i="47"/>
  <c r="AN9" i="47"/>
  <c r="BD8" i="47"/>
  <c r="BF8" i="47" s="1"/>
  <c r="BG8" i="47" s="1"/>
  <c r="AZ8" i="47"/>
  <c r="AX8" i="47"/>
  <c r="AV8" i="47"/>
  <c r="AT8" i="47"/>
  <c r="AR8" i="47"/>
  <c r="AP8" i="47"/>
  <c r="AN8" i="47"/>
  <c r="AH8" i="47"/>
  <c r="AI8" i="47" s="1"/>
  <c r="M8" i="47"/>
  <c r="N8" i="47" s="1"/>
  <c r="BD14" i="46"/>
  <c r="BF14" i="46" s="1"/>
  <c r="AZ14" i="46"/>
  <c r="AX14" i="46"/>
  <c r="AV14" i="46"/>
  <c r="AT14" i="46"/>
  <c r="AR14" i="46"/>
  <c r="AP14" i="46"/>
  <c r="AN14" i="46"/>
  <c r="BD11" i="46"/>
  <c r="BF11" i="46" s="1"/>
  <c r="BD10" i="46"/>
  <c r="BF10" i="46" s="1"/>
  <c r="BG10" i="46" s="1"/>
  <c r="AI10" i="46"/>
  <c r="M10" i="46"/>
  <c r="N10" i="46" s="1"/>
  <c r="BD8" i="46"/>
  <c r="BF8" i="46" s="1"/>
  <c r="BG8" i="46" s="1"/>
  <c r="AZ8" i="46"/>
  <c r="AX8" i="46"/>
  <c r="AV8" i="46"/>
  <c r="AT8" i="46"/>
  <c r="AR8" i="46"/>
  <c r="AP8" i="46"/>
  <c r="AN8" i="46"/>
  <c r="AI8" i="46"/>
  <c r="M8" i="46"/>
  <c r="N8" i="46" s="1"/>
  <c r="BD16" i="45"/>
  <c r="BF16" i="45" s="1"/>
  <c r="AZ16" i="45"/>
  <c r="AX16" i="45"/>
  <c r="AV16" i="45"/>
  <c r="AT16" i="45"/>
  <c r="AR16" i="45"/>
  <c r="AP16" i="45"/>
  <c r="AN16" i="45"/>
  <c r="AH16" i="45"/>
  <c r="AI16" i="45" s="1"/>
  <c r="M16" i="45"/>
  <c r="N16" i="45" s="1"/>
  <c r="BD15" i="45"/>
  <c r="BF15" i="45" s="1"/>
  <c r="AZ15" i="45"/>
  <c r="AX15" i="45"/>
  <c r="AV15" i="45"/>
  <c r="AT15" i="45"/>
  <c r="AR15" i="45"/>
  <c r="AP15" i="45"/>
  <c r="AN15" i="45"/>
  <c r="AH15" i="45"/>
  <c r="AI15" i="45" s="1"/>
  <c r="M15" i="45"/>
  <c r="N15" i="45" s="1"/>
  <c r="BD17" i="45"/>
  <c r="BF17" i="45" s="1"/>
  <c r="AZ17" i="45"/>
  <c r="AX17" i="45"/>
  <c r="AV17" i="45"/>
  <c r="AT17" i="45"/>
  <c r="AR17" i="45"/>
  <c r="AP17" i="45"/>
  <c r="AN17" i="45"/>
  <c r="AH17" i="45"/>
  <c r="AI17" i="45" s="1"/>
  <c r="M17" i="45"/>
  <c r="N17" i="45" s="1"/>
  <c r="BD18" i="45"/>
  <c r="BF18" i="45" s="1"/>
  <c r="AZ18" i="45"/>
  <c r="AX18" i="45"/>
  <c r="AV18" i="45"/>
  <c r="AT18" i="45"/>
  <c r="AR18" i="45"/>
  <c r="AP18" i="45"/>
  <c r="AN18" i="45"/>
  <c r="AH18" i="45"/>
  <c r="AI18" i="45" s="1"/>
  <c r="M18" i="45"/>
  <c r="N18" i="45" s="1"/>
  <c r="BD11" i="45"/>
  <c r="BF11" i="45" s="1"/>
  <c r="AZ11" i="45"/>
  <c r="AX11" i="45"/>
  <c r="AV11" i="45"/>
  <c r="AT11" i="45"/>
  <c r="AR11" i="45"/>
  <c r="AP11" i="45"/>
  <c r="AN11" i="45"/>
  <c r="BD10" i="45"/>
  <c r="BF10" i="45" s="1"/>
  <c r="AZ10" i="45"/>
  <c r="AX10" i="45"/>
  <c r="AV10" i="45"/>
  <c r="AT10" i="45"/>
  <c r="AR10" i="45"/>
  <c r="AP10" i="45"/>
  <c r="AN10" i="45"/>
  <c r="AH10" i="45"/>
  <c r="AI10" i="45" s="1"/>
  <c r="M10" i="45"/>
  <c r="N10" i="45" s="1"/>
  <c r="BD12" i="45"/>
  <c r="BF12" i="45" s="1"/>
  <c r="AZ12" i="45"/>
  <c r="AX12" i="45"/>
  <c r="AV12" i="45"/>
  <c r="AT12" i="45"/>
  <c r="AR12" i="45"/>
  <c r="AP12" i="45"/>
  <c r="AN12" i="45"/>
  <c r="AH12" i="45"/>
  <c r="AI12" i="45" s="1"/>
  <c r="M12" i="45"/>
  <c r="N12" i="45" s="1"/>
  <c r="BD19" i="45"/>
  <c r="BF19" i="45" s="1"/>
  <c r="AZ19" i="45"/>
  <c r="AX19" i="45"/>
  <c r="AV19" i="45"/>
  <c r="AT19" i="45"/>
  <c r="AR19" i="45"/>
  <c r="AP19" i="45"/>
  <c r="AN19" i="45"/>
  <c r="AH19" i="45"/>
  <c r="AI19" i="45" s="1"/>
  <c r="M19" i="45"/>
  <c r="N19" i="45" s="1"/>
  <c r="BD14" i="45"/>
  <c r="BF14" i="45" s="1"/>
  <c r="AZ14" i="45"/>
  <c r="AX14" i="45"/>
  <c r="AV14" i="45"/>
  <c r="AT14" i="45"/>
  <c r="AR14" i="45"/>
  <c r="AP14" i="45"/>
  <c r="AN14" i="45"/>
  <c r="BD13" i="45"/>
  <c r="BF13" i="45" s="1"/>
  <c r="AZ13" i="45"/>
  <c r="AX13" i="45"/>
  <c r="AV13" i="45"/>
  <c r="AT13" i="45"/>
  <c r="AR13" i="45"/>
  <c r="AP13" i="45"/>
  <c r="AN13" i="45"/>
  <c r="BD9" i="45"/>
  <c r="BF9" i="45" s="1"/>
  <c r="BG15" i="45" s="1"/>
  <c r="AZ9" i="45"/>
  <c r="AX9" i="45"/>
  <c r="AV9" i="45"/>
  <c r="AT9" i="45"/>
  <c r="AR9" i="45"/>
  <c r="AP9" i="45"/>
  <c r="AN9" i="45"/>
  <c r="AZ8" i="45"/>
  <c r="AX8" i="45"/>
  <c r="AV8" i="45"/>
  <c r="AT8" i="45"/>
  <c r="AR8" i="45"/>
  <c r="AP8" i="45"/>
  <c r="AN8" i="45"/>
  <c r="N8" i="45"/>
  <c r="BD19" i="44"/>
  <c r="BF19" i="44" s="1"/>
  <c r="AZ19" i="44"/>
  <c r="AX19" i="44"/>
  <c r="AV19" i="44"/>
  <c r="AT19" i="44"/>
  <c r="AR19" i="44"/>
  <c r="AP19" i="44"/>
  <c r="AN19" i="44"/>
  <c r="BD18" i="44"/>
  <c r="BF18" i="44" s="1"/>
  <c r="BG18" i="44" s="1"/>
  <c r="AZ18" i="44"/>
  <c r="AX18" i="44"/>
  <c r="AV18" i="44"/>
  <c r="AT18" i="44"/>
  <c r="AR18" i="44"/>
  <c r="AP18" i="44"/>
  <c r="AN18" i="44"/>
  <c r="AH18" i="44"/>
  <c r="AI18" i="44" s="1"/>
  <c r="BK18" i="44" s="1"/>
  <c r="BJ18" i="44" s="1"/>
  <c r="M18" i="44"/>
  <c r="N18" i="44" s="1"/>
  <c r="BD15" i="44"/>
  <c r="BF15" i="44" s="1"/>
  <c r="AZ15" i="44"/>
  <c r="AX15" i="44"/>
  <c r="AV15" i="44"/>
  <c r="AT15" i="44"/>
  <c r="AR15" i="44"/>
  <c r="AP15" i="44"/>
  <c r="AN15" i="44"/>
  <c r="M15" i="44"/>
  <c r="BD14" i="44"/>
  <c r="BF14" i="44" s="1"/>
  <c r="BG14" i="44" s="1"/>
  <c r="AZ14" i="44"/>
  <c r="AX14" i="44"/>
  <c r="AV14" i="44"/>
  <c r="AT14" i="44"/>
  <c r="AR14" i="44"/>
  <c r="AP14" i="44"/>
  <c r="AN14" i="44"/>
  <c r="AH14" i="44"/>
  <c r="AI14" i="44" s="1"/>
  <c r="M14" i="44"/>
  <c r="N14" i="44" s="1"/>
  <c r="BD12" i="44"/>
  <c r="BF12" i="44" s="1"/>
  <c r="AZ12" i="44"/>
  <c r="AX12" i="44"/>
  <c r="AV12" i="44"/>
  <c r="AT12" i="44"/>
  <c r="AR12" i="44"/>
  <c r="AP12" i="44"/>
  <c r="AN12" i="44"/>
  <c r="AH12" i="44"/>
  <c r="AI12" i="44" s="1"/>
  <c r="M12" i="44"/>
  <c r="N12" i="44" s="1"/>
  <c r="BD13" i="44"/>
  <c r="BF13" i="44" s="1"/>
  <c r="AZ13" i="44"/>
  <c r="AX13" i="44"/>
  <c r="AV13" i="44"/>
  <c r="AT13" i="44"/>
  <c r="AR13" i="44"/>
  <c r="AP13" i="44"/>
  <c r="AN13" i="44"/>
  <c r="M13" i="44"/>
  <c r="AH8" i="44"/>
  <c r="AI8" i="44" s="1"/>
  <c r="BD17" i="44"/>
  <c r="BF17" i="44" s="1"/>
  <c r="AZ17" i="44"/>
  <c r="AX17" i="44"/>
  <c r="AV17" i="44"/>
  <c r="AT17" i="44"/>
  <c r="AR17" i="44"/>
  <c r="AP17" i="44"/>
  <c r="AN17" i="44"/>
  <c r="BD16" i="44"/>
  <c r="BF16" i="44" s="1"/>
  <c r="AZ16" i="44"/>
  <c r="AX16" i="44"/>
  <c r="AV16" i="44"/>
  <c r="AT16" i="44"/>
  <c r="AR16" i="44"/>
  <c r="AP16" i="44"/>
  <c r="AN16" i="44"/>
  <c r="AH16" i="44"/>
  <c r="AI16" i="44" s="1"/>
  <c r="M16" i="44"/>
  <c r="N16" i="44" s="1"/>
  <c r="BD11" i="44"/>
  <c r="BF11" i="44" s="1"/>
  <c r="AZ11" i="44"/>
  <c r="AX11" i="44"/>
  <c r="AV11" i="44"/>
  <c r="AT11" i="44"/>
  <c r="AR11" i="44"/>
  <c r="AP11" i="44"/>
  <c r="AN11" i="44"/>
  <c r="BD10" i="44"/>
  <c r="BF10" i="44" s="1"/>
  <c r="AZ10" i="44"/>
  <c r="AX10" i="44"/>
  <c r="AV10" i="44"/>
  <c r="AT10" i="44"/>
  <c r="AR10" i="44"/>
  <c r="AP10" i="44"/>
  <c r="AN10" i="44"/>
  <c r="BD9" i="44"/>
  <c r="BF9" i="44" s="1"/>
  <c r="AZ9" i="44"/>
  <c r="AX9" i="44"/>
  <c r="AV9" i="44"/>
  <c r="AT9" i="44"/>
  <c r="AR9" i="44"/>
  <c r="AP9" i="44"/>
  <c r="AN9" i="44"/>
  <c r="BD8" i="44"/>
  <c r="BF8" i="44" s="1"/>
  <c r="BG8" i="44" s="1"/>
  <c r="AZ8" i="44"/>
  <c r="AX8" i="44"/>
  <c r="AV8" i="44"/>
  <c r="AT8" i="44"/>
  <c r="AR8" i="44"/>
  <c r="AP8" i="44"/>
  <c r="AN8" i="44"/>
  <c r="M8" i="44"/>
  <c r="N8" i="44" s="1"/>
  <c r="BD13" i="41"/>
  <c r="BF13" i="41" s="1"/>
  <c r="BD12" i="41"/>
  <c r="BF12" i="41" s="1"/>
  <c r="BD11" i="41"/>
  <c r="BF11" i="41" s="1"/>
  <c r="BD10" i="41"/>
  <c r="BF10" i="41" s="1"/>
  <c r="BG10" i="41" s="1"/>
  <c r="BD9" i="41"/>
  <c r="BF9" i="41" s="1"/>
  <c r="BD8" i="41"/>
  <c r="BF8" i="41" s="1"/>
  <c r="BG8" i="41" s="1"/>
  <c r="AH8" i="41"/>
  <c r="AI8" i="41" s="1"/>
  <c r="AN8" i="41"/>
  <c r="AP8" i="41"/>
  <c r="AR8" i="41"/>
  <c r="AT8" i="41"/>
  <c r="AV8" i="41"/>
  <c r="AX8" i="41"/>
  <c r="AZ8" i="41"/>
  <c r="AX13" i="41"/>
  <c r="AV13" i="41"/>
  <c r="AT13" i="41"/>
  <c r="AR13" i="41"/>
  <c r="AP13" i="41"/>
  <c r="AX12" i="41"/>
  <c r="AV12" i="41"/>
  <c r="AT12" i="41"/>
  <c r="AR12" i="41"/>
  <c r="AP12" i="41"/>
  <c r="AZ13" i="41"/>
  <c r="AN13" i="41"/>
  <c r="AZ12" i="41"/>
  <c r="AN12" i="41"/>
  <c r="AH12" i="41"/>
  <c r="AI12" i="41" s="1"/>
  <c r="M12" i="41"/>
  <c r="N12" i="41" s="1"/>
  <c r="AZ11" i="41"/>
  <c r="AX11" i="41"/>
  <c r="AV11" i="41"/>
  <c r="AT11" i="41"/>
  <c r="AR11" i="41"/>
  <c r="AP11" i="41"/>
  <c r="AN11" i="41"/>
  <c r="AZ10" i="41"/>
  <c r="AX10" i="41"/>
  <c r="AV10" i="41"/>
  <c r="AT10" i="41"/>
  <c r="AR10" i="41"/>
  <c r="AP10" i="41"/>
  <c r="AN10" i="41"/>
  <c r="AH10" i="41"/>
  <c r="AI10" i="41" s="1"/>
  <c r="M10" i="41"/>
  <c r="N10" i="41" s="1"/>
  <c r="AZ9" i="41"/>
  <c r="AX9" i="41"/>
  <c r="AV9" i="41"/>
  <c r="AT9" i="41"/>
  <c r="AR9" i="41"/>
  <c r="AP9" i="41"/>
  <c r="AN9" i="41"/>
  <c r="M8" i="41"/>
  <c r="N8" i="41" s="1"/>
  <c r="AK8" i="45" l="1"/>
  <c r="BK12" i="46"/>
  <c r="BJ12" i="46" s="1"/>
  <c r="AJ12" i="46"/>
  <c r="AK12" i="46" s="1"/>
  <c r="BE12" i="46"/>
  <c r="BI12" i="46"/>
  <c r="BH12" i="46" s="1"/>
  <c r="BK14" i="50"/>
  <c r="BJ14" i="50" s="1"/>
  <c r="AJ14" i="50"/>
  <c r="AK14" i="50" s="1"/>
  <c r="BB14" i="50"/>
  <c r="BA14" i="50" s="1"/>
  <c r="BE14" i="50" s="1"/>
  <c r="BI14" i="50"/>
  <c r="BH14" i="50" s="1"/>
  <c r="BL14" i="50" s="1"/>
  <c r="BM14" i="50" s="1"/>
  <c r="BB15" i="50"/>
  <c r="BA15" i="50" s="1"/>
  <c r="BE15" i="50" s="1"/>
  <c r="BK15" i="51"/>
  <c r="BJ15" i="51" s="1"/>
  <c r="AJ15" i="51"/>
  <c r="AK15" i="51" s="1"/>
  <c r="BB15" i="51"/>
  <c r="BA15" i="51" s="1"/>
  <c r="BE15" i="51" s="1"/>
  <c r="BL15" i="51"/>
  <c r="BI15" i="51"/>
  <c r="BH15" i="51" s="1"/>
  <c r="BB16" i="51"/>
  <c r="BA16" i="51" s="1"/>
  <c r="BE16" i="51" s="1"/>
  <c r="BK8" i="51"/>
  <c r="BJ8" i="51" s="1"/>
  <c r="AJ8" i="51"/>
  <c r="AK8" i="51" s="1"/>
  <c r="BB8" i="51"/>
  <c r="BA8" i="51" s="1"/>
  <c r="BE8" i="51" s="1"/>
  <c r="BL8" i="51"/>
  <c r="BI8" i="51"/>
  <c r="BH8" i="51" s="1"/>
  <c r="BB9" i="51"/>
  <c r="BA9" i="51" s="1"/>
  <c r="BE9" i="51" s="1"/>
  <c r="BB10" i="51"/>
  <c r="BA10" i="51" s="1"/>
  <c r="BE10" i="51" s="1"/>
  <c r="BK13" i="51"/>
  <c r="BJ13" i="51" s="1"/>
  <c r="AJ13" i="51"/>
  <c r="AK13" i="51" s="1"/>
  <c r="BB13" i="51"/>
  <c r="BA13" i="51" s="1"/>
  <c r="BE13" i="51" s="1"/>
  <c r="BL13" i="51"/>
  <c r="BI13" i="51"/>
  <c r="BH13" i="51" s="1"/>
  <c r="BB14" i="51"/>
  <c r="BA14" i="51" s="1"/>
  <c r="BE14" i="51" s="1"/>
  <c r="BK8" i="52"/>
  <c r="BJ8" i="52" s="1"/>
  <c r="AJ8" i="52"/>
  <c r="AK8" i="52" s="1"/>
  <c r="BB8" i="52"/>
  <c r="BA8" i="52" s="1"/>
  <c r="BE8" i="52" s="1"/>
  <c r="BI8" i="52"/>
  <c r="BH8" i="52" s="1"/>
  <c r="BB10" i="52"/>
  <c r="BA10" i="52" s="1"/>
  <c r="BE10" i="52" s="1"/>
  <c r="BK11" i="51"/>
  <c r="BJ11" i="51" s="1"/>
  <c r="AJ11" i="51"/>
  <c r="AK11" i="51" s="1"/>
  <c r="BB11" i="51"/>
  <c r="BA11" i="51" s="1"/>
  <c r="BE11" i="51" s="1"/>
  <c r="BI11" i="51"/>
  <c r="BH11" i="51" s="1"/>
  <c r="BB12" i="51"/>
  <c r="BA12" i="51" s="1"/>
  <c r="BE12" i="51" s="1"/>
  <c r="BK17" i="51"/>
  <c r="BJ17" i="51" s="1"/>
  <c r="AJ17" i="51"/>
  <c r="AK17" i="51" s="1"/>
  <c r="BB17" i="51"/>
  <c r="BA17" i="51" s="1"/>
  <c r="BE17" i="51" s="1"/>
  <c r="BL17" i="51"/>
  <c r="BI17" i="51"/>
  <c r="BH17" i="51" s="1"/>
  <c r="BB18" i="51"/>
  <c r="BA18" i="51" s="1"/>
  <c r="BE18" i="51" s="1"/>
  <c r="BB19" i="51"/>
  <c r="BA19" i="51" s="1"/>
  <c r="BE19" i="51" s="1"/>
  <c r="BK20" i="51"/>
  <c r="BJ20" i="51" s="1"/>
  <c r="AJ20" i="51"/>
  <c r="AK20" i="51" s="1"/>
  <c r="BB20" i="51"/>
  <c r="BA20" i="51" s="1"/>
  <c r="BE20" i="51" s="1"/>
  <c r="BG20" i="51"/>
  <c r="BB21" i="51"/>
  <c r="BA21" i="51" s="1"/>
  <c r="BE21" i="51" s="1"/>
  <c r="BK8" i="50"/>
  <c r="BJ8" i="50" s="1"/>
  <c r="AJ8" i="50"/>
  <c r="AK8" i="50" s="1"/>
  <c r="BB8" i="50"/>
  <c r="BA8" i="50" s="1"/>
  <c r="BE8" i="50" s="1"/>
  <c r="BI8" i="50"/>
  <c r="BH8" i="50" s="1"/>
  <c r="BL8" i="50" s="1"/>
  <c r="BB9" i="50"/>
  <c r="BA9" i="50" s="1"/>
  <c r="BE9" i="50" s="1"/>
  <c r="BK10" i="50"/>
  <c r="BJ10" i="50" s="1"/>
  <c r="AJ10" i="50"/>
  <c r="AK10" i="50" s="1"/>
  <c r="BB10" i="50"/>
  <c r="BA10" i="50" s="1"/>
  <c r="BE10" i="50" s="1"/>
  <c r="BI10" i="50"/>
  <c r="BH10" i="50" s="1"/>
  <c r="BL10" i="50" s="1"/>
  <c r="BM10" i="50" s="1"/>
  <c r="BB11" i="50"/>
  <c r="BA11" i="50" s="1"/>
  <c r="BE11" i="50" s="1"/>
  <c r="BK12" i="50"/>
  <c r="BJ12" i="50" s="1"/>
  <c r="AJ12" i="50"/>
  <c r="AK12" i="50" s="1"/>
  <c r="BB12" i="50"/>
  <c r="BA12" i="50" s="1"/>
  <c r="BE12" i="50" s="1"/>
  <c r="BG12" i="50"/>
  <c r="BB13" i="50"/>
  <c r="BA13" i="50" s="1"/>
  <c r="BE13" i="50" s="1"/>
  <c r="BK8" i="49"/>
  <c r="BJ8" i="49" s="1"/>
  <c r="AJ8" i="49"/>
  <c r="AK8" i="49" s="1"/>
  <c r="BB8" i="49"/>
  <c r="BA8" i="49" s="1"/>
  <c r="BE8" i="49" s="1"/>
  <c r="BI8" i="49"/>
  <c r="BH8" i="49" s="1"/>
  <c r="BB9" i="49"/>
  <c r="BA9" i="49" s="1"/>
  <c r="BE9" i="49" s="1"/>
  <c r="BK10" i="49"/>
  <c r="BJ10" i="49" s="1"/>
  <c r="AJ10" i="49"/>
  <c r="AK10" i="49" s="1"/>
  <c r="BB10" i="49"/>
  <c r="BA10" i="49" s="1"/>
  <c r="BE10" i="49" s="1"/>
  <c r="BL10" i="49"/>
  <c r="BI10" i="49"/>
  <c r="BH10" i="49" s="1"/>
  <c r="BB11" i="49"/>
  <c r="BA11" i="49" s="1"/>
  <c r="BE11" i="49" s="1"/>
  <c r="BB12" i="49"/>
  <c r="BA12" i="49" s="1"/>
  <c r="BE12" i="49" s="1"/>
  <c r="BK13" i="49"/>
  <c r="BJ13" i="49" s="1"/>
  <c r="AJ13" i="49"/>
  <c r="AK13" i="49" s="1"/>
  <c r="BB13" i="49"/>
  <c r="BA13" i="49" s="1"/>
  <c r="BE13" i="49" s="1"/>
  <c r="BG15" i="49"/>
  <c r="BG13" i="49"/>
  <c r="BB14" i="49"/>
  <c r="BA14" i="49" s="1"/>
  <c r="BE14" i="49" s="1"/>
  <c r="BK15" i="49"/>
  <c r="BJ15" i="49" s="1"/>
  <c r="AJ15" i="49"/>
  <c r="AK15" i="49" s="1"/>
  <c r="BB15" i="49"/>
  <c r="BA15" i="49" s="1"/>
  <c r="BE15" i="49" s="1"/>
  <c r="BK8" i="48"/>
  <c r="BJ8" i="48" s="1"/>
  <c r="AJ8" i="48"/>
  <c r="AK8" i="48" s="1"/>
  <c r="BB8" i="48"/>
  <c r="BA8" i="48" s="1"/>
  <c r="BE8" i="48" s="1"/>
  <c r="BI8" i="48"/>
  <c r="BH8" i="48" s="1"/>
  <c r="BK8" i="47"/>
  <c r="BJ8" i="47" s="1"/>
  <c r="AJ8" i="47"/>
  <c r="AK8" i="47" s="1"/>
  <c r="BB8" i="47"/>
  <c r="BA8" i="47" s="1"/>
  <c r="BE8" i="47" s="1"/>
  <c r="BI8" i="47"/>
  <c r="BH8" i="47" s="1"/>
  <c r="BB9" i="47"/>
  <c r="BA9" i="47" s="1"/>
  <c r="BE9" i="47" s="1"/>
  <c r="BK10" i="47"/>
  <c r="BJ10" i="47" s="1"/>
  <c r="AJ10" i="47"/>
  <c r="AK10" i="47" s="1"/>
  <c r="BB10" i="47"/>
  <c r="BA10" i="47" s="1"/>
  <c r="BE10" i="47" s="1"/>
  <c r="BI10" i="47"/>
  <c r="BH10" i="47" s="1"/>
  <c r="BB11" i="47"/>
  <c r="BA11" i="47" s="1"/>
  <c r="BE11" i="47" s="1"/>
  <c r="BK8" i="46"/>
  <c r="BJ8" i="46" s="1"/>
  <c r="AJ8" i="46"/>
  <c r="AK8" i="46" s="1"/>
  <c r="BB8" i="46"/>
  <c r="BA8" i="46" s="1"/>
  <c r="BE8" i="46" s="1"/>
  <c r="BI8" i="46"/>
  <c r="BH8" i="46" s="1"/>
  <c r="BK10" i="46"/>
  <c r="BJ10" i="46" s="1"/>
  <c r="AJ10" i="46"/>
  <c r="AK10" i="46" s="1"/>
  <c r="BE10" i="46"/>
  <c r="BI10" i="46"/>
  <c r="BH10" i="46" s="1"/>
  <c r="BE11" i="46"/>
  <c r="BB14" i="46"/>
  <c r="BA14" i="46" s="1"/>
  <c r="BE14" i="46" s="1"/>
  <c r="BL15" i="45"/>
  <c r="BI15" i="45"/>
  <c r="BH15" i="45" s="1"/>
  <c r="BG10" i="45"/>
  <c r="BG16" i="45"/>
  <c r="BK15" i="45"/>
  <c r="BJ15" i="45" s="1"/>
  <c r="AJ15" i="45"/>
  <c r="AK15" i="45" s="1"/>
  <c r="BB15" i="45"/>
  <c r="BA15" i="45" s="1"/>
  <c r="BE15" i="45" s="1"/>
  <c r="BK16" i="45"/>
  <c r="BJ16" i="45" s="1"/>
  <c r="AJ16" i="45"/>
  <c r="AK16" i="45" s="1"/>
  <c r="BB16" i="45"/>
  <c r="BA16" i="45" s="1"/>
  <c r="BE16" i="45" s="1"/>
  <c r="BG17" i="45"/>
  <c r="BK17" i="45"/>
  <c r="BJ17" i="45" s="1"/>
  <c r="AJ17" i="45"/>
  <c r="AK17" i="45" s="1"/>
  <c r="BB17" i="45"/>
  <c r="BA17" i="45" s="1"/>
  <c r="BE17" i="45" s="1"/>
  <c r="BG12" i="45"/>
  <c r="BI12" i="45" s="1"/>
  <c r="BH12" i="45" s="1"/>
  <c r="BG18" i="45"/>
  <c r="BK18" i="45"/>
  <c r="BJ18" i="45" s="1"/>
  <c r="AJ18" i="45"/>
  <c r="AK18" i="45" s="1"/>
  <c r="BB18" i="45"/>
  <c r="BA18" i="45" s="1"/>
  <c r="BE18" i="45" s="1"/>
  <c r="BK10" i="45"/>
  <c r="BJ10" i="45" s="1"/>
  <c r="AJ10" i="45"/>
  <c r="AK10" i="45" s="1"/>
  <c r="BB10" i="45"/>
  <c r="BA10" i="45" s="1"/>
  <c r="BE10" i="45" s="1"/>
  <c r="BI10" i="45"/>
  <c r="BH10" i="45" s="1"/>
  <c r="BB11" i="45"/>
  <c r="BA11" i="45" s="1"/>
  <c r="BE11" i="45" s="1"/>
  <c r="BK12" i="45"/>
  <c r="BJ12" i="45" s="1"/>
  <c r="AJ12" i="45"/>
  <c r="AK12" i="45" s="1"/>
  <c r="BB12" i="45"/>
  <c r="BA12" i="45" s="1"/>
  <c r="BE12" i="45" s="1"/>
  <c r="BL12" i="45"/>
  <c r="BM12" i="45" s="1"/>
  <c r="BK8" i="45"/>
  <c r="BJ8" i="45" s="1"/>
  <c r="BB8" i="45"/>
  <c r="BI8" i="45"/>
  <c r="BB9" i="45"/>
  <c r="BA9" i="45" s="1"/>
  <c r="BE9" i="45" s="1"/>
  <c r="BJ13" i="45"/>
  <c r="BB13" i="45"/>
  <c r="BA13" i="45" s="1"/>
  <c r="BE13" i="45" s="1"/>
  <c r="BG19" i="45"/>
  <c r="BB14" i="45"/>
  <c r="BA14" i="45" s="1"/>
  <c r="BE14" i="45" s="1"/>
  <c r="BK19" i="45"/>
  <c r="BJ19" i="45" s="1"/>
  <c r="AJ19" i="45"/>
  <c r="AK19" i="45" s="1"/>
  <c r="BB19" i="45"/>
  <c r="BA19" i="45" s="1"/>
  <c r="BE19" i="45" s="1"/>
  <c r="AJ18" i="44"/>
  <c r="AK18" i="44" s="1"/>
  <c r="BB18" i="44"/>
  <c r="BA18" i="44" s="1"/>
  <c r="BE18" i="44" s="1"/>
  <c r="BI18" i="44"/>
  <c r="BH18" i="44" s="1"/>
  <c r="BL18" i="44" s="1"/>
  <c r="BB19" i="44"/>
  <c r="BA19" i="44" s="1"/>
  <c r="BE19" i="44" s="1"/>
  <c r="BK14" i="44"/>
  <c r="BJ14" i="44" s="1"/>
  <c r="AJ14" i="44"/>
  <c r="AK14" i="44" s="1"/>
  <c r="BB14" i="44"/>
  <c r="BA14" i="44" s="1"/>
  <c r="BE14" i="44" s="1"/>
  <c r="BI14" i="44"/>
  <c r="BH14" i="44" s="1"/>
  <c r="BB15" i="44"/>
  <c r="BA15" i="44" s="1"/>
  <c r="BE15" i="44" s="1"/>
  <c r="BG12" i="44"/>
  <c r="BI12" i="44" s="1"/>
  <c r="BH12" i="44" s="1"/>
  <c r="BK12" i="44"/>
  <c r="BJ12" i="44" s="1"/>
  <c r="BL12" i="44" s="1"/>
  <c r="BM12" i="44" s="1"/>
  <c r="AJ12" i="44"/>
  <c r="AK12" i="44" s="1"/>
  <c r="BB12" i="44"/>
  <c r="BA12" i="44" s="1"/>
  <c r="BE12" i="44" s="1"/>
  <c r="BB13" i="44"/>
  <c r="BA13" i="44" s="1"/>
  <c r="BE13" i="44" s="1"/>
  <c r="BI8" i="44"/>
  <c r="BH8" i="44" s="1"/>
  <c r="AJ8" i="44"/>
  <c r="AK8" i="44" s="1"/>
  <c r="BK8" i="44"/>
  <c r="BJ8" i="44" s="1"/>
  <c r="BB8" i="44"/>
  <c r="BA8" i="44" s="1"/>
  <c r="BE8" i="44" s="1"/>
  <c r="BB9" i="44"/>
  <c r="BA9" i="44" s="1"/>
  <c r="BE9" i="44" s="1"/>
  <c r="BB10" i="44"/>
  <c r="BA10" i="44" s="1"/>
  <c r="BE10" i="44" s="1"/>
  <c r="BB11" i="44"/>
  <c r="BA11" i="44" s="1"/>
  <c r="BE11" i="44" s="1"/>
  <c r="BK16" i="44"/>
  <c r="BJ16" i="44" s="1"/>
  <c r="AJ16" i="44"/>
  <c r="AK16" i="44" s="1"/>
  <c r="BB16" i="44"/>
  <c r="BA16" i="44" s="1"/>
  <c r="BE16" i="44" s="1"/>
  <c r="BG16" i="44"/>
  <c r="BB17" i="44"/>
  <c r="BA17" i="44" s="1"/>
  <c r="BE17" i="44" s="1"/>
  <c r="BG12" i="41"/>
  <c r="AJ8" i="41"/>
  <c r="AK8" i="41" s="1"/>
  <c r="BK8" i="41"/>
  <c r="BJ8" i="41" s="1"/>
  <c r="BB12" i="41"/>
  <c r="BB13" i="41"/>
  <c r="BB11" i="41"/>
  <c r="BB10" i="41"/>
  <c r="BA10" i="41" s="1"/>
  <c r="BB9" i="41"/>
  <c r="BB8" i="41"/>
  <c r="BA8" i="41" s="1"/>
  <c r="BK10" i="41"/>
  <c r="BJ10" i="41" s="1"/>
  <c r="AJ10" i="41"/>
  <c r="AK10" i="41" s="1"/>
  <c r="AJ12" i="41"/>
  <c r="AK12" i="41" s="1"/>
  <c r="BK12" i="41"/>
  <c r="BJ12" i="41" s="1"/>
  <c r="BL8" i="44" l="1"/>
  <c r="BL14" i="44"/>
  <c r="BL10" i="46"/>
  <c r="BL10" i="47"/>
  <c r="BM10" i="47" s="1"/>
  <c r="BM10" i="46"/>
  <c r="BM18" i="44"/>
  <c r="BM14" i="44"/>
  <c r="BM17" i="51"/>
  <c r="BM15" i="51"/>
  <c r="BM13" i="51"/>
  <c r="BM8" i="51"/>
  <c r="BM15" i="45"/>
  <c r="BM12" i="46"/>
  <c r="BM10" i="49"/>
  <c r="BL8" i="52"/>
  <c r="BM8" i="52" s="1"/>
  <c r="BL20" i="51"/>
  <c r="BI20" i="51"/>
  <c r="BH20" i="51" s="1"/>
  <c r="BL11" i="51"/>
  <c r="BM11" i="51" s="1"/>
  <c r="BI12" i="50"/>
  <c r="BH12" i="50" s="1"/>
  <c r="BL12" i="50" s="1"/>
  <c r="BM12" i="50" s="1"/>
  <c r="BM8" i="50"/>
  <c r="BL13" i="49"/>
  <c r="BI13" i="49"/>
  <c r="BH13" i="49" s="1"/>
  <c r="BL15" i="49"/>
  <c r="BI15" i="49"/>
  <c r="BH15" i="49" s="1"/>
  <c r="BL8" i="49"/>
  <c r="BM8" i="49" s="1"/>
  <c r="BL8" i="48"/>
  <c r="BM8" i="48" s="1"/>
  <c r="BL8" i="47"/>
  <c r="BM8" i="47" s="1"/>
  <c r="BL8" i="46"/>
  <c r="BM8" i="46" s="1"/>
  <c r="BL16" i="45"/>
  <c r="BM16" i="45" s="1"/>
  <c r="BI16" i="45"/>
  <c r="BH16" i="45" s="1"/>
  <c r="BL17" i="45"/>
  <c r="BM17" i="45" s="1"/>
  <c r="BI17" i="45"/>
  <c r="BH17" i="45" s="1"/>
  <c r="BL18" i="45"/>
  <c r="BM18" i="45" s="1"/>
  <c r="BI18" i="45"/>
  <c r="BH18" i="45" s="1"/>
  <c r="BL10" i="45"/>
  <c r="BM10" i="45" s="1"/>
  <c r="BL19" i="45"/>
  <c r="BM19" i="45" s="1"/>
  <c r="BI19" i="45"/>
  <c r="BH19" i="45" s="1"/>
  <c r="BM8" i="45"/>
  <c r="BI16" i="44"/>
  <c r="BH16" i="44" s="1"/>
  <c r="BL16" i="44" s="1"/>
  <c r="BM8" i="44"/>
  <c r="BI8" i="41"/>
  <c r="BH8" i="41" s="1"/>
  <c r="BL8" i="41" s="1"/>
  <c r="BM8" i="41" s="1"/>
  <c r="BE8" i="41"/>
  <c r="BA11" i="41"/>
  <c r="BE11" i="41" s="1"/>
  <c r="BA13" i="41"/>
  <c r="BE13" i="41" s="1"/>
  <c r="BA12" i="41"/>
  <c r="BE12" i="41" s="1"/>
  <c r="BA9" i="41"/>
  <c r="BE9" i="41" s="1"/>
  <c r="BE10" i="41"/>
  <c r="BM16" i="44" l="1"/>
  <c r="BM20" i="51"/>
  <c r="BM15" i="49"/>
  <c r="BM13" i="49"/>
  <c r="BI12" i="41"/>
  <c r="BH12" i="41" s="1"/>
  <c r="BL12" i="41"/>
  <c r="BM12" i="41" s="1"/>
  <c r="BI10" i="41"/>
  <c r="BH10" i="41" s="1"/>
  <c r="BL10" i="41"/>
  <c r="BM10"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tc={3AD22989-D7C1-40D9-9DD4-0477FD3A10CA}</author>
    <author>Claudia Patricia</author>
  </authors>
  <commentList>
    <comment ref="D6" authorId="0" shapeId="0" xr:uid="{3AD22989-D7C1-40D9-9DD4-0477FD3A10C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E05B6B6D-26E1-4C26-B4C0-EF9585A3604B}">
      <text>
        <r>
          <rPr>
            <b/>
            <sz val="9"/>
            <color indexed="81"/>
            <rFont val="Tahoma"/>
            <family val="2"/>
          </rPr>
          <t>Claudia Patricia:</t>
        </r>
        <r>
          <rPr>
            <sz val="9"/>
            <color indexed="81"/>
            <rFont val="Tahoma"/>
            <family val="2"/>
          </rPr>
          <t xml:space="preserve">
No se ha presentado en los ultimos 5 años?</t>
        </r>
      </text>
    </comment>
    <comment ref="I7" authorId="1" shapeId="0" xr:uid="{6B306781-D779-454B-AA09-F5129BD7C3CD}">
      <text>
        <r>
          <rPr>
            <b/>
            <sz val="9"/>
            <color indexed="81"/>
            <rFont val="Tahoma"/>
            <family val="2"/>
          </rPr>
          <t>Claudia Patricia:</t>
        </r>
        <r>
          <rPr>
            <sz val="9"/>
            <color indexed="81"/>
            <rFont val="Tahoma"/>
            <family val="2"/>
          </rPr>
          <t xml:space="preserve">
Se presentó una vez en los últimos 5 años?</t>
        </r>
      </text>
    </comment>
    <comment ref="J7" authorId="1" shapeId="0" xr:uid="{45AA38A3-84E1-4C98-BA86-5A969AA943DD}">
      <text>
        <r>
          <rPr>
            <b/>
            <sz val="9"/>
            <color indexed="81"/>
            <rFont val="Tahoma"/>
            <family val="2"/>
          </rPr>
          <t>Claudia Patricia:</t>
        </r>
        <r>
          <rPr>
            <sz val="9"/>
            <color indexed="81"/>
            <rFont val="Tahoma"/>
            <family val="2"/>
          </rPr>
          <t xml:space="preserve">
Se presentó una vez en los últimos 2 años?</t>
        </r>
      </text>
    </comment>
    <comment ref="K7" authorId="1" shapeId="0" xr:uid="{112D8B9B-3391-4A81-B4A2-A6D21AF58CC1}">
      <text>
        <r>
          <rPr>
            <b/>
            <sz val="9"/>
            <color indexed="81"/>
            <rFont val="Tahoma"/>
            <family val="2"/>
          </rPr>
          <t>Claudia Patricia:</t>
        </r>
        <r>
          <rPr>
            <sz val="9"/>
            <color indexed="81"/>
            <rFont val="Tahoma"/>
            <family val="2"/>
          </rPr>
          <t xml:space="preserve">
Se presentó una vez en el último año?</t>
        </r>
      </text>
    </comment>
    <comment ref="L7" authorId="1" shapeId="0" xr:uid="{8DC63238-7ADF-45F6-97F7-BBFEDCDA4931}">
      <text>
        <r>
          <rPr>
            <b/>
            <sz val="9"/>
            <color indexed="81"/>
            <rFont val="Tahoma"/>
            <family val="2"/>
          </rPr>
          <t>Claudia Patricia:</t>
        </r>
        <r>
          <rPr>
            <sz val="9"/>
            <color indexed="81"/>
            <rFont val="Tahoma"/>
            <family val="2"/>
          </rPr>
          <t xml:space="preserve">
Se ha presentado más de una vez en el último año?</t>
        </r>
      </text>
    </comment>
    <comment ref="O7" authorId="1" shapeId="0" xr:uid="{E426528A-E8BC-4E8F-8EF9-34859891B521}">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BB1CD7F4-A3EA-424B-8E01-3C8F5BF5F5EF}">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9B184895-9C5D-43B7-B992-F568177F67E3}">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13D36FB8-CF6D-4CCF-A94C-32BACE5F581A}">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44CE3DE5-E296-467A-B81B-2D2018C79E9E}">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C075CDB7-5128-449F-BBC5-DE3E908181EA}">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B576060A-2AA7-4F93-BE13-527A05FEADEC}">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A1BE126B-5250-479F-832D-500FF2BC4F0B}">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D91D58F4-EF05-4586-9C57-9F8C6C16D886}">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EA422DC1-6A18-4FAA-BB85-882AEA21B367}">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A7E64C61-CF59-43C5-A764-0C313DDF3D9D}">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C153137E-4E05-4608-9641-2AFDC69DA40A}">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0CEF4A31-DB80-4763-B6A7-32BEF3497EA2}">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AEEA5D32-00A6-47BE-B770-FF6EEC95C961}">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BDD04718-1874-4B7C-AD99-9FF6071335A8}">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6E9B2A37-E585-433F-BA1E-52FBC887C829}">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DC51E4E8-4AB4-4F43-9B99-72946BA573B8}">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D5029937-AA14-46E7-9000-1F0DBD2AD20B}">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9DD84BC6-18BE-4B30-A766-4AB3F11D3A46}">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tc={22DF582A-2FA9-489F-96A8-18436C8AD897}</author>
    <author>Claudia Patricia</author>
  </authors>
  <commentList>
    <comment ref="D6" authorId="0" shapeId="0" xr:uid="{22DF582A-2FA9-489F-96A8-18436C8AD897}">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Recuerde siempre la siguiente pregunta: ¿Qué tiene que hacer el funcionario a cargo para lograr cometer el acto de corrupción?</t>
        </r>
      </text>
    </comment>
    <comment ref="H7" authorId="1" shapeId="0" xr:uid="{2A19D684-C13D-4823-83A2-EE99C4933B05}">
      <text>
        <r>
          <rPr>
            <b/>
            <sz val="9"/>
            <color indexed="81"/>
            <rFont val="Tahoma"/>
            <family val="2"/>
          </rPr>
          <t>Claudia Patricia:</t>
        </r>
        <r>
          <rPr>
            <sz val="9"/>
            <color indexed="81"/>
            <rFont val="Tahoma"/>
            <family val="2"/>
          </rPr>
          <t xml:space="preserve">
No se ha presentado en los ultimos 5 años?</t>
        </r>
      </text>
    </comment>
    <comment ref="I7" authorId="1" shapeId="0" xr:uid="{D4A42B71-162E-4CCA-A3BD-CE56D30BD4EB}">
      <text>
        <r>
          <rPr>
            <b/>
            <sz val="9"/>
            <color indexed="81"/>
            <rFont val="Tahoma"/>
            <family val="2"/>
          </rPr>
          <t>Claudia Patricia:</t>
        </r>
        <r>
          <rPr>
            <sz val="9"/>
            <color indexed="81"/>
            <rFont val="Tahoma"/>
            <family val="2"/>
          </rPr>
          <t xml:space="preserve">
Se presentó una vez en los últimos 5 años?</t>
        </r>
      </text>
    </comment>
    <comment ref="J7" authorId="1" shapeId="0" xr:uid="{6D30438E-DB4B-41DF-AC9C-60550712AA4F}">
      <text>
        <r>
          <rPr>
            <b/>
            <sz val="9"/>
            <color indexed="81"/>
            <rFont val="Tahoma"/>
            <family val="2"/>
          </rPr>
          <t>Claudia Patricia:</t>
        </r>
        <r>
          <rPr>
            <sz val="9"/>
            <color indexed="81"/>
            <rFont val="Tahoma"/>
            <family val="2"/>
          </rPr>
          <t xml:space="preserve">
Se presentó una vez en los últimos 2 años?</t>
        </r>
      </text>
    </comment>
    <comment ref="K7" authorId="1" shapeId="0" xr:uid="{6DA8507B-D804-4DA3-A2A7-682F4D9CD12E}">
      <text>
        <r>
          <rPr>
            <b/>
            <sz val="9"/>
            <color indexed="81"/>
            <rFont val="Tahoma"/>
            <family val="2"/>
          </rPr>
          <t>Claudia Patricia:</t>
        </r>
        <r>
          <rPr>
            <sz val="9"/>
            <color indexed="81"/>
            <rFont val="Tahoma"/>
            <family val="2"/>
          </rPr>
          <t xml:space="preserve">
Se presentó una vez en el último año?</t>
        </r>
      </text>
    </comment>
    <comment ref="L7" authorId="1" shapeId="0" xr:uid="{FE099539-FD13-4568-B467-D8EAE5BC9D3B}">
      <text>
        <r>
          <rPr>
            <b/>
            <sz val="9"/>
            <color indexed="81"/>
            <rFont val="Tahoma"/>
            <family val="2"/>
          </rPr>
          <t>Claudia Patricia:</t>
        </r>
        <r>
          <rPr>
            <sz val="9"/>
            <color indexed="81"/>
            <rFont val="Tahoma"/>
            <family val="2"/>
          </rPr>
          <t xml:space="preserve">
Se ha presentado más de una vez en el último año?</t>
        </r>
      </text>
    </comment>
    <comment ref="O7" authorId="1" shapeId="0" xr:uid="{8A2529BE-4F86-42C0-98A3-3AAA97A577F3}">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AE3AF56E-43DE-4689-B979-641A776F5ED6}">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3C42EB83-0192-4B4C-BE41-0C235C148122}">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0CC9E3A5-9606-4803-9383-6D1CF0BF37C5}">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23E21AB7-38ED-44FB-9A8B-28F30A7020B8}">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2287D51B-FA0C-4343-AB00-460DA9F10EB3}">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4AA24F26-7EB7-4324-8286-C5CA9D373BBE}">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22D4667E-238A-4545-AF19-A44E5D3AC393}">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2BB859C8-C9B1-4F98-8181-B3A7CF6D51F8}">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1B7AAFEB-C722-4B96-882A-20C7E5194836}">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961BF2CB-4280-4522-8355-A8C24D840D75}">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14733B2F-721E-4BC7-87F0-7316BCF4E2E6}">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B2DA5E4F-68FC-46B6-AC7B-FFB322B06B41}">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7C6199C3-953C-4442-A93E-048CD7D54E86}">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F6761191-7B3D-4461-8A59-C0E3A1DE60B1}">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0152F83D-40B4-421D-9B65-7485EBE517DB}">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FCDFDCD6-7054-4E07-A498-E283DA2779AC}">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4F254C28-B58C-4469-8144-57B2C58EE727}">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FAB37C9E-D780-4A8B-8269-19F9CCBC04A6}">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tc={3AA22098-65A9-4F68-A80A-D958B3978F58}</author>
    <author>Claudia Patricia</author>
  </authors>
  <commentList>
    <comment ref="D6" authorId="0" shapeId="0" xr:uid="{3AA22098-65A9-4F68-A80A-D958B3978F5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30D717BD-7D3A-432F-B96C-D7EA859BE997}">
      <text>
        <r>
          <rPr>
            <b/>
            <sz val="9"/>
            <color indexed="81"/>
            <rFont val="Tahoma"/>
            <family val="2"/>
          </rPr>
          <t>Claudia Patricia:</t>
        </r>
        <r>
          <rPr>
            <sz val="9"/>
            <color indexed="81"/>
            <rFont val="Tahoma"/>
            <family val="2"/>
          </rPr>
          <t xml:space="preserve">
No se ha presentado en los ultimos 5 años?</t>
        </r>
      </text>
    </comment>
    <comment ref="I7" authorId="1" shapeId="0" xr:uid="{64BE9AFA-AFBC-40FC-A359-CC7A31550341}">
      <text>
        <r>
          <rPr>
            <b/>
            <sz val="9"/>
            <color indexed="81"/>
            <rFont val="Tahoma"/>
            <family val="2"/>
          </rPr>
          <t>Claudia Patricia:</t>
        </r>
        <r>
          <rPr>
            <sz val="9"/>
            <color indexed="81"/>
            <rFont val="Tahoma"/>
            <family val="2"/>
          </rPr>
          <t xml:space="preserve">
Se presentó una vez en los últimos 5 años?</t>
        </r>
      </text>
    </comment>
    <comment ref="J7" authorId="1" shapeId="0" xr:uid="{60840886-C18F-4B0E-BF8B-22685FFF10F6}">
      <text>
        <r>
          <rPr>
            <b/>
            <sz val="9"/>
            <color indexed="81"/>
            <rFont val="Tahoma"/>
            <family val="2"/>
          </rPr>
          <t>Claudia Patricia:</t>
        </r>
        <r>
          <rPr>
            <sz val="9"/>
            <color indexed="81"/>
            <rFont val="Tahoma"/>
            <family val="2"/>
          </rPr>
          <t xml:space="preserve">
Se presentó una vez en los últimos 2 años?</t>
        </r>
      </text>
    </comment>
    <comment ref="K7" authorId="1" shapeId="0" xr:uid="{0B092258-EBE0-4F73-8CC1-BF400CBCBACB}">
      <text>
        <r>
          <rPr>
            <b/>
            <sz val="9"/>
            <color indexed="81"/>
            <rFont val="Tahoma"/>
            <family val="2"/>
          </rPr>
          <t>Claudia Patricia:</t>
        </r>
        <r>
          <rPr>
            <sz val="9"/>
            <color indexed="81"/>
            <rFont val="Tahoma"/>
            <family val="2"/>
          </rPr>
          <t xml:space="preserve">
Se presentó una vez en el último año?</t>
        </r>
      </text>
    </comment>
    <comment ref="L7" authorId="1" shapeId="0" xr:uid="{04167C6C-5D0F-41FD-9310-EB3C712E0472}">
      <text>
        <r>
          <rPr>
            <b/>
            <sz val="9"/>
            <color indexed="81"/>
            <rFont val="Tahoma"/>
            <family val="2"/>
          </rPr>
          <t>Claudia Patricia:</t>
        </r>
        <r>
          <rPr>
            <sz val="9"/>
            <color indexed="81"/>
            <rFont val="Tahoma"/>
            <family val="2"/>
          </rPr>
          <t xml:space="preserve">
Se ha presentado más de una vez en el último año?</t>
        </r>
      </text>
    </comment>
    <comment ref="O7" authorId="1" shapeId="0" xr:uid="{36653AB3-0866-4407-A8D6-CECC6A2DBCA3}">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4830EEC4-18BD-4DDC-81CF-6D5D2AE06C40}">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E2D220F0-3BCE-41D6-AFB2-11009C231084}">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82BBEAF6-2620-453C-A642-5CF329F54201}">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B289CBF3-ED4B-49F9-8440-DB22FD8EBC67}">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B70A5C3E-052C-4F28-8B55-35DF0116A7BB}">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5C66A03B-9D0F-45A7-97B9-A7004C3E54E3}">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918CBC93-5B31-491B-B25B-7384CDF2BBBD}">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1C7741B8-7BD6-40FB-B596-3C18A9EAF36F}">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8863CE44-CD17-4816-83D7-2756E193862F}">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9229DAAA-45E9-48AC-85BA-C1B92B4E7110}">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5A0ABD0D-9EE2-463A-8C1D-A29DB991378A}">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B087C60F-A069-49FF-B547-CEB64B97563F}">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A810FCE5-C35F-4485-B95B-84688586F47F}">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2FA85D4E-8362-4CEB-8D51-9AA65298349F}">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33BFFB5B-3602-40BF-8700-74300191DCF4}">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022324BC-99D0-4FFF-BCEE-3E0065D10934}">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139F3C89-36FF-4C21-BDE2-D1956E840346}">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70D0BAB1-47D9-4405-AB8A-880A40DFF083}">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tc={9DF9B2E4-1C86-4A87-91BE-9A4ACD62DF35}</author>
    <author>Claudia Patricia</author>
  </authors>
  <commentList>
    <comment ref="D6" authorId="0" shapeId="0" xr:uid="{9DF9B2E4-1C86-4A87-91BE-9A4ACD62DF3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563327FC-EA50-472B-B692-FCAFE5AD04FC}">
      <text>
        <r>
          <rPr>
            <b/>
            <sz val="9"/>
            <color indexed="81"/>
            <rFont val="Tahoma"/>
            <family val="2"/>
          </rPr>
          <t>Claudia Patricia:</t>
        </r>
        <r>
          <rPr>
            <sz val="9"/>
            <color indexed="81"/>
            <rFont val="Tahoma"/>
            <family val="2"/>
          </rPr>
          <t xml:space="preserve">
No se ha presentado en los ultimos 5 años?</t>
        </r>
      </text>
    </comment>
    <comment ref="I7" authorId="1" shapeId="0" xr:uid="{BA8DBF07-1763-4A53-AF91-25B7C932D86D}">
      <text>
        <r>
          <rPr>
            <b/>
            <sz val="9"/>
            <color indexed="81"/>
            <rFont val="Tahoma"/>
            <family val="2"/>
          </rPr>
          <t>Claudia Patricia:</t>
        </r>
        <r>
          <rPr>
            <sz val="9"/>
            <color indexed="81"/>
            <rFont val="Tahoma"/>
            <family val="2"/>
          </rPr>
          <t xml:space="preserve">
Se presentó una vez en los últimos 5 años?</t>
        </r>
      </text>
    </comment>
    <comment ref="J7" authorId="1" shapeId="0" xr:uid="{82057D70-56E1-4AEE-BD82-9C435A7E6755}">
      <text>
        <r>
          <rPr>
            <b/>
            <sz val="9"/>
            <color rgb="FF000000"/>
            <rFont val="Tahoma"/>
            <family val="2"/>
          </rPr>
          <t>Claudia Patricia:</t>
        </r>
        <r>
          <rPr>
            <sz val="9"/>
            <color rgb="FF000000"/>
            <rFont val="Tahoma"/>
            <family val="2"/>
          </rPr>
          <t xml:space="preserve">
</t>
        </r>
        <r>
          <rPr>
            <sz val="9"/>
            <color rgb="FF000000"/>
            <rFont val="Tahoma"/>
            <family val="2"/>
          </rPr>
          <t>Se presentó una vez en los últimos 2 años?</t>
        </r>
      </text>
    </comment>
    <comment ref="K7" authorId="1" shapeId="0" xr:uid="{88FBD880-9207-4ACF-8B64-4FB62F2FC229}">
      <text>
        <r>
          <rPr>
            <b/>
            <sz val="9"/>
            <color indexed="81"/>
            <rFont val="Tahoma"/>
            <family val="2"/>
          </rPr>
          <t>Claudia Patricia:</t>
        </r>
        <r>
          <rPr>
            <sz val="9"/>
            <color indexed="81"/>
            <rFont val="Tahoma"/>
            <family val="2"/>
          </rPr>
          <t xml:space="preserve">
Se presentó una vez en el último año?</t>
        </r>
      </text>
    </comment>
    <comment ref="L7" authorId="1" shapeId="0" xr:uid="{3CB7AFAA-93F0-4E98-AE18-C7810830FB11}">
      <text>
        <r>
          <rPr>
            <b/>
            <sz val="9"/>
            <color indexed="81"/>
            <rFont val="Tahoma"/>
            <family val="2"/>
          </rPr>
          <t>Claudia Patricia:</t>
        </r>
        <r>
          <rPr>
            <sz val="9"/>
            <color indexed="81"/>
            <rFont val="Tahoma"/>
            <family val="2"/>
          </rPr>
          <t xml:space="preserve">
Se ha presentado más de una vez en el último año?</t>
        </r>
      </text>
    </comment>
    <comment ref="O7" authorId="1" shapeId="0" xr:uid="{2F383530-EC60-4683-A6C3-E0DB959FEC84}">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D8EC6FD8-24D8-4D15-85BF-30FF0F45537C}">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1776C324-E034-4964-95D7-6E668616E455}">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B436581A-DE5E-4762-9037-F6BB0A1771C4}">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D7224E7B-9CB2-4D62-AB9E-ABECE116DF62}">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A88A05FD-2F41-49D6-9EB6-1A69CF66C9AB}">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8EE74F80-5F99-4CEB-93EF-314397E78E55}">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00982B9D-2949-4390-AED9-3F32A2B04BCD}">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5E706888-3489-47A2-BA8B-65957A1F6F06}">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E772DC84-4980-4C06-BB61-CA917C54F384}">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FB256C5C-10CF-4FE8-ABB4-B756AA057127}">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64378E45-D2A4-4E3A-AE4A-534058F415D0}">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6E72A68D-4D32-4397-A3C9-F8463863ACF0}">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BA4DE83C-15F5-4758-86BF-796262BCA481}">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5F4D577E-8710-48BC-8CAE-C5A9D11D2C10}">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F76E885C-EEFF-4F34-B31A-7E2DDC308905}">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4030FCA4-C286-4B4D-8566-2205ACC9C4BE}">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B24DD796-68C7-4406-AA2B-E3D4DC6E937A}">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20AB71E5-91D7-46AC-8255-699FA033DD37}">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tc={6CAC463A-683D-4089-9DBC-60C20E9ED24C}</author>
    <author>Claudia Patricia</author>
  </authors>
  <commentList>
    <comment ref="D6" authorId="0" shapeId="0" xr:uid="{6CAC463A-683D-4089-9DBC-60C20E9ED24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49FACBC9-C04A-4FF7-B2B4-E6FFF247B105}">
      <text>
        <r>
          <rPr>
            <b/>
            <sz val="9"/>
            <color indexed="81"/>
            <rFont val="Tahoma"/>
            <family val="2"/>
          </rPr>
          <t>Claudia Patricia:</t>
        </r>
        <r>
          <rPr>
            <sz val="9"/>
            <color indexed="81"/>
            <rFont val="Tahoma"/>
            <family val="2"/>
          </rPr>
          <t xml:space="preserve">
No se ha presentado en los ultimos 5 años?</t>
        </r>
      </text>
    </comment>
    <comment ref="I7" authorId="1" shapeId="0" xr:uid="{2B8C2488-09D7-4C26-A176-8D5563494DD0}">
      <text>
        <r>
          <rPr>
            <b/>
            <sz val="9"/>
            <color indexed="81"/>
            <rFont val="Tahoma"/>
            <family val="2"/>
          </rPr>
          <t>Claudia Patricia:</t>
        </r>
        <r>
          <rPr>
            <sz val="9"/>
            <color indexed="81"/>
            <rFont val="Tahoma"/>
            <family val="2"/>
          </rPr>
          <t xml:space="preserve">
Se presentó una vez en los últimos 5 años?</t>
        </r>
      </text>
    </comment>
    <comment ref="J7" authorId="1" shapeId="0" xr:uid="{BEAC2C45-6C15-4A6D-B7C6-B46A9793636C}">
      <text>
        <r>
          <rPr>
            <b/>
            <sz val="9"/>
            <color indexed="81"/>
            <rFont val="Tahoma"/>
            <family val="2"/>
          </rPr>
          <t>Claudia Patricia:</t>
        </r>
        <r>
          <rPr>
            <sz val="9"/>
            <color indexed="81"/>
            <rFont val="Tahoma"/>
            <family val="2"/>
          </rPr>
          <t xml:space="preserve">
Se presentó una vez en los últimos 2 años?</t>
        </r>
      </text>
    </comment>
    <comment ref="K7" authorId="1" shapeId="0" xr:uid="{C9CE42AA-F084-4238-AA6F-D16B55853BE3}">
      <text>
        <r>
          <rPr>
            <b/>
            <sz val="9"/>
            <color indexed="81"/>
            <rFont val="Tahoma"/>
            <family val="2"/>
          </rPr>
          <t>Claudia Patricia:</t>
        </r>
        <r>
          <rPr>
            <sz val="9"/>
            <color indexed="81"/>
            <rFont val="Tahoma"/>
            <family val="2"/>
          </rPr>
          <t xml:space="preserve">
Se presentó una vez en el último año?</t>
        </r>
      </text>
    </comment>
    <comment ref="L7" authorId="1" shapeId="0" xr:uid="{644A0287-0D9A-41DD-BD89-291A8233F7CA}">
      <text>
        <r>
          <rPr>
            <b/>
            <sz val="9"/>
            <color indexed="81"/>
            <rFont val="Tahoma"/>
            <family val="2"/>
          </rPr>
          <t>Claudia Patricia:</t>
        </r>
        <r>
          <rPr>
            <sz val="9"/>
            <color indexed="81"/>
            <rFont val="Tahoma"/>
            <family val="2"/>
          </rPr>
          <t xml:space="preserve">
Se ha presentado más de una vez en el último año?</t>
        </r>
      </text>
    </comment>
    <comment ref="O7" authorId="1" shapeId="0" xr:uid="{6521A76C-5A30-48FF-8284-425623772F7A}">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E3DCBF83-EFEB-42DA-9537-13E0D95A5E37}">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87522928-EF3E-4F49-877A-946F423904C8}">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0E98E459-CAEC-4ADE-98E8-6DDEF75CD383}">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69A45D92-B2A9-4678-88BD-CE96CC61672A}">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6EA2CB9C-627E-4FAD-85FC-A5ACA6F61F4C}">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EBCFD2D4-4C81-45E9-8C83-0E0B157709A8}">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56742789-ABEB-4544-9683-C0007627E7BD}">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9044C23E-D8F5-4328-97B5-61E034329101}">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666710F8-748B-4282-A676-69C907E25FE3}">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51CE0545-BD09-415D-A6B0-0A2BDFC37B4D}">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13E3BF38-5812-4C16-A363-AAE6880F3235}">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2AFB7CAD-146C-4F36-85D4-F30137D12845}">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CA7190D6-48FD-4B02-8507-E8D474D070E0}">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C24EF38B-EDCA-4478-BD57-BBF7E65EB3EB}">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A5DF59F4-29A9-4261-9BAA-9DDDC193D31E}">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308FC8C9-F313-4860-B248-2C7A7AC76579}">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6D60AA43-BBCD-4E5A-85AD-57B9D11A100F}">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E7496AD3-29DB-4779-95A9-E057C9B9BF60}">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tc={0511E925-D9FD-43A8-9F25-F893BBE43545}</author>
    <author>Claudia Patricia</author>
  </authors>
  <commentList>
    <comment ref="D6" authorId="0" shapeId="0" xr:uid="{0511E925-D9FD-43A8-9F25-F893BBE4354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A5DEF95E-16B4-433B-B843-AA956D67DB44}">
      <text>
        <r>
          <rPr>
            <b/>
            <sz val="9"/>
            <color indexed="81"/>
            <rFont val="Tahoma"/>
            <family val="2"/>
          </rPr>
          <t>Claudia Patricia:</t>
        </r>
        <r>
          <rPr>
            <sz val="9"/>
            <color indexed="81"/>
            <rFont val="Tahoma"/>
            <family val="2"/>
          </rPr>
          <t xml:space="preserve">
No se ha presentado en los ultimos 5 años?</t>
        </r>
      </text>
    </comment>
    <comment ref="I7" authorId="1" shapeId="0" xr:uid="{8D358626-57DE-4AC3-A3F4-359843E2BE9C}">
      <text>
        <r>
          <rPr>
            <b/>
            <sz val="9"/>
            <color indexed="81"/>
            <rFont val="Tahoma"/>
            <family val="2"/>
          </rPr>
          <t>Claudia Patricia:</t>
        </r>
        <r>
          <rPr>
            <sz val="9"/>
            <color indexed="81"/>
            <rFont val="Tahoma"/>
            <family val="2"/>
          </rPr>
          <t xml:space="preserve">
Se presentó una vez en los últimos 5 años?</t>
        </r>
      </text>
    </comment>
    <comment ref="J7" authorId="1" shapeId="0" xr:uid="{4B3B68E1-B03A-49B3-8E70-112E42A789A4}">
      <text>
        <r>
          <rPr>
            <b/>
            <sz val="9"/>
            <color indexed="81"/>
            <rFont val="Tahoma"/>
            <family val="2"/>
          </rPr>
          <t>Claudia Patricia:</t>
        </r>
        <r>
          <rPr>
            <sz val="9"/>
            <color indexed="81"/>
            <rFont val="Tahoma"/>
            <family val="2"/>
          </rPr>
          <t xml:space="preserve">
Se presentó una vez en los últimos 2 años?</t>
        </r>
      </text>
    </comment>
    <comment ref="K7" authorId="1" shapeId="0" xr:uid="{98A1E253-2874-4BEE-A36F-3546CAA343B5}">
      <text>
        <r>
          <rPr>
            <b/>
            <sz val="9"/>
            <color indexed="81"/>
            <rFont val="Tahoma"/>
            <family val="2"/>
          </rPr>
          <t>Claudia Patricia:</t>
        </r>
        <r>
          <rPr>
            <sz val="9"/>
            <color indexed="81"/>
            <rFont val="Tahoma"/>
            <family val="2"/>
          </rPr>
          <t xml:space="preserve">
Se presentó una vez en el último año?</t>
        </r>
      </text>
    </comment>
    <comment ref="L7" authorId="1" shapeId="0" xr:uid="{80718244-0942-4858-A6D5-DBD41BF7D5AC}">
      <text>
        <r>
          <rPr>
            <b/>
            <sz val="9"/>
            <color indexed="81"/>
            <rFont val="Tahoma"/>
            <family val="2"/>
          </rPr>
          <t>Claudia Patricia:</t>
        </r>
        <r>
          <rPr>
            <sz val="9"/>
            <color indexed="81"/>
            <rFont val="Tahoma"/>
            <family val="2"/>
          </rPr>
          <t xml:space="preserve">
Se ha presentado más de una vez en el último año?</t>
        </r>
      </text>
    </comment>
    <comment ref="O7" authorId="1" shapeId="0" xr:uid="{178525BD-33FF-4015-B81F-2EE685704E03}">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53A79F4E-03CD-4768-957C-81CFE974E2E5}">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04BAF505-275E-40CF-BBD8-08FE1A5169AF}">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63D7E4FC-5358-4289-AE4E-FCDA26228312}">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397BC548-8B33-4883-BEB4-F386624525DB}">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E67C25B8-E6FE-4AF0-855C-3D71080E0301}">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77F22F71-ED63-4531-A1E0-101C99987C07}">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B11F757A-3884-4E1C-AA24-8CB834E7AFD0}">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C531D345-45C4-411E-9E40-4F2EE63F1089}">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0D228F19-430C-4F12-9C18-36EA0C931EB7}">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36DBC492-8DAB-40A1-84A2-E1760F961893}">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FB171212-CD5E-4751-AD18-398837B69F0F}">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2CC85D39-84D4-4DD7-8BA2-73D33E5EAE3F}">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0C3A9B0F-D84D-4F0B-9876-84162E7ED8F8}">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7ACBBE6C-4592-4529-B47D-90519AE19E03}">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1B154EFF-2189-48E0-AB75-263015B39556}">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5B240AF5-4F69-408E-86B3-59BD7D2919B7}">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5E52DC1E-CE87-4A1B-A40A-28F1427559D2}">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65ADA3F0-BAAB-4894-9C2F-DB29AEF320C6}">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tc={ABFAA1C7-F08A-49A1-BAE2-21F7D1EEC194}</author>
    <author>Claudia Patricia</author>
  </authors>
  <commentList>
    <comment ref="D6" authorId="0" shapeId="0" xr:uid="{ABFAA1C7-F08A-49A1-BAE2-21F7D1EEC19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FD0CD3AA-A8AD-4543-8F84-8B149AA0D1C3}">
      <text>
        <r>
          <rPr>
            <b/>
            <sz val="9"/>
            <color indexed="81"/>
            <rFont val="Tahoma"/>
            <family val="2"/>
          </rPr>
          <t>Claudia Patricia:</t>
        </r>
        <r>
          <rPr>
            <sz val="9"/>
            <color indexed="81"/>
            <rFont val="Tahoma"/>
            <family val="2"/>
          </rPr>
          <t xml:space="preserve">
No se ha presentado en los ultimos 5 años?</t>
        </r>
      </text>
    </comment>
    <comment ref="I7" authorId="1" shapeId="0" xr:uid="{708DBA58-D828-4BE9-A0C5-6755EA442F64}">
      <text>
        <r>
          <rPr>
            <b/>
            <sz val="9"/>
            <color indexed="81"/>
            <rFont val="Tahoma"/>
            <family val="2"/>
          </rPr>
          <t>Claudia Patricia:</t>
        </r>
        <r>
          <rPr>
            <sz val="9"/>
            <color indexed="81"/>
            <rFont val="Tahoma"/>
            <family val="2"/>
          </rPr>
          <t xml:space="preserve">
Se presentó una vez en los últimos 5 años?</t>
        </r>
      </text>
    </comment>
    <comment ref="J7" authorId="1" shapeId="0" xr:uid="{D720ABA6-59F3-46F0-8BB7-25BB15FA4F22}">
      <text>
        <r>
          <rPr>
            <b/>
            <sz val="9"/>
            <color indexed="81"/>
            <rFont val="Tahoma"/>
            <family val="2"/>
          </rPr>
          <t>Claudia Patricia:</t>
        </r>
        <r>
          <rPr>
            <sz val="9"/>
            <color indexed="81"/>
            <rFont val="Tahoma"/>
            <family val="2"/>
          </rPr>
          <t xml:space="preserve">
Se presentó una vez en los últimos 2 años?</t>
        </r>
      </text>
    </comment>
    <comment ref="K7" authorId="1" shapeId="0" xr:uid="{C0F95088-5A01-4BD8-803F-A23DD21F96A6}">
      <text>
        <r>
          <rPr>
            <b/>
            <sz val="9"/>
            <color indexed="81"/>
            <rFont val="Tahoma"/>
            <family val="2"/>
          </rPr>
          <t>Claudia Patricia:</t>
        </r>
        <r>
          <rPr>
            <sz val="9"/>
            <color indexed="81"/>
            <rFont val="Tahoma"/>
            <family val="2"/>
          </rPr>
          <t xml:space="preserve">
Se presentó una vez en el último año?</t>
        </r>
      </text>
    </comment>
    <comment ref="L7" authorId="1" shapeId="0" xr:uid="{D3486E68-7312-46BF-AF26-DD9A0D244CFA}">
      <text>
        <r>
          <rPr>
            <b/>
            <sz val="9"/>
            <color indexed="81"/>
            <rFont val="Tahoma"/>
            <family val="2"/>
          </rPr>
          <t>Claudia Patricia:</t>
        </r>
        <r>
          <rPr>
            <sz val="9"/>
            <color indexed="81"/>
            <rFont val="Tahoma"/>
            <family val="2"/>
          </rPr>
          <t xml:space="preserve">
Se ha presentado más de una vez en el último año?</t>
        </r>
      </text>
    </comment>
    <comment ref="O7" authorId="1" shapeId="0" xr:uid="{791219D6-C0C1-4A04-A4DD-F322368309E5}">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85696B6E-12F4-41DD-9045-AF1FBE4F3D56}">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779F3BD1-0C40-486A-B083-D57C07F6A807}">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A462DFB3-B30D-4532-80E8-C70E6B872E73}">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74BE2A43-7D15-4AC6-AA75-F4C36057A0C1}">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F0A61DB1-7D36-43D7-A0E2-86F418D037AE}">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90ABD19C-BE22-4CB4-840A-2A256C04A4E1}">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61978196-371F-4404-9E32-7B66AE431DE1}">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6D7087C7-37AA-487C-B089-0E8EE6670F98}">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A2D71AFD-822B-4DE3-AF6F-A989E4CDA349}">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6AECE9FA-2278-4491-9E5B-18F312AC265E}">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97491981-525C-45CA-8FC0-1D70FDF64CA0}">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229A81AE-707A-4BCF-8577-98EF17C5AF07}">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D086111A-3814-44F5-AEFE-0DEDA3C72C69}">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69D9D53A-A40C-48CB-9BF5-7C45C8DEBFDA}">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765A094C-3CAF-4A56-9D7C-68B5A2D5A6F1}">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B30793F1-440D-43B7-83B0-3AF3BFC6DA57}">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EDF0C453-777B-45B3-8625-19693D44CBD6}">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983A6A4E-9CBB-46CB-A992-A6F923C15B3B}">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tc={2FDE452E-E238-4D44-8915-51F5A6CB44F1}</author>
    <author>Claudia Patricia</author>
  </authors>
  <commentList>
    <comment ref="D6" authorId="0" shapeId="0" xr:uid="{2FDE452E-E238-4D44-8915-51F5A6CB44F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59956BB2-AAAB-4C97-A539-0568E89EA6A2}">
      <text>
        <r>
          <rPr>
            <b/>
            <sz val="9"/>
            <color indexed="81"/>
            <rFont val="Tahoma"/>
            <family val="2"/>
          </rPr>
          <t>Claudia Patricia:</t>
        </r>
        <r>
          <rPr>
            <sz val="9"/>
            <color indexed="81"/>
            <rFont val="Tahoma"/>
            <family val="2"/>
          </rPr>
          <t xml:space="preserve">
No se ha presentado en los ultimos 5 años?</t>
        </r>
      </text>
    </comment>
    <comment ref="I7" authorId="1" shapeId="0" xr:uid="{3144730E-3D19-451B-A718-0F1598BEB109}">
      <text>
        <r>
          <rPr>
            <b/>
            <sz val="9"/>
            <color indexed="81"/>
            <rFont val="Tahoma"/>
            <family val="2"/>
          </rPr>
          <t>Claudia Patricia:</t>
        </r>
        <r>
          <rPr>
            <sz val="9"/>
            <color indexed="81"/>
            <rFont val="Tahoma"/>
            <family val="2"/>
          </rPr>
          <t xml:space="preserve">
Se presentó una vez en los últimos 5 años?</t>
        </r>
      </text>
    </comment>
    <comment ref="J7" authorId="1" shapeId="0" xr:uid="{005897F8-8F1B-4142-B409-A60F4875A25F}">
      <text>
        <r>
          <rPr>
            <b/>
            <sz val="9"/>
            <color indexed="81"/>
            <rFont val="Tahoma"/>
            <family val="2"/>
          </rPr>
          <t>Claudia Patricia:</t>
        </r>
        <r>
          <rPr>
            <sz val="9"/>
            <color indexed="81"/>
            <rFont val="Tahoma"/>
            <family val="2"/>
          </rPr>
          <t xml:space="preserve">
Se presentó una vez en los últimos 2 años?</t>
        </r>
      </text>
    </comment>
    <comment ref="K7" authorId="1" shapeId="0" xr:uid="{3F235AA0-7B44-4ACE-A820-0CDC0B22E5E5}">
      <text>
        <r>
          <rPr>
            <b/>
            <sz val="9"/>
            <color indexed="81"/>
            <rFont val="Tahoma"/>
            <family val="2"/>
          </rPr>
          <t>Claudia Patricia:</t>
        </r>
        <r>
          <rPr>
            <sz val="9"/>
            <color indexed="81"/>
            <rFont val="Tahoma"/>
            <family val="2"/>
          </rPr>
          <t xml:space="preserve">
Se presentó una vez en el último año?</t>
        </r>
      </text>
    </comment>
    <comment ref="L7" authorId="1" shapeId="0" xr:uid="{E5BB45E7-860B-485A-825B-DD77454C42DF}">
      <text>
        <r>
          <rPr>
            <b/>
            <sz val="9"/>
            <color indexed="81"/>
            <rFont val="Tahoma"/>
            <family val="2"/>
          </rPr>
          <t>Claudia Patricia:</t>
        </r>
        <r>
          <rPr>
            <sz val="9"/>
            <color indexed="81"/>
            <rFont val="Tahoma"/>
            <family val="2"/>
          </rPr>
          <t xml:space="preserve">
Se ha presentado más de una vez en el último año?</t>
        </r>
      </text>
    </comment>
    <comment ref="O7" authorId="1" shapeId="0" xr:uid="{E2CA9CD8-682A-4368-A981-7482D5821E04}">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E332F31C-2E11-4FB5-95DD-8977415575E3}">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71B6A6B0-1F7F-471D-AFE5-4D5183FA55E3}">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59036F4E-2DB9-46BD-AA64-2972FA10776C}">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2767A042-B110-4046-9B62-59716966623E}">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7CEC9E71-7669-4620-AF8D-7CF35F9D2869}">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1286A9B1-0AB8-4388-99B0-396C9C5E3CEE}">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6455651E-06E9-46E1-BA01-878C4F32527D}">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95FB9858-80A9-4E9B-92DA-8B4C8C093041}">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48FDDD62-5692-4568-932D-1B1C0112FEFB}">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BD712D97-5262-45B2-A693-0DC867FCF041}">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0DE8A9EA-22B6-4321-8833-7D74F0CB37A5}">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DE1C1AE5-9B40-41F5-ADA1-ED997C7F7E02}">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234D5DC6-4B31-44D2-AFD3-63C4F57D936F}">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A59B45C0-0C38-4C2F-84FD-20B4A316D51B}">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64C0EA1D-3782-46FF-A7EE-C766E2EF96CD}">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C5344B3B-60C6-4AA8-AECF-6F8A02B22C39}">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446BB57C-2245-4F4B-9FD9-3A94F992315F}">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972F9656-B751-457B-AF12-1DE1BDF1C5A3}">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tc={886F1E1B-4812-4C1A-873D-6A87D850B117}</author>
    <author>Claudia Patricia</author>
  </authors>
  <commentList>
    <comment ref="D6" authorId="0" shapeId="0" xr:uid="{886F1E1B-4812-4C1A-873D-6A87D850B11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86B16CFE-87D1-4689-A1A7-A2995539637A}">
      <text>
        <r>
          <rPr>
            <b/>
            <sz val="9"/>
            <color indexed="81"/>
            <rFont val="Tahoma"/>
            <family val="2"/>
          </rPr>
          <t>Claudia Patricia:</t>
        </r>
        <r>
          <rPr>
            <sz val="9"/>
            <color indexed="81"/>
            <rFont val="Tahoma"/>
            <family val="2"/>
          </rPr>
          <t xml:space="preserve">
No se ha presentado en los ultimos 5 años?</t>
        </r>
      </text>
    </comment>
    <comment ref="I7" authorId="1" shapeId="0" xr:uid="{75CFE5E6-10FF-490C-9B5A-0F72173AAF8F}">
      <text>
        <r>
          <rPr>
            <b/>
            <sz val="9"/>
            <color indexed="81"/>
            <rFont val="Tahoma"/>
            <family val="2"/>
          </rPr>
          <t>Claudia Patricia:</t>
        </r>
        <r>
          <rPr>
            <sz val="9"/>
            <color indexed="81"/>
            <rFont val="Tahoma"/>
            <family val="2"/>
          </rPr>
          <t xml:space="preserve">
Se presentó una vez en los últimos 5 años?</t>
        </r>
      </text>
    </comment>
    <comment ref="J7" authorId="1" shapeId="0" xr:uid="{6C3F8753-CADC-40D0-8B20-7576C567A9BB}">
      <text>
        <r>
          <rPr>
            <b/>
            <sz val="9"/>
            <color indexed="81"/>
            <rFont val="Tahoma"/>
            <family val="2"/>
          </rPr>
          <t>Claudia Patricia:</t>
        </r>
        <r>
          <rPr>
            <sz val="9"/>
            <color indexed="81"/>
            <rFont val="Tahoma"/>
            <family val="2"/>
          </rPr>
          <t xml:space="preserve">
Se presentó una vez en los últimos 2 años?</t>
        </r>
      </text>
    </comment>
    <comment ref="K7" authorId="1" shapeId="0" xr:uid="{8859E32D-35FD-4F76-BB73-BF0F20F20A84}">
      <text>
        <r>
          <rPr>
            <b/>
            <sz val="9"/>
            <color indexed="81"/>
            <rFont val="Tahoma"/>
            <family val="2"/>
          </rPr>
          <t>Claudia Patricia:</t>
        </r>
        <r>
          <rPr>
            <sz val="9"/>
            <color indexed="81"/>
            <rFont val="Tahoma"/>
            <family val="2"/>
          </rPr>
          <t xml:space="preserve">
Se presentó una vez en el último año?</t>
        </r>
      </text>
    </comment>
    <comment ref="L7" authorId="1" shapeId="0" xr:uid="{5AC42148-689C-4499-A358-0E6913AC43BB}">
      <text>
        <r>
          <rPr>
            <b/>
            <sz val="9"/>
            <color indexed="81"/>
            <rFont val="Tahoma"/>
            <family val="2"/>
          </rPr>
          <t>Claudia Patricia:</t>
        </r>
        <r>
          <rPr>
            <sz val="9"/>
            <color indexed="81"/>
            <rFont val="Tahoma"/>
            <family val="2"/>
          </rPr>
          <t xml:space="preserve">
Se ha presentado más de una vez en el último año?</t>
        </r>
      </text>
    </comment>
    <comment ref="O7" authorId="1" shapeId="0" xr:uid="{EE0AFBEC-135B-4D1D-930D-2DFD4736EEC9}">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9B8039E9-CB1F-4C4C-81E7-73B9A298073A}">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0627BE62-87B1-4A90-A013-686EB24FB253}">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2244047F-70E1-4DB1-A9EB-EF63F01D2E41}">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3B1C7FF1-EF29-47E2-8798-0F6055075076}">
      <text>
        <r>
          <rPr>
            <b/>
            <sz val="9"/>
            <color rgb="FF000000"/>
            <rFont val="Tahoma"/>
            <family val="2"/>
          </rPr>
          <t>Claudia Patricia:</t>
        </r>
        <r>
          <rPr>
            <sz val="9"/>
            <color rgb="FF000000"/>
            <rFont val="Tahoma"/>
            <family val="2"/>
          </rPr>
          <t xml:space="preserve">
</t>
        </r>
        <r>
          <rPr>
            <sz val="9"/>
            <color rgb="FF000000"/>
            <rFont val="Tahoma"/>
            <family val="2"/>
          </rPr>
          <t>Su materialización podría generar pérdida de confianza en el EPA afectando su reputación?</t>
        </r>
      </text>
    </comment>
    <comment ref="T7" authorId="1" shapeId="0" xr:uid="{6C4050E4-3953-478C-BF81-A6413EA4EE41}">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438AC71E-43FC-46C0-826A-5E138370ECDC}">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FD456721-1EBD-4D17-B9E2-E49CE2854158}">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015A341D-B487-4904-A7DA-BEFC1E399BAA}">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59DD57FD-20CB-4EF6-A41B-422F91C7D088}">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53A5B98F-0977-4C33-80D9-E56EDE02DC0D}">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6F6506AC-EBBE-4F12-87CA-26A7F96D1E34}">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EF46A302-9BDD-447B-B3E8-874799431219}">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C63C825A-0A11-4F0A-BA6D-29A5F7BD4CDF}">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4AE9F893-BF3E-4AF4-9587-5787D86CE9FC}">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2BB94326-0FE7-4CE4-B635-DC040A348111}">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54D511A3-94C7-4CBD-8E83-5B58B3540C57}">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193A7F2C-1F2C-4472-9520-A06F8906C5DB}">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8F35441A-4FF8-4676-9199-2F8680B43110}">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tc={9F6FE224-6E6F-48ED-B01B-7C19DEF2B58F}</author>
    <author>Claudia Patricia</author>
  </authors>
  <commentList>
    <comment ref="D6" authorId="0" shapeId="0" xr:uid="{9F6FE224-6E6F-48ED-B01B-7C19DEF2B58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3DC99D2A-ED1D-46DD-ACB0-18B8BCF8FFFE}">
      <text>
        <r>
          <rPr>
            <b/>
            <sz val="9"/>
            <color indexed="81"/>
            <rFont val="Tahoma"/>
            <family val="2"/>
          </rPr>
          <t>Claudia Patricia:</t>
        </r>
        <r>
          <rPr>
            <sz val="9"/>
            <color indexed="81"/>
            <rFont val="Tahoma"/>
            <family val="2"/>
          </rPr>
          <t xml:space="preserve">
No se ha presentado en los ultimos 5 años?</t>
        </r>
      </text>
    </comment>
    <comment ref="I7" authorId="1" shapeId="0" xr:uid="{4885784A-3D03-4F6C-A441-3ADB05B38D81}">
      <text>
        <r>
          <rPr>
            <b/>
            <sz val="9"/>
            <color indexed="81"/>
            <rFont val="Tahoma"/>
            <family val="2"/>
          </rPr>
          <t>Claudia Patricia:</t>
        </r>
        <r>
          <rPr>
            <sz val="9"/>
            <color indexed="81"/>
            <rFont val="Tahoma"/>
            <family val="2"/>
          </rPr>
          <t xml:space="preserve">
Se presentó una vez en los últimos 5 años?</t>
        </r>
      </text>
    </comment>
    <comment ref="J7" authorId="1" shapeId="0" xr:uid="{BFAAD04C-D810-4A55-9846-218631EAFAD2}">
      <text>
        <r>
          <rPr>
            <b/>
            <sz val="9"/>
            <color indexed="81"/>
            <rFont val="Tahoma"/>
            <family val="2"/>
          </rPr>
          <t>Claudia Patricia:</t>
        </r>
        <r>
          <rPr>
            <sz val="9"/>
            <color indexed="81"/>
            <rFont val="Tahoma"/>
            <family val="2"/>
          </rPr>
          <t xml:space="preserve">
Se presentó una vez en los últimos 2 años?</t>
        </r>
      </text>
    </comment>
    <comment ref="K7" authorId="1" shapeId="0" xr:uid="{DF1AB2A4-2EC7-4945-949B-BF0D4584188C}">
      <text>
        <r>
          <rPr>
            <b/>
            <sz val="9"/>
            <color indexed="81"/>
            <rFont val="Tahoma"/>
            <family val="2"/>
          </rPr>
          <t>Claudia Patricia:</t>
        </r>
        <r>
          <rPr>
            <sz val="9"/>
            <color indexed="81"/>
            <rFont val="Tahoma"/>
            <family val="2"/>
          </rPr>
          <t xml:space="preserve">
Se presentó una vez en el último año?</t>
        </r>
      </text>
    </comment>
    <comment ref="L7" authorId="1" shapeId="0" xr:uid="{D5836B55-C651-45B0-A54C-D4053A41CD29}">
      <text>
        <r>
          <rPr>
            <b/>
            <sz val="9"/>
            <color indexed="81"/>
            <rFont val="Tahoma"/>
            <family val="2"/>
          </rPr>
          <t>Claudia Patricia:</t>
        </r>
        <r>
          <rPr>
            <sz val="9"/>
            <color indexed="81"/>
            <rFont val="Tahoma"/>
            <family val="2"/>
          </rPr>
          <t xml:space="preserve">
Se ha presentado más de una vez en el último año?</t>
        </r>
      </text>
    </comment>
    <comment ref="O7" authorId="1" shapeId="0" xr:uid="{AF54CE29-AFE0-42F8-9080-8AE3B2955673}">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30901AF0-EAA2-42DD-AD9F-307D58A49DB3}">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77A9CE6A-1E6E-44D1-A1D4-93D9C42F0C6C}">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6E0BE53B-14AE-40C5-B0AA-CEA1CA3C182D}">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94785223-FF8A-48FB-8534-74362B30A2E1}">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1A3A2B09-A7A9-479F-9C31-FC2F45F0CAFF}">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455466E7-764B-4DEB-B736-9C2A8E51D091}">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4E496FCB-EC9B-4E9C-A4EC-942FC5EFCDF0}">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42073583-5878-414A-A7C0-AF525564C5D1}">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0E929263-5FF2-48ED-8493-B85DDD479EEA}">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92A9D573-E2E9-4190-BEC9-7413A7777A2A}">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7EAD6091-F9FF-470A-807D-9C5A48F5790C}">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A2E31C05-651D-4CD5-8529-FCCD18ED4BB2}">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10402228-7467-40D3-9FC1-4FB54666125A}">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510235E9-274B-41D9-AADB-0BDD4F2272FA}">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CE2A2F0D-DC16-43C0-8EB5-00FC67B26553}">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66A74A7C-0187-4F7E-93A9-BAC7D7E85576}">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6A51D9A5-AE05-4C4B-809B-698FE55EBEC9}">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8257EE2F-45C4-4691-B1BA-079F620FC450}">
      <text>
        <r>
          <rPr>
            <b/>
            <sz val="9"/>
            <color indexed="81"/>
            <rFont val="Tahoma"/>
            <family val="2"/>
          </rPr>
          <t>Claudia Patricia:</t>
        </r>
        <r>
          <rPr>
            <sz val="9"/>
            <color indexed="81"/>
            <rFont val="Tahoma"/>
            <family val="2"/>
          </rPr>
          <t xml:space="preserve">
Su materialización podría generar daño ambiental?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tc={16D1F3E1-41ED-4C06-8EF1-759FC0D1C18B}</author>
    <author>Claudia Patricia</author>
  </authors>
  <commentList>
    <comment ref="D6" authorId="0" shapeId="0" xr:uid="{16D1F3E1-41ED-4C06-8EF1-759FC0D1C18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Recuerde siempre la siguiente pregunta: ¿Qué tiene que hacer el funcionario a cargo para lograr cometer el acto de corrupción?</t>
        </r>
      </text>
    </comment>
    <comment ref="H7" authorId="1" shapeId="0" xr:uid="{E5C82545-2DF0-4A4E-91BB-EB4F48B65463}">
      <text>
        <r>
          <rPr>
            <b/>
            <sz val="9"/>
            <color indexed="81"/>
            <rFont val="Tahoma"/>
            <family val="2"/>
          </rPr>
          <t>Claudia Patricia:</t>
        </r>
        <r>
          <rPr>
            <sz val="9"/>
            <color indexed="81"/>
            <rFont val="Tahoma"/>
            <family val="2"/>
          </rPr>
          <t xml:space="preserve">
No se ha presentado en los ultimos 5 años?</t>
        </r>
      </text>
    </comment>
    <comment ref="I7" authorId="1" shapeId="0" xr:uid="{C0A76C80-0618-4FA8-859F-069C5E342E80}">
      <text>
        <r>
          <rPr>
            <b/>
            <sz val="9"/>
            <color indexed="81"/>
            <rFont val="Tahoma"/>
            <family val="2"/>
          </rPr>
          <t>Claudia Patricia:</t>
        </r>
        <r>
          <rPr>
            <sz val="9"/>
            <color indexed="81"/>
            <rFont val="Tahoma"/>
            <family val="2"/>
          </rPr>
          <t xml:space="preserve">
Se presentó una vez en los últimos 5 años?</t>
        </r>
      </text>
    </comment>
    <comment ref="J7" authorId="1" shapeId="0" xr:uid="{7EEAE0C2-73C8-48B2-B04C-EE656B4DC706}">
      <text>
        <r>
          <rPr>
            <b/>
            <sz val="9"/>
            <color indexed="81"/>
            <rFont val="Tahoma"/>
            <family val="2"/>
          </rPr>
          <t>Claudia Patricia:</t>
        </r>
        <r>
          <rPr>
            <sz val="9"/>
            <color indexed="81"/>
            <rFont val="Tahoma"/>
            <family val="2"/>
          </rPr>
          <t xml:space="preserve">
Se presentó una vez en los últimos 2 años?</t>
        </r>
      </text>
    </comment>
    <comment ref="K7" authorId="1" shapeId="0" xr:uid="{B3662839-EAC5-45A2-BDEB-20DC1E314991}">
      <text>
        <r>
          <rPr>
            <b/>
            <sz val="9"/>
            <color indexed="81"/>
            <rFont val="Tahoma"/>
            <family val="2"/>
          </rPr>
          <t>Claudia Patricia:</t>
        </r>
        <r>
          <rPr>
            <sz val="9"/>
            <color indexed="81"/>
            <rFont val="Tahoma"/>
            <family val="2"/>
          </rPr>
          <t xml:space="preserve">
Se presentó una vez en el último año?</t>
        </r>
      </text>
    </comment>
    <comment ref="L7" authorId="1" shapeId="0" xr:uid="{1D9B34F0-1F63-45E5-B26F-EEBEDD8C5109}">
      <text>
        <r>
          <rPr>
            <b/>
            <sz val="9"/>
            <color indexed="81"/>
            <rFont val="Tahoma"/>
            <family val="2"/>
          </rPr>
          <t>Claudia Patricia:</t>
        </r>
        <r>
          <rPr>
            <sz val="9"/>
            <color indexed="81"/>
            <rFont val="Tahoma"/>
            <family val="2"/>
          </rPr>
          <t xml:space="preserve">
Se ha presentado más de una vez en el último año?</t>
        </r>
      </text>
    </comment>
    <comment ref="O7" authorId="1" shapeId="0" xr:uid="{9D5588E4-8303-41D2-B045-1CE8674CF3CF}">
      <text>
        <r>
          <rPr>
            <b/>
            <sz val="9"/>
            <color indexed="81"/>
            <rFont val="Tahoma"/>
            <family val="2"/>
          </rPr>
          <t>Claudia Patricia:</t>
        </r>
        <r>
          <rPr>
            <sz val="9"/>
            <color indexed="81"/>
            <rFont val="Tahoma"/>
            <family val="2"/>
          </rPr>
          <t xml:space="preserve">
Su materialización podría afectar al grupo de funcionarios del proceso?</t>
        </r>
      </text>
    </comment>
    <comment ref="P7" authorId="1" shapeId="0" xr:uid="{40049C8C-9D6D-4705-BE33-5DAB5C91812B}">
      <text>
        <r>
          <rPr>
            <b/>
            <sz val="9"/>
            <color indexed="81"/>
            <rFont val="Tahoma"/>
            <family val="2"/>
          </rPr>
          <t>Claudia Patricia:</t>
        </r>
        <r>
          <rPr>
            <sz val="9"/>
            <color indexed="81"/>
            <rFont val="Tahoma"/>
            <family val="2"/>
          </rPr>
          <t xml:space="preserve">
Su materialización podría afectar el cumplimiento de metas y objetivos de la dependencia?</t>
        </r>
      </text>
    </comment>
    <comment ref="Q7" authorId="1" shapeId="0" xr:uid="{5F4FDF82-DEA4-4556-BD1E-53B68C5DC4F4}">
      <text>
        <r>
          <rPr>
            <b/>
            <sz val="9"/>
            <color indexed="81"/>
            <rFont val="Tahoma"/>
            <family val="2"/>
          </rPr>
          <t>Claudia Patricia:</t>
        </r>
        <r>
          <rPr>
            <sz val="9"/>
            <color indexed="81"/>
            <rFont val="Tahoma"/>
            <family val="2"/>
          </rPr>
          <t xml:space="preserve">
Su materialización podría afectar el cumplimiento de la misión del EPA?</t>
        </r>
      </text>
    </comment>
    <comment ref="R7" authorId="1" shapeId="0" xr:uid="{8B304E60-CC13-42DD-81A4-A65A4B61B36F}">
      <text>
        <r>
          <rPr>
            <b/>
            <sz val="9"/>
            <color indexed="81"/>
            <rFont val="Tahoma"/>
            <family val="2"/>
          </rPr>
          <t>Claudia Patricia:</t>
        </r>
        <r>
          <rPr>
            <sz val="9"/>
            <color indexed="81"/>
            <rFont val="Tahoma"/>
            <family val="2"/>
          </rPr>
          <t xml:space="preserve">
Su materialización podría afectar el cumplimeinto de la misión del sector al que pertenece el EPA?</t>
        </r>
      </text>
    </comment>
    <comment ref="S7" authorId="1" shapeId="0" xr:uid="{8E8C64AD-FE9C-4278-84EC-DEDBDBA34381}">
      <text>
        <r>
          <rPr>
            <b/>
            <sz val="9"/>
            <color indexed="81"/>
            <rFont val="Tahoma"/>
            <family val="2"/>
          </rPr>
          <t>Claudia Patricia:</t>
        </r>
        <r>
          <rPr>
            <sz val="9"/>
            <color indexed="81"/>
            <rFont val="Tahoma"/>
            <family val="2"/>
          </rPr>
          <t xml:space="preserve">
Su materialización podría generar pérdida de confianza en el EPA afectando su reputación?</t>
        </r>
      </text>
    </comment>
    <comment ref="T7" authorId="1" shapeId="0" xr:uid="{F13D750E-10F2-4608-B1F0-34AA69C31650}">
      <text>
        <r>
          <rPr>
            <b/>
            <sz val="9"/>
            <color indexed="81"/>
            <rFont val="Tahoma"/>
            <family val="2"/>
          </rPr>
          <t>Claudia Patricia:</t>
        </r>
        <r>
          <rPr>
            <sz val="9"/>
            <color indexed="81"/>
            <rFont val="Tahoma"/>
            <family val="2"/>
          </rPr>
          <t xml:space="preserve">
Su materialización podría generar pérdidas de recursos económicos?</t>
        </r>
      </text>
    </comment>
    <comment ref="U7" authorId="1" shapeId="0" xr:uid="{B70F6E29-AFDE-485B-A707-ED2913CABBA9}">
      <text>
        <r>
          <rPr>
            <b/>
            <sz val="9"/>
            <color indexed="81"/>
            <rFont val="Tahoma"/>
            <family val="2"/>
          </rPr>
          <t>Claudia Patricia:</t>
        </r>
        <r>
          <rPr>
            <sz val="9"/>
            <color indexed="81"/>
            <rFont val="Tahoma"/>
            <family val="2"/>
          </rPr>
          <t xml:space="preserve">
Su materialización podría afectar la prestación de servicios del EPA?</t>
        </r>
      </text>
    </comment>
    <comment ref="V7" authorId="1" shapeId="0" xr:uid="{E9B95624-1FF2-40C4-BB72-8BA2228A11AB}">
      <text>
        <r>
          <rPr>
            <b/>
            <sz val="9"/>
            <color indexed="81"/>
            <rFont val="Tahoma"/>
            <family val="2"/>
          </rPr>
          <t>Claudia Patricia:</t>
        </r>
        <r>
          <rPr>
            <sz val="9"/>
            <color indexed="81"/>
            <rFont val="Tahoma"/>
            <family val="2"/>
          </rPr>
          <t xml:space="preserve">
Su materialización podrás dar lugar al detrimento de calidad de vida de la comunidad por la 
pérdida del bien o los servicios o los recursos públicos?</t>
        </r>
      </text>
    </comment>
    <comment ref="W7" authorId="1" shapeId="0" xr:uid="{A1410555-63E2-42D0-B06E-448A3FCBEF01}">
      <text>
        <r>
          <rPr>
            <b/>
            <sz val="9"/>
            <color indexed="81"/>
            <rFont val="Tahoma"/>
            <family val="2"/>
          </rPr>
          <t>Claudia Patricia:</t>
        </r>
        <r>
          <rPr>
            <sz val="9"/>
            <color indexed="81"/>
            <rFont val="Tahoma"/>
            <family val="2"/>
          </rPr>
          <t xml:space="preserve">
Su materialización podría ¿Generar pérdida de información del EPA?</t>
        </r>
      </text>
    </comment>
    <comment ref="X7" authorId="1" shapeId="0" xr:uid="{0690A580-D27B-405D-954F-BF3553D656EF}">
      <text>
        <r>
          <rPr>
            <b/>
            <sz val="9"/>
            <color indexed="81"/>
            <rFont val="Tahoma"/>
            <family val="2"/>
          </rPr>
          <t>Claudia Patricia:</t>
        </r>
        <r>
          <rPr>
            <sz val="9"/>
            <color indexed="81"/>
            <rFont val="Tahoma"/>
            <family val="2"/>
          </rPr>
          <t xml:space="preserve">
Su materialización podría Generar intervención de los órganos de control, de la Fiscalía, u otro ente?</t>
        </r>
      </text>
    </comment>
    <comment ref="Y7" authorId="1" shapeId="0" xr:uid="{99871F19-EC9F-411A-BA1B-0D6651449C1A}">
      <text>
        <r>
          <rPr>
            <b/>
            <sz val="9"/>
            <color indexed="81"/>
            <rFont val="Tahoma"/>
            <family val="2"/>
          </rPr>
          <t>Claudia Patricia:</t>
        </r>
        <r>
          <rPr>
            <sz val="9"/>
            <color indexed="81"/>
            <rFont val="Tahoma"/>
            <family val="2"/>
          </rPr>
          <t xml:space="preserve">
Su materialización podría dar lugar a procesos sancionatorios?</t>
        </r>
      </text>
    </comment>
    <comment ref="Z7" authorId="1" shapeId="0" xr:uid="{5D87CCA2-8A7E-45F3-93AA-696F5ED577AF}">
      <text>
        <r>
          <rPr>
            <b/>
            <sz val="9"/>
            <color indexed="81"/>
            <rFont val="Tahoma"/>
            <family val="2"/>
          </rPr>
          <t>Claudia Patricia:</t>
        </r>
        <r>
          <rPr>
            <sz val="9"/>
            <color indexed="81"/>
            <rFont val="Tahoma"/>
            <family val="2"/>
          </rPr>
          <t xml:space="preserve">
Su materialización podría dar lugar a procesos disciplinarios?</t>
        </r>
      </text>
    </comment>
    <comment ref="AA7" authorId="1" shapeId="0" xr:uid="{4C45A04D-BED1-42BB-A489-8B2619F2F668}">
      <text>
        <r>
          <rPr>
            <b/>
            <sz val="9"/>
            <color indexed="81"/>
            <rFont val="Tahoma"/>
            <family val="2"/>
          </rPr>
          <t>Claudia Patricia:</t>
        </r>
        <r>
          <rPr>
            <sz val="9"/>
            <color indexed="81"/>
            <rFont val="Tahoma"/>
            <family val="2"/>
          </rPr>
          <t xml:space="preserve">
Su materialización podría dar lugar a procesos fiscales?</t>
        </r>
      </text>
    </comment>
    <comment ref="AB7" authorId="1" shapeId="0" xr:uid="{EAF2BE9E-12C5-4EA1-B7F3-04CEEB70F5C6}">
      <text>
        <r>
          <rPr>
            <b/>
            <sz val="9"/>
            <color indexed="81"/>
            <rFont val="Tahoma"/>
            <family val="2"/>
          </rPr>
          <t>Claudia Patricia:</t>
        </r>
        <r>
          <rPr>
            <sz val="9"/>
            <color indexed="81"/>
            <rFont val="Tahoma"/>
            <family val="2"/>
          </rPr>
          <t xml:space="preserve">
Su materialización podría dar lugar a procesos penales?</t>
        </r>
      </text>
    </comment>
    <comment ref="AC7" authorId="1" shapeId="0" xr:uid="{0B55761A-8E11-4B99-8C95-074FEC81AAC5}">
      <text>
        <r>
          <rPr>
            <b/>
            <sz val="9"/>
            <color indexed="81"/>
            <rFont val="Tahoma"/>
            <family val="2"/>
          </rPr>
          <t>Claudia Patricia:</t>
        </r>
        <r>
          <rPr>
            <sz val="9"/>
            <color indexed="81"/>
            <rFont val="Tahoma"/>
            <family val="2"/>
          </rPr>
          <t xml:space="preserve">
Su materialziación podría generar pérdida de credibilidad del sector?
</t>
        </r>
      </text>
    </comment>
    <comment ref="AD7" authorId="1" shapeId="0" xr:uid="{2521E7E0-A624-4263-931E-C94BDE417172}">
      <text>
        <r>
          <rPr>
            <b/>
            <sz val="9"/>
            <color indexed="81"/>
            <rFont val="Tahoma"/>
            <family val="2"/>
          </rPr>
          <t>Claudia Patricia:</t>
        </r>
        <r>
          <rPr>
            <sz val="9"/>
            <color indexed="81"/>
            <rFont val="Tahoma"/>
            <family val="2"/>
          </rPr>
          <t xml:space="preserve">
Su materialización podría ocasionar lesiones físicas o pérdida de vidas humanas?</t>
        </r>
      </text>
    </comment>
    <comment ref="AE7" authorId="1" shapeId="0" xr:uid="{602E7642-B9B6-46A9-8FEE-870650A816F9}">
      <text>
        <r>
          <rPr>
            <b/>
            <sz val="9"/>
            <color indexed="81"/>
            <rFont val="Tahoma"/>
            <family val="2"/>
          </rPr>
          <t>Claudia Patricia:</t>
        </r>
        <r>
          <rPr>
            <sz val="9"/>
            <color indexed="81"/>
            <rFont val="Tahoma"/>
            <family val="2"/>
          </rPr>
          <t xml:space="preserve">
Su materialización podría afectar la imagen regional?</t>
        </r>
      </text>
    </comment>
    <comment ref="AF7" authorId="1" shapeId="0" xr:uid="{148E4E47-FA75-4EBD-A6BF-D383AD83F30C}">
      <text>
        <r>
          <rPr>
            <b/>
            <sz val="9"/>
            <color indexed="81"/>
            <rFont val="Tahoma"/>
            <family val="2"/>
          </rPr>
          <t>Claudia Patricia:</t>
        </r>
        <r>
          <rPr>
            <sz val="9"/>
            <color indexed="81"/>
            <rFont val="Tahoma"/>
            <family val="2"/>
          </rPr>
          <t xml:space="preserve">
Su materialización podría afectar la imagen nacional?</t>
        </r>
      </text>
    </comment>
    <comment ref="AG7" authorId="1" shapeId="0" xr:uid="{909048DD-9314-41E6-9822-6DFB996A172D}">
      <text>
        <r>
          <rPr>
            <b/>
            <sz val="9"/>
            <color indexed="81"/>
            <rFont val="Tahoma"/>
            <family val="2"/>
          </rPr>
          <t>Claudia Patricia:</t>
        </r>
        <r>
          <rPr>
            <sz val="9"/>
            <color indexed="81"/>
            <rFont val="Tahoma"/>
            <family val="2"/>
          </rPr>
          <t xml:space="preserve">
Su materialización podría generar daño ambiental? </t>
        </r>
      </text>
    </comment>
  </commentList>
</comments>
</file>

<file path=xl/sharedStrings.xml><?xml version="1.0" encoding="utf-8"?>
<sst xmlns="http://schemas.openxmlformats.org/spreadsheetml/2006/main" count="2204" uniqueCount="348">
  <si>
    <t>ESTABLECIMIENTO PÚBLICO AMBIENTAL
MAPA DE RIESGOS DE CORRUPCIÓN
2022</t>
  </si>
  <si>
    <t>FECHA: Octubre 10 de 2021</t>
  </si>
  <si>
    <t>VERSIÓN: 1.0</t>
  </si>
  <si>
    <t>CÓDIGO: F-GP-010</t>
  </si>
  <si>
    <t>IDENTIFICACIÓN DEL RIESGO</t>
  </si>
  <si>
    <t>VALORACIÓN DEL RIESGO</t>
  </si>
  <si>
    <t>TRATAMIENTO MONITOREO Y REVISIÓN</t>
  </si>
  <si>
    <t>ANÁLISIS DEL RIESGO INHERENTE</t>
  </si>
  <si>
    <t>EVALUACIÓN DEL RIESGO</t>
  </si>
  <si>
    <t>EJECUCIÓN DE CONTROLES</t>
  </si>
  <si>
    <t>LISTA MEDICION DE CONTROLES</t>
  </si>
  <si>
    <t>LISTA SELECCIÓN PROBAB E IMPACTO</t>
  </si>
  <si>
    <t>LISTA SELECCIÓN IMPACTO</t>
  </si>
  <si>
    <t>No.</t>
  </si>
  <si>
    <t>PROCESO</t>
  </si>
  <si>
    <t>CAUSA</t>
  </si>
  <si>
    <t>RIESGO</t>
  </si>
  <si>
    <t>CLASIFICACIÓN DEL RIESGO</t>
  </si>
  <si>
    <t>CONSECUENCIA</t>
  </si>
  <si>
    <t>PROBABILIDAD</t>
  </si>
  <si>
    <t>TOTALES</t>
  </si>
  <si>
    <t xml:space="preserve">IMPACTO </t>
  </si>
  <si>
    <t>RIESGO INHERENTE</t>
  </si>
  <si>
    <t>CONTROLES</t>
  </si>
  <si>
    <t>NATURALEZA DEL CONTROL</t>
  </si>
  <si>
    <r>
      <rPr>
        <b/>
        <sz val="9"/>
        <rFont val="Calibri"/>
        <family val="2"/>
        <scheme val="minor"/>
      </rPr>
      <t>VALORACIÓN DE CONTROLES</t>
    </r>
    <r>
      <rPr>
        <b/>
        <sz val="7"/>
        <rFont val="Calibri"/>
        <family val="2"/>
        <scheme val="minor"/>
      </rPr>
      <t xml:space="preserve">
(Diseño)</t>
    </r>
  </si>
  <si>
    <r>
      <t xml:space="preserve">EVALUACIÓN DE LOS CONTROLES
</t>
    </r>
    <r>
      <rPr>
        <b/>
        <sz val="7"/>
        <rFont val="Calibri"/>
        <family val="2"/>
        <scheme val="minor"/>
      </rPr>
      <t xml:space="preserve"> (Ejecución)</t>
    </r>
  </si>
  <si>
    <t>EVALUACIÓN DE LOS CONTROLES DISMINUYE</t>
  </si>
  <si>
    <t>RIESGO RESIDUAL</t>
  </si>
  <si>
    <t>OPCIÓN DE MANEJO</t>
  </si>
  <si>
    <t>ACCIONES</t>
  </si>
  <si>
    <t>RESPONSABLE</t>
  </si>
  <si>
    <t>FECHA CUMPLIMIENTO</t>
  </si>
  <si>
    <t>El control se ejecuta de manera consistente por parte del responsable</t>
  </si>
  <si>
    <t>Responsable</t>
  </si>
  <si>
    <t>Periodicidad</t>
  </si>
  <si>
    <t>Proposito</t>
  </si>
  <si>
    <t xml:space="preserve">Actividad </t>
  </si>
  <si>
    <t>Observ y Desviaciones</t>
  </si>
  <si>
    <t>evidencia</t>
  </si>
  <si>
    <t>X</t>
  </si>
  <si>
    <t>NIVEL</t>
  </si>
  <si>
    <t>INTERPRETACIÓN</t>
  </si>
  <si>
    <t>SUMA</t>
  </si>
  <si>
    <t>Autoridad</t>
  </si>
  <si>
    <t>Propósito</t>
  </si>
  <si>
    <t>Confiabilidad</t>
  </si>
  <si>
    <t>Evidencias</t>
  </si>
  <si>
    <t>Efectividad</t>
  </si>
  <si>
    <t>El control se ejecuta algunas veces por parte del responsable</t>
  </si>
  <si>
    <t>Asignado</t>
  </si>
  <si>
    <t>Oportuna</t>
  </si>
  <si>
    <t>Prevenir</t>
  </si>
  <si>
    <t>Confiable</t>
  </si>
  <si>
    <t>Se Investigan y Resuelven Oportunamente</t>
  </si>
  <si>
    <t>Completa</t>
  </si>
  <si>
    <t>El control no se ejecuta por parte del responsable</t>
  </si>
  <si>
    <t>No Asignado</t>
  </si>
  <si>
    <t>No Oportuna</t>
  </si>
  <si>
    <t>Detectar</t>
  </si>
  <si>
    <t>No Confiable</t>
  </si>
  <si>
    <t>No Se Investigan y Resuelven Oportunamente</t>
  </si>
  <si>
    <t>Incompleta</t>
  </si>
  <si>
    <t>Adecuado</t>
  </si>
  <si>
    <t>No es control</t>
  </si>
  <si>
    <t>No Existe</t>
  </si>
  <si>
    <t>Inadecuado</t>
  </si>
  <si>
    <t>FECHA: 27 enero de 2022</t>
  </si>
  <si>
    <t>OBJETIVO</t>
  </si>
  <si>
    <t>GESTIÓN DE DIRECCIÓN</t>
  </si>
  <si>
    <t xml:space="preserve">Orientar la gestión de la entidad mediante la planeación, ejecución y seguimiento de estrategias, así como el establecimiento de lineamientos, directrices, políticas, que conduzcan al mejoramiento continuo del Establecimiento Público Ambiental, en el marco de las disposiciones legales vigentes para el cumplimiento de la Misión y la Visión.			</t>
  </si>
  <si>
    <t>Materialización de situaciones de conflicto de interés.</t>
  </si>
  <si>
    <t xml:space="preserve">Posibilidad de recibir o solicitar dádivas o beneficio a nombre propio o de terceros para favorecer la ejecución o desarrollo de un proyecto que no cumpla con los requisitos dispuestos por la ley, aprovechando su autoridad. </t>
  </si>
  <si>
    <t>CORRUPCIÓN</t>
  </si>
  <si>
    <t>Afectación de la Imagen y reputación organizaconal
Detrimento Patrimonial
Afectacion al medio ambiente urbano de la ciudad</t>
  </si>
  <si>
    <t>x</t>
  </si>
  <si>
    <t>Solicitar evidencias de cumplimiento de las actividades prioritarias y controles establecidos en la matriz de riesgos</t>
  </si>
  <si>
    <t>FECHA: 27 de enero de 2022</t>
  </si>
  <si>
    <t>IMPACTO</t>
  </si>
  <si>
    <t>GESTIÓN DE PLANEACIÓN</t>
  </si>
  <si>
    <t>Formular y realizar seguimiento de planes, programas  y proyectos que respondan a los propósitos de conservación de los recursos naturales y del ambiente en el distrito, en cumplimiento de la legislación ambiental y la responsabilidad misional del EPA.</t>
  </si>
  <si>
    <t>Desconocimiento y falta de apropiación del 
codigo de integridad del Establecimiento Público Ambiental por parte de los colaboradores de la entidad, plrincipalmente, aquellos a quienes corresponde la ejecución, reporte verificación y validación de los Planes, programas y proyectos institucionales.</t>
  </si>
  <si>
    <t>Posibilidad de recibir o solicitar cualquier dádiva o beneficio a nombre propio o de terceros para la presentacción de informes carentes de objetividad y manipulación de reportes realizados,
consignando en ellos información
sesgada o influenciada por
relaciones de amistad o intereses políticos, personales,
laborales o direccionándolos a intereses particulares y no a necesidades reales del EPA Cartagena</t>
  </si>
  <si>
    <t>Sanciones disciplinarios y/o fiscales
perdida de la credibilidad institucional.</t>
  </si>
  <si>
    <t>El Jefe de la Oficina Asesora de Planeación, solicitará a la Subdirección Administrativa y Financiera (Coordinación de Talento Humano), al inicio de cada vigencia fiscal, la inclusión de la socialización y comunicación del Código de Integridad del establecimiento Público Ambiental, y verificará anualmente a través de los soportes suministrados, la inclusión de una población significativa de colaboradores de la entidad
Nota: La población significativa se refiere a la cantidad total de asistentes, cuyo porcentaje se establecerá en los indicadores de cumplimiento de las acciones establecidas para este control.</t>
  </si>
  <si>
    <t xml:space="preserve">Ausencia de controles y procedimientos claros para la consolidación, verificación y validación de la información recibida para reporte de avance de planes, programas y proyectos institucionales </t>
  </si>
  <si>
    <t>El Jefe de la Oficina Asesora de Planeación, a través de sus Profesionales asignados al área, por lo menos trimestralmente deberá revisar y hacer control a la entrega oportuna de informes de gestión por  proyectos o avance de planes de mejoramiento de MIPG y SGC, y demás planes estratégicos internos, diligenciando los formatos estandarizados y establecidos para cada caso, con el objeto de verificar su cumplimiento garantizar la oportunidad en el reporte de la información a las partes interesadas.</t>
  </si>
  <si>
    <t>Conflicto de intereses</t>
  </si>
  <si>
    <t>Posibilidad de recibir o solicitar cualquier dádiva o beneficio a nombre propio o de terceros para demoras o incumplimientos intencionados en la 
socialización y comunicación de la aprobación, 
informes de seguimiento y/o monitoreo de los planes 
programas y proyectos del EPA Cartagena.</t>
  </si>
  <si>
    <t xml:space="preserve">El Jefe de la Oficina Asesora de Planeación solicitará a la Subdirección Administrativa y Financiera (Coordinación de Talento Humano), la inclusión de la socialización y comunicación del Código de Integridad del establecimiento Público Ambiental, y verificará a través de los soportes suministrados, la inclusión de una población significativa de colaboradores de la entidad
Nota: La población significativa se refiere a la cantidad total de asistentes, cuyo porcentaje se establecerá en los indicadores de cumplimiento de las acciones establecidas para este control. </t>
  </si>
  <si>
    <t>Falta de planificación y seguimiento a los cronogramas de presentación y vañlidación de la información</t>
  </si>
  <si>
    <t>27 enero de 2022</t>
  </si>
  <si>
    <t>INVESTIGACIÓN Y EDUCACIÓN AMBIENTAL</t>
  </si>
  <si>
    <t>Fortalecer la Educación, la Investigación y la Cultura Ambiental, enfocadas en la protección y conservación del Patrimonio Natural a través de la participación ciudadana y según la Normatividad vigente.</t>
  </si>
  <si>
    <t>Desactualización de información en inventario existente de herramientas para ejecución de actividades de la SIEA</t>
  </si>
  <si>
    <t>Posibilidad de recibir o solicitar cualquier dádiva o beneficio a nombre propio o de terceros para establecer  necesidades inexistentes en relación a herramientas de educación ambiental formal y no formal a implementar por la SIEA</t>
  </si>
  <si>
    <t xml:space="preserve">afectación al grupo de funcionarios del proceso, afectación el cumplimiento de metas y objetivos de la dependencia, pérdida de confianza en el EPA afectando su reputación, intervención de los órganos de control, de la Fiscalía, u otro ente. </t>
  </si>
  <si>
    <t>El Subdirector de Investigaciones y Educación Ambiental, deberá actualizar y publicar de manera anual, ante el Comité Institucional de gestión y Desempeño, el listado de herramientas ludico pedagógicas existententes e inventario disponible de la entidad.</t>
  </si>
  <si>
    <t>1 Inventario anual de herramientas lúdicas existentes en la entidad</t>
  </si>
  <si>
    <t xml:space="preserve">Subdirector de Investigación y Educación Ambiental </t>
  </si>
  <si>
    <t>30/06/2022</t>
  </si>
  <si>
    <t xml:space="preserve">Estudios previos manipulados por personal interesado en el futuro proceso de contratación </t>
  </si>
  <si>
    <t>El Subdirector de Investigaciones y Educación Ambiental deberá verificar y suscribir los estudios previos junto a los documentos que los acompañan tales como la oferta,  mapa de riesgos, y estudios de sector y mercado.</t>
  </si>
  <si>
    <t>Envío de estudios previos aprobados por el Subdirector de Investigaciones y Educación Ambiental a la Ofiicna Asesora Jurídica cuando surtan procesos de adquisición de herramientas de educación ambiental formal y no formal a implementar por la SIEA.</t>
  </si>
  <si>
    <t>n/a</t>
  </si>
  <si>
    <t>Alteración en reporte de indicadores de metas de la SIEA con cifras manipuladas en los informes</t>
  </si>
  <si>
    <t>Posibilidad de recibir beneficios a nombre propio o de terceros para adicionar y/o alterar resultados de actividades sin contar con evidencias reales que soporten las actividades realizadas para mostrar buena gestión de la SIEA</t>
  </si>
  <si>
    <t>El Subdirector de Investigaciones y Educación Ambiental deberá dar visto bueno a los documentos que soportan los informes de actividades en cumplimiento del Plan de acción de la entidad</t>
  </si>
  <si>
    <t xml:space="preserve">1 informe trimestral de evidencias de cumplimiento de plan de acción. </t>
  </si>
  <si>
    <t>trimestral</t>
  </si>
  <si>
    <t xml:space="preserve">Falta de seguimiento real  a las  actividades de los proyectos de la SIEA </t>
  </si>
  <si>
    <t>El Subdirector de Investigaciones y Educación Ambiental deberá cumplir de manera trimestral con el reporte de evidencias de avances del Plan de acción con sus respectivos soportes documentales</t>
  </si>
  <si>
    <t xml:space="preserve">Deficiencia en el manejo documental y de archivo </t>
  </si>
  <si>
    <t xml:space="preserve">La Subdirección de Investigaciones y Educación Ambiental deberá llevar un archivo de soportes documentales de actividades (planillas y actas de asistencia) de la SIEA </t>
  </si>
  <si>
    <t xml:space="preserve">1 documento trimestral reportado como anexo de cumplimiento del Plan de acción como soporte de planillas de asistencias. </t>
  </si>
  <si>
    <t>Falta de ética y moral en los funcionarios o contratistas buscando favorecer intereses personales</t>
  </si>
  <si>
    <t>Posibilidad de recibir o solicitar cualquier dádiva o beneficio a nombre propio o de terceros para Desviación de recursos financieros de los proyectos de la SIEA   para favorecer intereses personales</t>
  </si>
  <si>
    <t>Socializacion del Código de Integridad anualmente al personal de planta y contratistas</t>
  </si>
  <si>
    <t>1 socialización anual al personal de la SIEA sobre el Código de Integridad</t>
  </si>
  <si>
    <t>Falta de seguimiento a informes financieros de contratos y/o convenios suscritos</t>
  </si>
  <si>
    <t>El Subdirector de Investigaciones y Educación Ambiental como Supervisor de los contratos de la SIEA, deberá dar visto bueno a los informes de ejecución financiera de los contrato y/o convenio suscritos que requieran ejecución de recursos.</t>
  </si>
  <si>
    <t>Proyección y suscripción de constancia de cumplimiento para el pago y desembolso de recursos de los contratos suscritos por la SIEA.</t>
  </si>
  <si>
    <t>Conflicto de intereses, parentesco, amistad, politiquería</t>
  </si>
  <si>
    <t>Posibilidad de recibir o solicitar cualquier dádiva o beneficio a nombre propio o de terceros con el fin de orientar  intervenciónes exclusivas a grupos de valor de interés particular  de los contratistas o funcionarios de la SIEA</t>
  </si>
  <si>
    <t xml:space="preserve">El Subdirector de Investigaciones y Educación Ambiental, cuando se realicen actividades con grupos de valor, deberá verificar que en el desarrollo de la actividad sea diligenciado el "FORMATO DE MEDICIÓN DE SATISFACCIÓN Y PERCEPCIÓN DEL CIUDADANO" de la SIEA, en la que conste la persona solicitante de la actividad. </t>
  </si>
  <si>
    <t>Soporte trimestral de los "FORMATOs DE MEDICIÓN DE SATISFACCIÓN Y PERCEPCIÓN DEL CIUDADANO" de la SIEA</t>
  </si>
  <si>
    <t xml:space="preserve">EVALUACIÓN, CONTROL Y SEGUIMIENTO AMBIENTAL </t>
  </si>
  <si>
    <t>Realizar el control, evaluación y seguimiento ambiental al cumplimiento de los requisitos de las licencias, permisos, viabilidaes y demás tramites ambientales ejecutados en la entidad, según la normatividad vigente.</t>
  </si>
  <si>
    <t xml:space="preserve">No contar con un manual de procedimientos de tramites actualizados.                                                                               </t>
  </si>
  <si>
    <t xml:space="preserve">Posibilidad de recibir o solicitar cualquier dádiva o beneficio a nombre propio o de terceros para omitir requisitos establecidos en los procedimientos de los tramites ambientales. </t>
  </si>
  <si>
    <t>1. Demandas y demás acciones jurídicas. 
2. Detrimento de la imagen de la entidad ante sus grupos de valor.
3. Investigaciones Disciplinarias</t>
  </si>
  <si>
    <t>La subdirectora técnica y desarrollo sostenible convocara a mesas de trabajo semestralmente con los dueños de los procesos para evaluar si los procedimientos se encuentran acorde con la capacidad operativa de la entidad, esto con el fin de evaluar y gestionar los cambios necesarios de los mismos para lograr que los tiempos se cumplan; en el caso de que los responsables de los procedimientos no asistan a estas mesas de trabajo se le notificara a Dirección vía correo electrónico.</t>
  </si>
  <si>
    <t>Falta de documentación en los tramites.</t>
  </si>
  <si>
    <t xml:space="preserve">La subdirectora técnica y desarrollo sostenible cada tres meses de manera aleatoria tomara una muestra representativa de los expedientes de tramites ambientales con el fin de evaluar si los documentos de las solicitudes están completos y digitalizados, en caso de encontrar cualquier inconsistencia en la documentación se le notificara vía correo electrónico Y vía SIGOB al coordinador responsable del tramite para evaluar las inconsistencias y establecer acciones de mejoras. </t>
  </si>
  <si>
    <t>Falta o inadecuado seguimiento de las solicitudes de los tramites ambientales en los sistemas de información SIGOB y VITAL</t>
  </si>
  <si>
    <t>Posibilidad de recibir o solicitar cualquier dádiva o beneficio a nombre propio o de terceros para agilizar, priorizar o retrazar un trámite ambiental incumpliendo los tiempos establecidos en los procedimientos.</t>
  </si>
  <si>
    <t>1. Incumplimientos en la entrega de bienes y servicios a los grupos de valor.
2.  Detrimento de la imagen de la entidad ante sus grupos de valor.</t>
  </si>
  <si>
    <t xml:space="preserve">La subdirectora técnica y desarrollo sostenible mensualmente hará seguimiento a cada uno de los técnicos y profesionales que tienen usuario en SIGOB y VITAL para evaluar el estado de las solicitudes en estos sistemas de información, de igual manera tomara como apoyo los reportes enviados por la Secretaria Privada para observar el estado de cada una de las solicitudes asignadas en la Subdirección Técnica; en caso de encontrar tramites pendientes y vencidos en dichas herramientas procederá a establecer reuniones con los responsables para tomar las acciones correctivas necesarias. </t>
  </si>
  <si>
    <t>Falta de utilización de los sistemas de información SIGOB y VITAL.</t>
  </si>
  <si>
    <t xml:space="preserve">La subdirectora técnica y desarrollo sostenible trimestralmente tomara una muestra representativa de las solicitudes asignadas a cada uno de los profesionales y técnicos con usuario en los sistemas de información SIGOB y VITAL, con el fin de observar si los tramites están siendo gestionados en estas herramientas, de no ser así, se convocará a reuniones con cada uno de los coordinadores para tomar acciones correctivas y establecer planes de mejoras.  </t>
  </si>
  <si>
    <t>No contar con un manual  de procedimientos de tramites actualizados.</t>
  </si>
  <si>
    <t>Posibilidad de recibir o solicitar cualquier dádiva o beneficio a nombre propio o de terceros para otorgar tramites ambientales sin el mínimo de requisitos legales.</t>
  </si>
  <si>
    <t>1. Demandas y demás acciones jurídicas. 
2. Investigaciones Disciplinarias
3. Detrimento de la imagen de la entidad ante sus grupos de valor.</t>
  </si>
  <si>
    <t>No contar con un expediente único para cada tramite.</t>
  </si>
  <si>
    <t xml:space="preserve">La subdirectora técnica y desarrollo sostenible trimestralmente tomara una muestra representativa de las solicitudes asignadas a cada uno de los profesionales y técnicos con usuario en los sistemas de información SIGOB y VITAL, con el fin de observar si los tramites tienen un unico expediente con la documentacion requerida y completa, en caso de encontrar cualquier inconsistencia en los expedientes de tramites ambientales se le notificara vía correo electrónico Y vía SIGOB al coordinador responsable del tramite para evaluar las inconsistencias y establecer acciones de mejoras. </t>
  </si>
  <si>
    <t>Falta o inadecuado seguimiento de las solicitudes de los tramites ambientales</t>
  </si>
  <si>
    <t>GESTIÓN ADMINISTRATIVA Y FINANCIERA</t>
  </si>
  <si>
    <t xml:space="preserve">Administar, Registrar y Controlar los recursos de la entidad, con criterios de economía, eficacia y eficiencia, garantizando su disponibilidad para el cumplimiento de los planes. </t>
  </si>
  <si>
    <t xml:space="preserve">Socializacion parcial  de las necesidades de los recursos a asignar  en el presupuesto.
</t>
  </si>
  <si>
    <t xml:space="preserve">Posibilidad de recibir o solicitar cualquier dádiva o beneficio a nombre propio o de terceros para favorecer a una persona o empresa en asignaciones y modificaciones presupuestales </t>
  </si>
  <si>
    <t>CORRUPCION</t>
  </si>
  <si>
    <t xml:space="preserve">Afectacion al grupo de funcionarios que participan en el proceso. 
Incumplimiento de las Metas y Objetivos de la Dependencia.
Incumplimiento a la mision del EPA.
</t>
  </si>
  <si>
    <t xml:space="preserve">  La Subdirectora Administrativa y Financiera anualmente convocara una mesa tecnica con los lideres de los procesos con el fin de realizar una propuesta para la asignacion del presupuesto y presentarla a la Direccion. En caso de inasistencia por parte de los lideres de los procesos se notificará a direccion a traves de correo electronico.
</t>
  </si>
  <si>
    <t>Se convocará a los lideres de procesos a la mesa tecnica en el mes de septiembre para construir el proyecto de Presupuesto, antes de ser presentado a la Direccion.</t>
  </si>
  <si>
    <t>30-09-2022</t>
  </si>
  <si>
    <t xml:space="preserve"> Debilidades en el procedimiento para la aprobacion y la distribucion de los recursos en el presupuesto.
</t>
  </si>
  <si>
    <t>La Subdirectora Administrativa y Financiera, cada vez que se haga una asignación presupuestal, la presentará ante concejo directivo para su aprobacion mediante acta y/o acto administrativo, en caso de que no se lleve a cabo la reunion dle concejo directivo se enviará la informacion sobre la asignacion presupuestal a direccion general para su revision y pronta convocatoria.</t>
  </si>
  <si>
    <t>Se solicitara a cada lider de proceso las necesidades presupestades  con su propuesta y proyeccion</t>
  </si>
  <si>
    <t>31-07-2022</t>
  </si>
  <si>
    <t> Debilidad en los  controles hacia las modificaciones y  los traslados al interior de los rubros presupuestales.</t>
  </si>
  <si>
    <t xml:space="preserve">La Subdirectora Administrativa y Financiera cada vez que se presente una modificacion en la normatividad que motive a realizar traslados presupuestales, verificara a través de la ejecucion presupuestal que los recursos se encuentran comprometidos para el cumplimiento de las metas </t>
  </si>
  <si>
    <t>Diseñar e implementar   un formato de solicitud de traslado presupuestal el cual debe firmarlo el interesado y debe aprobarlo el responsable.</t>
  </si>
  <si>
    <t>30-05-2022</t>
  </si>
  <si>
    <t>La Subdirectora Administrativa y Financiera cada vez que se presente una modificacion en la normatividad que motive a realizar traslados presupuestales, solicitara diligenciar un formato de descripcion y justificacion de la necesidad del traslado o modificacion en los rubros presupuestales</t>
  </si>
  <si>
    <t>Falta de estandarizacion de los tiempos de expedicion y tramites en el procedimiento de reservas</t>
  </si>
  <si>
    <t>Posibilidad de recibir o solicitar cualquier dádiva o beneficio a nombre propio o de terceros en ocultar, o demorar en los tiempos del proceso de pago de reservas, cuentas pagar, para favorecer los  pagos a terceros o ya  sea proveedores.</t>
  </si>
  <si>
    <t>Afectacion al grupo de funcionarios que participan en el proceso. 
Incumplimiento de las Metas y Objetivos de la Dependencia.
Incumplimiento a la mision del EPA, Asi como tambien la reputacion de la entidad a nivel local y regional</t>
  </si>
  <si>
    <t xml:space="preserve">La Subdirectora Administrativa y Financiera anualmente cada vez que se presente una reserva, revirara que corresponda a la resolucion donde se constituye y  establece dicha reserva atravez de un acto administrativo. </t>
  </si>
  <si>
    <t>Se corroborara en el sistema Contable y Financiero"APOLO" la base de datos de las reservas al cierre de cada vigencia, se revisan las cuentas por pagar y la reserva, para expedir la resolucion de reserva y cuentas por pagar.</t>
  </si>
  <si>
    <t>30-06-2022</t>
  </si>
  <si>
    <t xml:space="preserve">Debilidades en la utilizacion de herramientas tecnologicas que faciliten la eficiencia y transparecia en las liquidaciones y los de los tramites </t>
  </si>
  <si>
    <t>La Subdirectora Administrativa y Financiera realizara una propuesta para implementar una herramienta tecnologica que permita el seguimiento a las cuentas y el pago oportuno a terceros</t>
  </si>
  <si>
    <t>Presentar propuesta  para implementacion de una solucion tecnologica para el seguimiento a cuentas y pagos a terceros</t>
  </si>
  <si>
    <t>Falta de lineamientos en la politica financiera que invite a  invertir los recursos liquidos (dineros) en varias entidades financieras,  que le generes rendimintos financieros a la entidad.</t>
  </si>
  <si>
    <t xml:space="preserve"> Posibilidad de recibir o solicitar cualquier dádiva o beneficio a nombre propio o de terceros para favorecer a una entidad financiera de manejo de los recursos liquidos sin beneficios financieros para la entidad y que no cuente con la capacidad tecnologica y operativa de cumplir con los requerimientos para la eficiente gestion administrativa y financiera de la entidad</t>
  </si>
  <si>
    <t>Afectacion al grupo de funcionarios que participan en el proceso. 
Incumplimiento de las Metas y Objetivos de la Dependencia.
Incumplimiento a la mision del EPA, adionalmente afectaria los recursos economicos de la entidad y su reputacion a nivel local y regional</t>
  </si>
  <si>
    <t>La subdirectora Administrativa y Financiera promoverá la creacion de un comite bancario para la toma de deciones de la inversion de los recursos liquidos de la entidad, con el fin de tomar las decisiones de inversion y de las entidades financieras.</t>
  </si>
  <si>
    <t>Confirmar el comite bancario atravez de acto administrativo donde se regule el mismo.</t>
  </si>
  <si>
    <t>Debilidad en la realizacion de capacitaciones para la utilizacion del programa contable y Financiero  en los procedimientos contables para la verificacion detallada y actualizada de los ingresos y gastos de la entidad</t>
  </si>
  <si>
    <t>La Subdirectora Administrativa y Financiera promovera la realizacion de jornadas de capacitacion con el fin de que se utilice el programa contable y financiero por todas las personas que intervienen en el proceso de Administrativa y Financiera.</t>
  </si>
  <si>
    <t xml:space="preserve">Incluir en el plan de trabajo de Epa Moderna el fortaleciemiento de las competencias de las personas que intervienen  de los procesos de administrativa y financiera </t>
  </si>
  <si>
    <t>Debilidad en la estandarizacion de procedimientos de liquidacion por cada uno de los tramites ambientales que generan pagos.</t>
  </si>
  <si>
    <t xml:space="preserve"> Posibilidad de recibir o solicitar cualquier dádiva o beneficio a nombre propio o de terceros en el cobro de los tramites u omision del mismo.</t>
  </si>
  <si>
    <t>Afectacion al grupo de funcionarios que participan en el proceso. 
Incumplimiento de las Metas y Objetivos de la Dependencia.
Incumplimiento a la mision del EPA</t>
  </si>
  <si>
    <t>La Sundirectora Administrativa y FInanciera promovera la realizacion del plan de trabajo conjunto con la Subdirecion tecnica y el area juridica para reglamentar y estandarizar los procedimientos de liquidaciones de los tramites ambientales</t>
  </si>
  <si>
    <t>Se realizara una reunion con el area juridica y subtecnica para la elaboracion del plan de trabajo de estandarizacion y reglamentacion de las liquidaciones de los tramites ambientales</t>
  </si>
  <si>
    <t>30-03-2022</t>
  </si>
  <si>
    <t>Debilidad en herramienta tecnologica para la liquidacion de los tramites por parte de los usuarios</t>
  </si>
  <si>
    <t>La subdirectora Administrativa y Financiera en marco del proyecto Epa Moderna promovera la implementacion de la herramienta tecnologica para la automatizar el procedimiento de liquidaciones de los tramites.</t>
  </si>
  <si>
    <t xml:space="preserve">Se realizara el lanzamiento de la ventanilla unica en su primera version del autoliquidador </t>
  </si>
  <si>
    <t xml:space="preserve">Debilidades en el control por objetividad de la naturaleza del cargo de tesoreria </t>
  </si>
  <si>
    <t>Posibilidad de recibir o solicitar cualquier dádiva o beneficio a nombre propio o de terceros para demorar o atrasar  los pagos,o no realizar los registros contables de los ingresos en el rubro o cuentas correspondientes de las cuentas por cobrar  los cual genere intereses moratorios a favor de terceros y un deterioro patrimonial a la entidad</t>
  </si>
  <si>
    <t>La Subdirectora Administrativa y Financiera promovera establecer una politica financiera donde se delimiten los tiempos en los procedimientos de tesoreria en cuanto a los pagos a terceros</t>
  </si>
  <si>
    <t xml:space="preserve">Se realizara la revision trimestral de los procedimientos de tesoreria en cuanto a la asignacion de establecer tiempos en las politicas y cumplimiento de procedimientos de pagos a terceros </t>
  </si>
  <si>
    <t>Debilidad en la estandarizacion en los tiempos en los procedimientos y politicas de pagos a terceros</t>
  </si>
  <si>
    <t>La Subdirectora Administrativa y Financiera presentará a la Direccion una politica financiera donde se delimiten los tiempos en los procedimientos de tesoreria en cuanto a los pagos a terceros</t>
  </si>
  <si>
    <t xml:space="preserve">Se realizara la revision trimestral de las mejoras en los procedimientos de tesoreria en cuanto pagos a terceros </t>
  </si>
  <si>
    <t>FECHA: 27 ENERO DE 2022</t>
  </si>
  <si>
    <t>GESTIÓN JURÍDICA</t>
  </si>
  <si>
    <t>Apoyar y asesorar jurídicamente las solicitudes de servicios para la verificación ycontrol del cumplimiento de la Normatividad Ambiental.</t>
  </si>
  <si>
    <t xml:space="preserve">Inexistencia de herramientas que permitan hacer control sobre la informción juridica. </t>
  </si>
  <si>
    <t>Posibilidad de recibir o solicitar cualquier dádiva o beneficio a nombre propio o de terceros con el fin de filtrar y/o sustraer la informacion de un proceso judicial.</t>
  </si>
  <si>
    <t>Afecta el cumplimiento de los objetivos de la dependencia, genera perdida de confianza de la entidad, perdida de recursos economicos de la entidad, perdida de informacion, intervencion de los organos de control, genera procesos sancionatorios, disciplinarios, fiscales y penales.</t>
  </si>
  <si>
    <t>La Profesional Universitaria adscrita a la Oficina Asesora Jurídica, en su calidad de secretaria técnica del comité de conciliación, cada vez que se presente una solicitud para el comité de conciliación,  verificará a través de una lista de chequeo los datos esenciales para la hoja de vida del proceso, tales como la foliación y demas elementos. En caso de encontrar información faltante, ésta enviará notificación a la Jefe de la OAJ para que se subsane, dejando evidencia a través de correo electronico.</t>
  </si>
  <si>
    <t xml:space="preserve">Presiones externas </t>
  </si>
  <si>
    <t>Falta de controles  para la selección de solicitudes para conciliar</t>
  </si>
  <si>
    <t xml:space="preserve">Posibilidad de recibir o solicitar cualquier dádiva o beneficio a nombre propio o de terceros con el fin de escoger de manera indebida solicitudes de conciliacion </t>
  </si>
  <si>
    <t>Afecta el grupo de funcionarios del proceso, afecta el  cumplimiento de los objetivos de la dependencia, genera perdida de confianza de la entidad, perdida de recursos economicos de la entidad, perdida de informacion, intervencion de los organos de control, genera procesos sancionatorios, disciplinarios, fiscales y penales.</t>
  </si>
  <si>
    <t>La Profesional Universitaria adscrita a la Oficina Asesora Jurídica, en su calidad de secretaria técnica del comité de conciliación, cada vez que se presente una solicitud para el comité de conciliación,  Enviara la invitacion a participar del comite de conciliacion en calidad de invitados al menos dos asesores  juridicos con el fin de que las solicitudes de conciliacion sean evaluadas por diferentes asesores.</t>
  </si>
  <si>
    <t>Recepcion de dadivas y beneficios para el funcionario encargado de un proceso judicial</t>
  </si>
  <si>
    <t>Ausencia de la integridad etica de los funcionarios.</t>
  </si>
  <si>
    <t>Posibilidad de recibir o solicitar cualquier dádiva o beneficio a nombre propio o de terceros para la fuga de informacion del comité de conciliacion</t>
  </si>
  <si>
    <t>La Profesional Universitaria adscrita a la Oficina Asesora Jurídica, en su calidad de secretaria técnica del comité de conciliación, cada vez que se presente una solicitud para el comité de conciliación,  Debera hacer que los miembros del comite y los invitados, firmen un documento de confidencialidad, el cual sera aprobado por la Jefa de la OAJ y sera archivado junto con las actas del comite de conciliacion, en caso de incurrir con la falta se iniciara un proceso de investigacion por parte de la ooficina de control interno</t>
  </si>
  <si>
    <t>Posibilidad de recibir o solicitar cualquier dádiva o beneficio a nombre propio o de terceros con el fin de favorecer en los tramites ambientales</t>
  </si>
  <si>
    <t>El profesional universitario adscrito a la OAJ debera revisar los tramites ambientales asignados a los distintos asesores juridicos y emitir un informe  el cual debera enviar a a jefa de la OAJ, en caso de que se encuentre una irregularidad esto se debe informar a la oficina de control interno para que investigue el hecho</t>
  </si>
  <si>
    <t>Recepcion de dadivas y beneficios para el funcionario encargado de un trámite ambiental</t>
  </si>
  <si>
    <t xml:space="preserve">PROBABILIDAD </t>
  </si>
  <si>
    <t>GESTIÓN CONTRACTUAL</t>
  </si>
  <si>
    <t>Garantizar el cumplimiento de los requisitos legales aplicables al Sistema de Contratación del EPA Cartagena y a través de ello, satisfacer las necesidades de adquisición de bienes y servicios en sus etapas pre-contractual, contractual y post-contractual.</t>
  </si>
  <si>
    <t>Pago de favores personales y politicos</t>
  </si>
  <si>
    <t>Posibilidad de recibir o solicitar cualquier dádiva o beneficio a nombre propio o de terceros para la elaboracion de estudios previos y pieglos de condiciones cuyos requisitos jridicos, financieros y tecnicos que pretendan direccionar la adjudicacion a un contratista</t>
  </si>
  <si>
    <t>La jefa de la oficina asesora juridica debera recibir los estudios previos revisados por dos asesores del area de contratacion, en caso de que solo cuente con un visto bueno de reviisado, los estudios seran devueltos para que sean evaluados por otro asesor</t>
  </si>
  <si>
    <t>Trafico de influencia</t>
  </si>
  <si>
    <t>Recepcion de dadivas y beneficios para el funcionario encargado de la etapa precontractual</t>
  </si>
  <si>
    <t>Falta de inegridad del funcionario encargado del proceso de contratacion.</t>
  </si>
  <si>
    <t>Posibilidad de recibir o solicitar cualquier dádiva o beneficio a nombre propio o de terceros para suministrar informacion que permita una ventaja al momento del proceso de contratacion</t>
  </si>
  <si>
    <t xml:space="preserve">La profesional universitaria adscrita a la oficina asesora juridica debera publicar y velar por que se cumpla un cronograma con todas las etapas de la contratacion, tambien debera publicar todos los requisitos, observaciones, pliegos de condiciones, necesario para que los oferentes esten informados de los procesos contractuales, en caso de que un proceso no sea publicado debera ser revocado y publicado nuevamente </t>
  </si>
  <si>
    <t>Posibilidad de recibir o solicitar cualquier dádiva o beneficio a nombre propio o de terceros para verificar y evaluar las ofertas de manera subjetiva, con el fin de favorecer a un oferente particular</t>
  </si>
  <si>
    <t>Uso indebido del poder</t>
  </si>
  <si>
    <t>Sobrecarga laboral del funcionario encargado de publicar las evaluaciones</t>
  </si>
  <si>
    <t>La profesional universitaria adscrita a la oficina asesora juridica deberapublicar los resultados de las evaluaciones de los diferentes procesos de contratacion, estas evaluaciones deben contar con el visto bueno de la Jefa de la Oficina Asesora Juridica, si no cuenta con el visto bueno, la evaluacion no se tomara como oficial.</t>
  </si>
  <si>
    <t>Descuido en las publicaciones de los documentos necesarios en los procesos contractuales</t>
  </si>
  <si>
    <t>Falta de verificacion de los requsitos para prestacion de un servicio.</t>
  </si>
  <si>
    <t xml:space="preserve"> Posibilidad de recibir o solicitar cualquier dádiva o beneficio a nombre propio o de terceros para Seleccionar a personas naturales o jurídicas para la contratación de prestación de servicios de manera directa, sin que sean personas  idóneas para el cumplimiento del contrato
</t>
  </si>
  <si>
    <t>La profesional universitaria adscrita a la oficina asesora juridica debera revisar y dar visto bueno de las hojas de vida de los posibles contratista, esto se hara segun los perfiles solicitados y cumpliendo con los requsitos establecidos para realizar la contratacion en la entidad, en caso de no contar con el visto bueno la jefa de la oficina asesora juridica no continuara con el proceso de contratacion.</t>
  </si>
  <si>
    <t xml:space="preserve">Falta de verificacion en la documentacion presentada por el oferente </t>
  </si>
  <si>
    <t xml:space="preserve"> Posibilidad de recibir o solicitar cualquier dádiva o beneficio a nombre propio o de terceros para Celebrar contratos o convenios sin haber adelantado el procedimiento correspondiente establecido en el Estatuto General de Contratación Pública.
</t>
  </si>
  <si>
    <t>La jefa de la oficina asesora juridica debera recibir los procesos de contratacion por dos asesores del area de contratacion, en caso de que solo cuente con un visto bueno de reviisado, los estudios seran devueltos para que sean evaluados por otro asesor</t>
  </si>
  <si>
    <t>Falta de conocimiento del  Estatuto General de Contratación Pública.</t>
  </si>
  <si>
    <t>GESTIÓN DEL TALENTO HUMANO</t>
  </si>
  <si>
    <t>Seleccionar, vincular y mantener un talento humano competente garantizando el cumplimiento de las funciones propias de cada empleo, en un ambiente laboral que considere de manera permanente el Bienestar y el Desarrollo.</t>
  </si>
  <si>
    <t xml:space="preserve">Omisión en la verificación de los requisitos mínimos para la vinculación de personal. </t>
  </si>
  <si>
    <t>Posibilidad de recibir o solicitar cualquier dádiva o beneficio a nombre propio o de terceros para vincular de manera intencional el personal sin el lleno de los requisitos exigidos para el cargo o la necesidad contractual.</t>
  </si>
  <si>
    <t>Corrupción</t>
  </si>
  <si>
    <t xml:space="preserve">
Afectación a los objetivos institucionales al vincular personal sin las competencias requeridas para el rol.
</t>
  </si>
  <si>
    <t xml:space="preserve">La Subdirectora Administrativa y Financiera, cada vez que se presente la necesidad de vinculación de personal, verifica a través de una lista de chequeo el cumplimiento de los requisitos para el cargo. En caso de encontrar información errada o faltante, se le comunica a quien lidera el proceso y se deja evidencia a través de correo electronico. </t>
  </si>
  <si>
    <t>Se realizará una lista de chequeo orientada a filtrar los requisitos de idoneidad que caracteriza un proceso de selección y vinculación.</t>
  </si>
  <si>
    <t>31/12/2022</t>
  </si>
  <si>
    <t>Debilidad controles en el procedimiento de vinculación de  personal</t>
  </si>
  <si>
    <t xml:space="preserve">La Subdirectora Administrativa y Financiera, cada vez se presente la necesidad de vinculación de personal, realiza filtro de hoja de vida y desarrolla entrevista al personal que cumpla los requisitos. En caso de que dos o mas personas cumplan con el perfil, se remiten los candidatos a entrevista tecnica con el jefe de área y se notifica a través de correo a la persona que continuará en el proceso. </t>
  </si>
  <si>
    <t>Debilidad o ausencia de controles en el procedimiento de liquidación de nómina</t>
  </si>
  <si>
    <t>Posibilidad de recibir o solicitar cualquier dádiva o beneficio a nombre propio o de terceros para favorecer intencionalmente durante la liquidación de nómina a través de devíos de recursos.</t>
  </si>
  <si>
    <t>Afectación imagen institucional por la materialización de actos de corrupción. | Detrimento patrimonial, desviación de los recursos públicos.</t>
  </si>
  <si>
    <t>Coordinar con control Interno ejercer auditorías periódicas para la revisión del pago de nómina y traslados.</t>
  </si>
  <si>
    <t xml:space="preserve">Se sugiere realizar una revision periódica de tipo aleatorio de los procedimientos de tesoreria respecto al cumplimiento de procedimientos de pagos a terceros </t>
  </si>
  <si>
    <t>Abuso en el acceso a información privilegiada para la liquidación de nómina por la solicitud y/o aceptación de dádivas</t>
  </si>
  <si>
    <t xml:space="preserve"> El área de contabilidad abscrita a la subdireccion Administrativa y Financiera deberá realizar la revisión minuciosa de las pagos efectuados garantizando procesos de filtro de doble intervención. </t>
  </si>
  <si>
    <t>Se realizará la revision trimestral de las mejoras en los procedimientos de tesoreria en cuanto pagos y la liquidación de nómina.</t>
  </si>
  <si>
    <t xml:space="preserve"> Debilidad en controles y filtros que rigen las normas, reglamentos, políticas, procesos y procedimientos de contratación de terceros.</t>
  </si>
  <si>
    <t>Posibilidad de recibir o solicitar cualquier dádiva o beneficio a nombre propio o de terceros para la orientación de las condiciones jurídicas, financieras y técnicas contractuales para favorecer a un tercero en las contrataciones  asociadas a Bienestar social y/o Capacitación. (Direccionamiento de Contratos).</t>
  </si>
  <si>
    <t>Afectación de los principios rectores de la contratación: selección objetiva, transparencia, economía, igualdad de oportunidades, publicidad, eficacia, eficiencia, responsabilidad.</t>
  </si>
  <si>
    <t>La Subdirección Administrativa y Financiera , cada vez que surte una necedidad de contratación, verifica la experiencia, competencias e historial de los proveedores que concursarán para prestar el servicio requerido por la Entidad en términos de capacitación y/o incentivos.</t>
  </si>
  <si>
    <t>Diseñar e implementar un formato de idoneidad que permita valorar solicitud de traslado presupuestal el cual debe firmarlo el interesado y debe aprobarlo el responsable.</t>
  </si>
  <si>
    <t>Falta de integridad del funcionario encargado de adelantar la etapa precontractual</t>
  </si>
  <si>
    <t xml:space="preserve">El segundo filtro que ejerce el área de jurídico a través de la lista de chequeo que permite verificar el lleno de requisitos y garantizando la idoneidad del contratante.
</t>
  </si>
  <si>
    <t>TECNOLOGÍAS DE LA INFORMACIÓN Y LAS COMUNICACIONES</t>
  </si>
  <si>
    <t>Mantener y gestionar la plataforma tecnológica existente, implementar nuevas soluciones tecnológicas que provean en forma oportuna, eficiente y transparente la información necesaria para el cumplimiento de los fines misionales del EPA y formular lineamientos relacionadoscon estándares y buenas practicas para el manejo de la información, que faciliten la confidencialidad, integridad y disponibilidad de la información</t>
  </si>
  <si>
    <t>Equipos con clave generica o facil de identificar</t>
  </si>
  <si>
    <t>Posibilidad de recibir o solicitar cualquier dádiva o beneficio a nombre propio o de terceros por acceso o manipulacion de informacion sensible o privilegiada de la entidad alojada en los equipos de computo y sistemas de informacion</t>
  </si>
  <si>
    <t>Corrupcion</t>
  </si>
  <si>
    <t>Filtrado de informacion a terceras personas con el fin de beneficio propio</t>
  </si>
  <si>
    <t>EL jefe de la Oficina Asesora de Planeacion a traves del Profesional asignado para el area de TIC,habilitar los accesos a los equipos y sistemas de informacion previo diligenciamiento del formato F-TIC-002 de acuerdo a la vinculacion del funcionario o contratista y al finalizar la vigencia fiscal se procedea verificar que los usuarios los cuales se les vence el vinculo contractual se encuentres deshabilitados para garantizar solo los usuarios con acceso sean los que  tengan vinculacion viegente con la entidad.</t>
  </si>
  <si>
    <t>Reducir</t>
  </si>
  <si>
    <t>Recibir las solicitudes de creacion,modificacion,eliminacion de usuarios enviados por los subdirectores y jefes de area y proceder a su tramite pertinente.</t>
  </si>
  <si>
    <t>Desconocimiento del manual de privacidad y seguridad de informacion de la entidad</t>
  </si>
  <si>
    <t>Funcionarios resentidos o no vinculados a la entidad en el periodo y con acceso a las instalaciones</t>
  </si>
  <si>
    <t>SERVICIOS AL CIUDADANO</t>
  </si>
  <si>
    <t>Brindar atención e información al ciudadano de manera oportuna, clara y completa para atender las solicitudes de servicios, peticiones, quejas, reclamos, sugerencias a través de los diferentes canales de interacción definidos por la entidad y cualquier otro tipo de asistencia relacionada con las actividades del EPA.</t>
  </si>
  <si>
    <t>Radicación de PSQRD y/o tramites sin el lleno de requisitos.</t>
  </si>
  <si>
    <t xml:space="preserve">Posibilidad de recibir o solicitar cualquier dádiva o beneficio a nombre propio o de terceros para radicar una PSQRD y/o trámite sin el lleno de requisitos.  </t>
  </si>
  <si>
    <t>La Secretaría Ejecutiva adscrita a la Subdirección Administrativa y Financiera, cada vez que se radica una PSQRD y/o tramite, verifica a través de una lista de chequeo el cumplimiento de los requisitos establecidos para la recepción. En caso de encontrar información faltante, lo requerirá al peticionario a través del canal de atención utilizado (presencial - virtual) quedando evidencia de lo anterior, solo cuando se utiliza el canal virtual.</t>
  </si>
  <si>
    <t xml:space="preserve">Tráfico de influencia.                </t>
  </si>
  <si>
    <t xml:space="preserve">La Secretaria Privada, cada vez que se radica una PSQRD y/o tramite, verifica que las PSQRD y/o tramites se hayan radicado en el mismo orden que se recibieron través de un muestreo de la producción de SIGOB. En caso de identificar una anomalia, se documentará y se trasladará a la Subdirección Administrativa con copia a Dirección General, para que se evaluen las posibles causas y se tomen las medidas correctivas pertinentes. </t>
  </si>
  <si>
    <t xml:space="preserve">Radicación no oportuna de las PSQRD y Tramites.  Ocultamiento de PQRDS                                                                </t>
  </si>
  <si>
    <t>Posibilidad de recibir o solicitar cualquier dádiva o beneficio a nombre propio o de terceros para desvio de la informacion recibida por la mesa de entrada de correspondencia. Ocultar PQRDS para beneficio propio o favorecimiento propio o de terceros.</t>
  </si>
  <si>
    <t xml:space="preserve">Trafico de influencias (para beneficiar terceros) </t>
  </si>
  <si>
    <t>Uso indebido de la información de crácter público.</t>
  </si>
  <si>
    <t xml:space="preserve">Posibilidad de recibir o solicitar cualquier dádiva o beneficio a nombre propio o de terceros para manipular la información de interes general a dar a un peticionario, con el fin de favorecer o lesionar los intereses de un tercero.
</t>
  </si>
  <si>
    <t>Ausencia de políticas, directrices y lineamientos para el adecuado manejo de la informacion que se debe dar a conocer a la comunidad.</t>
  </si>
  <si>
    <t xml:space="preserve">
Respuesta extemporánea de comunicaciones oficiales</t>
  </si>
  <si>
    <t>Posibilidad de recibir o solicitar cualquier dádiva o beneficio a nombre propio o de terceros para la no entrega de información a un peticionario sobre el trámite en lo que respecta a los actos adminsitrativos, generandole perjuicios .</t>
  </si>
  <si>
    <t>No recibir requerimientos de los ciudadanos, Entidades y/o Servidores publicos</t>
  </si>
  <si>
    <t>Posibilidad de recibir o solicitar cualquier dádiva o beneficio a nombre propio o de terceros para
no radicar una PSQRD a peticionario justifiando la acción con motivos que carecen de sustento. De manera intencional no tener activos los canales de atención tanto físicos como virtuales habilitados para recibir las PSQRD.</t>
  </si>
  <si>
    <t>SEGUIMIENTO Y EVALUACIÓN</t>
  </si>
  <si>
    <t>Verificar  la  existencia,  nivel  de  desarrollo  y control interno en el cumplimiento de los objetivos de la entidad, a traves de evaluaciones sistematicas e independientes, y la entrega oportuna de informes basados en evidencias sobre los aspectos mas importantes de la gestión, resultados obtenidos, y las recomendaciones a las diferentes dependencias y a la Alta Direccion.</t>
  </si>
  <si>
    <t>Controles ineficientes</t>
  </si>
  <si>
    <t>Posibilidad de que un funcionario y/o contratista de la Oficina Asesora de Control Interno, reciba o solicite cualquier dádiva o beneficio a nombre propio o de terceros para realizar un seguimiento no reglamentado y/o por fuera de la ley (normatividad) o generar concepto nulo de los planes de mejoramiento suscritos con ocasión a las auditorías internas y/o auditorias externas.</t>
  </si>
  <si>
    <t>Reiteración de los hallazgos, sanciones económicas y/o disciplinarias por incumplimiento a los planes de mejoramiento</t>
  </si>
  <si>
    <t> </t>
  </si>
  <si>
    <t>Personal adscrito a la Oficina Asesora de Control Interno, designado para revisar y hacer control periódico al cronograma de seguimiento de los planes de mejoramiento internos y/o externa, con apoyo de formato establecido para registrar cada seguimiento.</t>
  </si>
  <si>
    <t>REDUCIR EL RIESGO</t>
  </si>
  <si>
    <t>Realizar mesas de trabajo para la revisión de las evidencias de cumplimiento de las acciones propuestas en los planes de manejo y/o evaluar su pertinencia, modificación y/o evaluación</t>
  </si>
  <si>
    <t>Jefe de la Oficina de Control Interno</t>
  </si>
  <si>
    <t>Diciembre de 2022</t>
  </si>
  <si>
    <t>Cohecho</t>
  </si>
  <si>
    <t>El Jefe de la Oficina Asesora de Control Interno, valida que el designado allá diligenciado el formato diseñado para revisar y hacer control periódico al seguimiento de los planes de mejoramiento internos y/o externa.</t>
  </si>
  <si>
    <t>Intereses particulares</t>
  </si>
  <si>
    <r>
      <t xml:space="preserve">Posibilidad de que un funcionario y/o contratista de la Oficina Asesora de Control Interno, reciba </t>
    </r>
    <r>
      <rPr>
        <sz val="10"/>
        <color rgb="FF000000"/>
        <rFont val="Calibri"/>
        <family val="2"/>
      </rPr>
      <t xml:space="preserve"> o solicit</t>
    </r>
    <r>
      <rPr>
        <sz val="10"/>
        <color rgb="FF000000"/>
        <rFont val="Calibri"/>
        <family val="2"/>
      </rPr>
      <t>e</t>
    </r>
    <r>
      <rPr>
        <sz val="10"/>
        <color rgb="FF000000"/>
        <rFont val="Calibri"/>
        <family val="2"/>
      </rPr>
      <t xml:space="preserve"> cualquier dádiva o beneficio a nombre propio o de terceros para Ocultar o no reportar información a los entes </t>
    </r>
    <r>
      <rPr>
        <sz val="10"/>
        <color rgb="FF000000"/>
        <rFont val="Calibri"/>
        <family val="2"/>
      </rPr>
      <t xml:space="preserve">internos y/o </t>
    </r>
    <r>
      <rPr>
        <sz val="10"/>
        <color rgb="FF000000"/>
        <rFont val="Calibri"/>
        <family val="2"/>
      </rPr>
      <t xml:space="preserve">externos de control </t>
    </r>
    <r>
      <rPr>
        <sz val="10"/>
        <color rgb="FF000000"/>
        <rFont val="Calibri"/>
        <family val="2"/>
      </rPr>
      <t xml:space="preserve">y vigilancia </t>
    </r>
    <r>
      <rPr>
        <sz val="10"/>
        <color rgb="FF000000"/>
        <rFont val="Calibri"/>
        <family val="2"/>
      </rPr>
      <t>sobre las irregularidades encontradas en las auditorias internas para beneficiar a los responsables del proceso</t>
    </r>
  </si>
  <si>
    <t>No cumplimiento de la misionalidad de la entidad, falta de cumplimiento, baja productividad, mala imagen de la entidad, perdidas económicas, sanciones, detrimento patrimonial</t>
  </si>
  <si>
    <t>El equipo auditor de Oficina Asesora de Control Interno verifica con apoyo de la lista de chequeo de auditoria que la información suministrada por el auditado corresponda con los lineamiento legales y organizaciones establecidos para el ejercicio de sus funciones, segun el alcance de la auditoria, al expedir los informes de seguimiento y/o auditoria con las observaciones, hallazgos, oportunidades de mejora y riesgos recomendados para evaluar de acuerdo a las evidencias físicas suministrada en la ejecución de la auditoria Interna.</t>
  </si>
  <si>
    <t>Enviar a los entes de control, información sobre las irregularidades encontradas en las auditorias internas</t>
  </si>
  <si>
    <t>Realizar la revisión minuciosa de los informes de auditoria interna por parte del jefe de la oficina de control interno, con el propósito de establecer las posibles denuncias a los entes externos de control.</t>
  </si>
  <si>
    <t xml:space="preserve">Desconocimiento de la entidad, así como del proceso objeto de la auditoria. </t>
  </si>
  <si>
    <r>
      <t>Posibilidad de  que un funcionario y/o contratista de la Oficina Asesora de Control Interno, reciba  o solicite</t>
    </r>
    <r>
      <rPr>
        <sz val="10"/>
        <color rgb="FF000000"/>
        <rFont val="Calibri"/>
        <family val="2"/>
      </rPr>
      <t xml:space="preserve"> cualquier dádiva o beneficio a nombre propio o de terceros para realizar modificaciones al plan anual de auditorías internas incluyendo u omitiendo procesos </t>
    </r>
    <r>
      <rPr>
        <sz val="10"/>
        <color rgb="FF000000"/>
        <rFont val="Calibri"/>
        <family val="2"/>
      </rPr>
      <t>o temas suceptibles de auditar</t>
    </r>
    <r>
      <rPr>
        <sz val="10"/>
        <color rgb="FF000000"/>
        <rFont val="Calibri"/>
        <family val="2"/>
      </rPr>
      <t>.</t>
    </r>
  </si>
  <si>
    <t>Falla en los procesos, incumplimientos, perdidas economicas, sanciones por ausencia de alertas preventivas</t>
  </si>
  <si>
    <t xml:space="preserve">Con apoyo del Comité Institucional Coordinador del Sistema de Control Interno, se desarrollan actividades de control dual, antes de la aprobación del Plan Anual de auditoria y se revisa su ejecución en el desarrollo del proceso auditor </t>
  </si>
  <si>
    <t>Presentar avances permanentes a los CICCI y CIGD, de tal forma que todos los miembros puedan verificar que el Plan de Auditoría no ha sido modificado</t>
  </si>
  <si>
    <t>Jefe de la Oficina de Control Interno y
Comité Institucional Cordinador del Sistema de Control Interno</t>
  </si>
  <si>
    <t>Socializar los ajustes realizados al plan anual de auditorias con la respectiva justificación, a los equipos de trabajo de la Oficina de Control Interno, así como al Comité de Coordinación de Control Interno.</t>
  </si>
  <si>
    <t>Concusión</t>
  </si>
  <si>
    <r>
      <t>Posibilidad de  que un funcionario y/o contratista de la Oficina Asesora de Control Interno, reciba  o solicite</t>
    </r>
    <r>
      <rPr>
        <sz val="10"/>
        <color rgb="FF000000"/>
        <rFont val="Calibri"/>
        <family val="2"/>
      </rPr>
      <t xml:space="preserve"> cualquier dádiva o beneficio a nombre propio o de terceros para </t>
    </r>
    <r>
      <rPr>
        <sz val="10"/>
        <color rgb="FF000000"/>
        <rFont val="Calibri"/>
        <family val="2"/>
      </rPr>
      <t>no</t>
    </r>
    <r>
      <rPr>
        <sz val="10"/>
        <color rgb="FF000000"/>
        <rFont val="Calibri"/>
        <family val="2"/>
      </rPr>
      <t xml:space="preserve"> realizar seguimiento </t>
    </r>
    <r>
      <rPr>
        <sz val="10"/>
        <color rgb="FF000000"/>
        <rFont val="Calibri"/>
        <family val="2"/>
      </rPr>
      <t xml:space="preserve">o excesivo </t>
    </r>
    <r>
      <rPr>
        <sz val="10"/>
        <color rgb="FF000000"/>
        <rFont val="Calibri"/>
        <family val="2"/>
      </rPr>
      <t xml:space="preserve">de los controles y actividades prioritarias de la matriz de riesgos de la entidad con el fin de favorecer </t>
    </r>
    <r>
      <rPr>
        <sz val="10"/>
        <color rgb="FF000000"/>
        <rFont val="Calibri"/>
        <family val="2"/>
      </rPr>
      <t>o perjudicar a</t>
    </r>
    <r>
      <rPr>
        <sz val="10"/>
        <color rgb="FF000000"/>
        <rFont val="Calibri"/>
        <family val="2"/>
      </rPr>
      <t xml:space="preserve"> terceros</t>
    </r>
  </si>
  <si>
    <t>Materialización de riesgos, perdidas economicas, sanciones, procesos disciplinarios</t>
  </si>
  <si>
    <t>El jefe de la Oficina Asesora de Control Interno verifica el informe de seguimiento y/o auditoria proyectado por el auditor, profesional o contratista, asignado para el ejercicio comparando el informe, la lista de chequeo y demas papeles de trabajo, frente a la información suministrada por el auditor, valida, corrige y aprueba el informe final para su presentacion y entrega al auditado, en caso de encontrar inconsistencias, se devuelve al equipo auditor asignado para su revision y corrección.</t>
  </si>
  <si>
    <t>Jefe de la Oficina de Control Interno y
Lider de proceso y/o designado por cada proceso para el monitoreo de los mapas de riesgos</t>
  </si>
  <si>
    <t>Tráfico de influencias</t>
  </si>
  <si>
    <r>
      <t>De contar con personal, r</t>
    </r>
    <r>
      <rPr>
        <sz val="10"/>
        <color rgb="FF000000"/>
        <rFont val="Calibri"/>
        <family val="2"/>
      </rPr>
      <t>evisar y hacer r</t>
    </r>
    <r>
      <rPr>
        <sz val="10"/>
        <color rgb="FF000000"/>
        <rFont val="Calibri"/>
        <family val="2"/>
      </rPr>
      <t>otación frecuente en los encargados de desarrollar las auditorías de acuerdo a sus habilidades y competencias</t>
    </r>
  </si>
  <si>
    <t>Realizar informe anual de revisión de los riesgos de la entidad</t>
  </si>
  <si>
    <t>Jefe de la Oficina de Control Interno y
Lider de proceso y/o designado por cada proceso</t>
  </si>
  <si>
    <t>Casi Siempre</t>
  </si>
  <si>
    <t>Probable</t>
  </si>
  <si>
    <t>4M</t>
  </si>
  <si>
    <t>12A</t>
  </si>
  <si>
    <t>Posible</t>
  </si>
  <si>
    <t>12E</t>
  </si>
  <si>
    <t>Improbable</t>
  </si>
  <si>
    <t>4B</t>
  </si>
  <si>
    <t>Rara Vez</t>
  </si>
  <si>
    <t>Insignificante</t>
  </si>
  <si>
    <t>Menor</t>
  </si>
  <si>
    <t>Moderado</t>
  </si>
  <si>
    <t>Mayor</t>
  </si>
  <si>
    <t>Catastrófico</t>
  </si>
  <si>
    <t>ZONA DE RIESGO</t>
  </si>
  <si>
    <t>EXTREMO</t>
  </si>
  <si>
    <t>ALTO</t>
  </si>
  <si>
    <t>MODERADO</t>
  </si>
  <si>
    <t>BAJO</t>
  </si>
  <si>
    <t xml:space="preserve">Afecta el cumplimiento de los objetivos de la dependencia, genera perdida de confianza de la entidad, perdida de recursos economicos de la entidad, perdida de informacion, intervencion de los organos de control, genera procesos sancionatorios, disciplinarios, fiscales y penales.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</si>
</sst>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font>
      <sz val="11"/>
      <color theme="1"/>
      <name val="Calibri"/>
      <family val="2"/>
      <scheme val="minor"/>
    </font>
    <font>
      <b/>
      <sz val="18"/>
      <name val="Calibri"/>
      <family val="2"/>
      <scheme val="minor"/>
    </font>
    <font>
      <sz val="11"/>
      <name val="Calibri"/>
      <family val="2"/>
      <scheme val="minor"/>
    </font>
    <font>
      <b/>
      <sz val="11"/>
      <name val="Calibri"/>
      <family val="2"/>
      <scheme val="minor"/>
    </font>
    <font>
      <b/>
      <sz val="8"/>
      <name val="Calibri"/>
      <family val="2"/>
      <scheme val="minor"/>
    </font>
    <font>
      <sz val="8"/>
      <name val="Calibri"/>
      <family val="2"/>
      <scheme val="minor"/>
    </font>
    <font>
      <sz val="10"/>
      <name val="Calibri"/>
      <family val="2"/>
      <scheme val="minor"/>
    </font>
    <font>
      <sz val="9"/>
      <color indexed="81"/>
      <name val="Tahoma"/>
      <family val="2"/>
    </font>
    <font>
      <b/>
      <sz val="9"/>
      <color indexed="81"/>
      <name val="Tahoma"/>
      <family val="2"/>
    </font>
    <font>
      <sz val="12"/>
      <name val="Calibri"/>
      <family val="2"/>
      <scheme val="minor"/>
    </font>
    <font>
      <b/>
      <i/>
      <sz val="8"/>
      <name val="Calibri"/>
      <family val="2"/>
      <scheme val="minor"/>
    </font>
    <font>
      <i/>
      <sz val="8"/>
      <name val="Calibri"/>
      <family val="2"/>
      <scheme val="minor"/>
    </font>
    <font>
      <b/>
      <sz val="9"/>
      <name val="Calibri"/>
      <family val="2"/>
      <scheme val="minor"/>
    </font>
    <font>
      <b/>
      <sz val="7"/>
      <name val="Calibri"/>
      <family val="2"/>
      <scheme val="minor"/>
    </font>
    <font>
      <sz val="9"/>
      <name val="Calibri"/>
      <family val="2"/>
      <scheme val="minor"/>
    </font>
    <font>
      <b/>
      <i/>
      <sz val="7"/>
      <name val="Calibri"/>
      <family val="2"/>
      <scheme val="minor"/>
    </font>
    <font>
      <b/>
      <sz val="8"/>
      <color theme="0"/>
      <name val="Calibri"/>
      <family val="2"/>
      <scheme val="minor"/>
    </font>
    <font>
      <sz val="10"/>
      <name val="Calibri"/>
      <family val="2"/>
    </font>
    <font>
      <sz val="10"/>
      <color rgb="FF222222"/>
      <name val="Calibri"/>
      <family val="2"/>
    </font>
    <font>
      <sz val="10"/>
      <name val="Calibri"/>
      <family val="2"/>
    </font>
    <font>
      <b/>
      <sz val="6"/>
      <name val="Calibri"/>
      <family val="2"/>
      <scheme val="minor"/>
    </font>
    <font>
      <i/>
      <sz val="9"/>
      <name val="Calibri"/>
      <family val="2"/>
      <scheme val="minor"/>
    </font>
    <font>
      <sz val="11"/>
      <name val="Calibri"/>
      <family val="2"/>
    </font>
    <font>
      <sz val="10"/>
      <color rgb="FF000000"/>
      <name val="Calibri"/>
      <family val="2"/>
    </font>
    <font>
      <sz val="11"/>
      <color rgb="FF222222"/>
      <name val="Calibri"/>
      <family val="2"/>
    </font>
    <font>
      <sz val="11"/>
      <color rgb="FF222222"/>
      <name val="Calibri"/>
      <family val="2"/>
    </font>
    <font>
      <sz val="10"/>
      <color rgb="FF000000"/>
      <name val="Calibri"/>
      <family val="2"/>
    </font>
    <font>
      <sz val="10"/>
      <color rgb="FF000000"/>
      <name val="Calibri"/>
      <family val="2"/>
    </font>
    <font>
      <b/>
      <i/>
      <sz val="10"/>
      <name val="Calibri"/>
      <family val="2"/>
    </font>
    <font>
      <b/>
      <i/>
      <sz val="10"/>
      <color rgb="FF548235"/>
      <name val="Calibri"/>
      <family val="2"/>
    </font>
    <font>
      <b/>
      <sz val="8"/>
      <color rgb="FFFFFFFF"/>
      <name val="Calibri"/>
      <family val="2"/>
    </font>
    <font>
      <sz val="11"/>
      <name val="Calibri"/>
      <family val="2"/>
    </font>
    <font>
      <b/>
      <i/>
      <sz val="8"/>
      <color rgb="FFFFD966"/>
      <name val="Calibri"/>
      <family val="2"/>
    </font>
    <font>
      <b/>
      <i/>
      <sz val="8"/>
      <color rgb="FFFFC000"/>
      <name val="Calibri"/>
      <family val="2"/>
    </font>
    <font>
      <sz val="11"/>
      <color rgb="FF000000"/>
      <name val="Calibri"/>
      <family val="2"/>
      <scheme val="minor"/>
    </font>
    <font>
      <sz val="18"/>
      <name val="Calibri"/>
      <family val="2"/>
      <scheme val="minor"/>
    </font>
    <font>
      <b/>
      <sz val="9"/>
      <color rgb="FF000000"/>
      <name val="Tahoma"/>
      <family val="2"/>
    </font>
    <font>
      <sz val="9"/>
      <color rgb="FF000000"/>
      <name val="Tahoma"/>
      <family val="2"/>
    </font>
    <font>
      <sz val="11"/>
      <color rgb="FF000000"/>
      <name val="Calibri"/>
      <family val="2"/>
    </font>
  </fonts>
  <fills count="24">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theme="8" tint="-0.499984740745262"/>
        <bgColor indexed="64"/>
      </patternFill>
    </fill>
    <fill>
      <patternFill patternType="solid">
        <fgColor rgb="FFFFFFFF"/>
        <bgColor rgb="FF000000"/>
      </patternFill>
    </fill>
    <fill>
      <patternFill patternType="solid">
        <fgColor rgb="FFED7D31"/>
        <bgColor indexed="64"/>
      </patternFill>
    </fill>
    <fill>
      <patternFill patternType="solid">
        <fgColor rgb="FF70AD47"/>
        <bgColor indexed="64"/>
      </patternFill>
    </fill>
    <fill>
      <patternFill patternType="solid">
        <fgColor rgb="FFFFFFFF"/>
        <bgColor indexed="64"/>
      </patternFill>
    </fill>
    <fill>
      <patternFill patternType="solid">
        <fgColor rgb="FF00B050"/>
        <bgColor rgb="FF000000"/>
      </patternFill>
    </fill>
    <fill>
      <patternFill patternType="solid">
        <fgColor rgb="FF92D050"/>
        <bgColor rgb="FF000000"/>
      </patternFill>
    </fill>
    <fill>
      <patternFill patternType="solid">
        <fgColor rgb="FF548235"/>
        <bgColor rgb="FF000000"/>
      </patternFill>
    </fill>
    <fill>
      <patternFill patternType="solid">
        <fgColor rgb="FFF2F2F2"/>
        <bgColor rgb="FF000000"/>
      </patternFill>
    </fill>
    <fill>
      <patternFill patternType="solid">
        <fgColor rgb="FFA9D08E"/>
        <bgColor indexed="64"/>
      </patternFill>
    </fill>
  </fills>
  <borders count="39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thin">
        <color rgb="FF000000"/>
      </left>
      <right style="thin">
        <color indexed="64"/>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right/>
      <top style="medium">
        <color indexed="64"/>
      </top>
      <bottom/>
      <diagonal/>
    </border>
    <border>
      <left style="thin">
        <color rgb="FF000000"/>
      </left>
      <right style="thin">
        <color rgb="FF000000"/>
      </right>
      <top/>
      <bottom style="medium">
        <color indexed="64"/>
      </bottom>
      <diagonal/>
    </border>
    <border>
      <left style="thin">
        <color rgb="FF000000"/>
      </left>
      <right/>
      <top style="thin">
        <color rgb="FF000000"/>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rgb="FF000000"/>
      </left>
      <right style="thin">
        <color rgb="FF000000"/>
      </right>
      <top style="thin">
        <color indexed="64"/>
      </top>
      <bottom style="hair">
        <color indexed="64"/>
      </bottom>
      <diagonal/>
    </border>
    <border>
      <left style="thin">
        <color rgb="FF000000"/>
      </left>
      <right style="thin">
        <color indexed="64"/>
      </right>
      <top style="thin">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rgb="FF000000"/>
      </left>
      <right style="thin">
        <color rgb="FF000000"/>
      </right>
      <top style="hair">
        <color indexed="64"/>
      </top>
      <bottom style="thin">
        <color indexed="64"/>
      </bottom>
      <diagonal/>
    </border>
    <border>
      <left style="thin">
        <color rgb="FF000000"/>
      </left>
      <right style="thin">
        <color indexed="64"/>
      </right>
      <top style="hair">
        <color indexed="64"/>
      </top>
      <bottom style="thin">
        <color indexed="64"/>
      </bottom>
      <diagonal/>
    </border>
    <border>
      <left/>
      <right style="thin">
        <color rgb="FF000000"/>
      </right>
      <top style="hair">
        <color rgb="FF000000"/>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rgb="FF000000"/>
      </left>
      <right style="hair">
        <color indexed="64"/>
      </right>
      <top style="hair">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hair">
        <color indexed="64"/>
      </right>
      <top style="thin">
        <color indexed="64"/>
      </top>
      <bottom style="hair">
        <color indexed="64"/>
      </bottom>
      <diagonal/>
    </border>
    <border>
      <left style="thin">
        <color rgb="FF000000"/>
      </left>
      <right style="hair">
        <color indexed="64"/>
      </right>
      <top style="hair">
        <color indexed="64"/>
      </top>
      <bottom style="hair">
        <color indexed="64"/>
      </bottom>
      <diagonal/>
    </border>
    <border>
      <left style="thin">
        <color rgb="FF000000"/>
      </left>
      <right style="hair">
        <color indexed="64"/>
      </right>
      <top style="hair">
        <color indexed="64"/>
      </top>
      <bottom style="thin">
        <color indexed="64"/>
      </bottom>
      <diagonal/>
    </border>
    <border>
      <left style="thin">
        <color rgb="FF000000"/>
      </left>
      <right style="hair">
        <color indexed="64"/>
      </right>
      <top/>
      <bottom style="thin">
        <color rgb="FF000000"/>
      </bottom>
      <diagonal/>
    </border>
    <border>
      <left style="thin">
        <color rgb="FF000000"/>
      </left>
      <right style="hair">
        <color indexed="64"/>
      </right>
      <top style="thin">
        <color rgb="FF000000"/>
      </top>
      <bottom style="thin">
        <color rgb="FF000000"/>
      </bottom>
      <diagonal/>
    </border>
    <border>
      <left/>
      <right style="thin">
        <color rgb="FF000000"/>
      </right>
      <top/>
      <bottom/>
      <diagonal/>
    </border>
    <border>
      <left/>
      <right style="thin">
        <color rgb="FF000000"/>
      </right>
      <top style="thin">
        <color indexed="64"/>
      </top>
      <bottom style="hair">
        <color indexed="64"/>
      </bottom>
      <diagonal/>
    </border>
    <border>
      <left/>
      <right style="thin">
        <color rgb="FF000000"/>
      </right>
      <top style="hair">
        <color indexed="64"/>
      </top>
      <bottom style="hair">
        <color indexed="64"/>
      </bottom>
      <diagonal/>
    </border>
    <border>
      <left/>
      <right style="thin">
        <color rgb="FF000000"/>
      </right>
      <top style="hair">
        <color indexed="64"/>
      </top>
      <bottom style="thin">
        <color indexed="64"/>
      </bottom>
      <diagonal/>
    </border>
    <border>
      <left/>
      <right style="thin">
        <color rgb="FF000000"/>
      </right>
      <top/>
      <bottom style="thin">
        <color rgb="FF000000"/>
      </bottom>
      <diagonal/>
    </border>
    <border>
      <left style="hair">
        <color indexed="64"/>
      </left>
      <right style="hair">
        <color indexed="64"/>
      </right>
      <top style="hair">
        <color rgb="FF000000"/>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rgb="FF000000"/>
      </left>
      <right style="hair">
        <color indexed="64"/>
      </right>
      <top/>
      <bottom style="medium">
        <color indexed="64"/>
      </bottom>
      <diagonal/>
    </border>
    <border>
      <left style="hair">
        <color indexed="64"/>
      </left>
      <right style="hair">
        <color indexed="64"/>
      </right>
      <top/>
      <bottom style="medium">
        <color indexed="64"/>
      </bottom>
      <diagonal/>
    </border>
    <border>
      <left style="thin">
        <color rgb="FF000000"/>
      </left>
      <right/>
      <top/>
      <bottom style="medium">
        <color indexed="64"/>
      </bottom>
      <diagonal/>
    </border>
    <border>
      <left style="thin">
        <color indexed="64"/>
      </left>
      <right style="medium">
        <color indexed="64"/>
      </right>
      <top/>
      <bottom style="medium">
        <color indexed="64"/>
      </bottom>
      <diagonal/>
    </border>
    <border>
      <left style="thin">
        <color rgb="FF000000"/>
      </left>
      <right style="hair">
        <color indexed="64"/>
      </right>
      <top/>
      <bottom style="thin">
        <color indexed="64"/>
      </bottom>
      <diagonal/>
    </border>
    <border>
      <left style="hair">
        <color indexed="64"/>
      </left>
      <right style="hair">
        <color indexed="64"/>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diagonal/>
    </border>
    <border>
      <left/>
      <right style="thin">
        <color rgb="FF000000"/>
      </right>
      <top style="thin">
        <color rgb="FF000000"/>
      </top>
      <bottom style="thin">
        <color rgb="FF000000"/>
      </bottom>
      <diagonal/>
    </border>
    <border>
      <left style="thin">
        <color rgb="FF000000"/>
      </left>
      <right style="hair">
        <color indexed="64"/>
      </right>
      <top style="thin">
        <color rgb="FF000000"/>
      </top>
      <bottom/>
      <diagonal/>
    </border>
    <border>
      <left style="thin">
        <color rgb="FF000000"/>
      </left>
      <right style="hair">
        <color indexed="64"/>
      </right>
      <top/>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indexed="64"/>
      </bottom>
      <diagonal/>
    </border>
    <border>
      <left style="hair">
        <color rgb="FF000000"/>
      </left>
      <right style="hair">
        <color rgb="FF000000"/>
      </right>
      <top/>
      <bottom style="thin">
        <color indexed="64"/>
      </bottom>
      <diagonal/>
    </border>
    <border>
      <left style="hair">
        <color rgb="FF000000"/>
      </left>
      <right style="thin">
        <color rgb="FF000000"/>
      </right>
      <top/>
      <bottom style="thin">
        <color indexed="64"/>
      </bottom>
      <diagonal/>
    </border>
    <border>
      <left style="thin">
        <color rgb="FF000000"/>
      </left>
      <right style="hair">
        <color rgb="FF000000"/>
      </right>
      <top style="thin">
        <color indexed="64"/>
      </top>
      <bottom/>
      <diagonal/>
    </border>
    <border>
      <left style="hair">
        <color rgb="FF000000"/>
      </left>
      <right style="hair">
        <color rgb="FF000000"/>
      </right>
      <top style="thin">
        <color indexed="64"/>
      </top>
      <bottom/>
      <diagonal/>
    </border>
    <border>
      <left style="hair">
        <color rgb="FF000000"/>
      </left>
      <right style="thin">
        <color rgb="FF000000"/>
      </right>
      <top style="thin">
        <color indexed="64"/>
      </top>
      <bottom/>
      <diagonal/>
    </border>
    <border>
      <left style="thin">
        <color rgb="FF000000"/>
      </left>
      <right style="hair">
        <color rgb="FF000000"/>
      </right>
      <top/>
      <bottom style="medium">
        <color indexed="64"/>
      </bottom>
      <diagonal/>
    </border>
    <border>
      <left style="hair">
        <color rgb="FF000000"/>
      </left>
      <right style="hair">
        <color rgb="FF000000"/>
      </right>
      <top/>
      <bottom style="medium">
        <color indexed="64"/>
      </bottom>
      <diagonal/>
    </border>
    <border>
      <left style="hair">
        <color rgb="FF000000"/>
      </left>
      <right style="thin">
        <color rgb="FF000000"/>
      </right>
      <top/>
      <bottom style="medium">
        <color indexed="64"/>
      </bottom>
      <diagonal/>
    </border>
    <border>
      <left/>
      <right/>
      <top style="thin">
        <color rgb="FF000000"/>
      </top>
      <bottom/>
      <diagonal/>
    </border>
    <border>
      <left/>
      <right style="hair">
        <color indexed="64"/>
      </right>
      <top style="thin">
        <color rgb="FF000000"/>
      </top>
      <bottom style="thin">
        <color rgb="FF000000"/>
      </bottom>
      <diagonal/>
    </border>
    <border>
      <left/>
      <right style="hair">
        <color indexed="64"/>
      </right>
      <top style="thin">
        <color rgb="FF000000"/>
      </top>
      <bottom/>
      <diagonal/>
    </border>
    <border>
      <left/>
      <right style="hair">
        <color indexed="64"/>
      </right>
      <top/>
      <bottom/>
      <diagonal/>
    </border>
    <border>
      <left/>
      <right style="hair">
        <color indexed="64"/>
      </right>
      <top/>
      <bottom style="thin">
        <color rgb="FF000000"/>
      </bottom>
      <diagonal/>
    </border>
    <border>
      <left/>
      <right style="hair">
        <color indexed="64"/>
      </right>
      <top/>
      <bottom style="thin">
        <color indexed="64"/>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thin">
        <color rgb="FF000000"/>
      </left>
      <right style="hair">
        <color indexed="64"/>
      </right>
      <top style="hair">
        <color rgb="FF000000"/>
      </top>
      <bottom style="thin">
        <color indexed="64"/>
      </bottom>
      <diagonal/>
    </border>
    <border>
      <left style="thin">
        <color rgb="FF000000"/>
      </left>
      <right style="hair">
        <color indexed="64"/>
      </right>
      <top/>
      <bottom style="hair">
        <color rgb="FF000000"/>
      </bottom>
      <diagonal/>
    </border>
    <border>
      <left/>
      <right style="thin">
        <color rgb="FF000000"/>
      </right>
      <top/>
      <bottom style="hair">
        <color rgb="FF000000"/>
      </bottom>
      <diagonal/>
    </border>
    <border>
      <left style="hair">
        <color indexed="64"/>
      </left>
      <right style="hair">
        <color indexed="64"/>
      </right>
      <top/>
      <bottom style="hair">
        <color rgb="FF000000"/>
      </bottom>
      <diagonal/>
    </border>
    <border>
      <left style="hair">
        <color indexed="64"/>
      </left>
      <right style="hair">
        <color indexed="64"/>
      </right>
      <top style="hair">
        <color indexed="64"/>
      </top>
      <bottom style="medium">
        <color indexed="64"/>
      </bottom>
      <diagonal/>
    </border>
    <border>
      <left style="hair">
        <color indexed="64"/>
      </left>
      <right style="dotted">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thin">
        <color rgb="FF000000"/>
      </bottom>
      <diagonal/>
    </border>
    <border>
      <left style="thin">
        <color indexed="64"/>
      </left>
      <right/>
      <top/>
      <bottom style="thin">
        <color rgb="FF000000"/>
      </bottom>
      <diagonal/>
    </border>
    <border>
      <left style="thin">
        <color indexed="64"/>
      </left>
      <right style="thin">
        <color indexed="64"/>
      </right>
      <top style="thin">
        <color indexed="64"/>
      </top>
      <bottom style="dotted">
        <color rgb="FF000000"/>
      </bottom>
      <diagonal/>
    </border>
    <border>
      <left style="thin">
        <color rgb="FF000000"/>
      </left>
      <right style="hair">
        <color indexed="64"/>
      </right>
      <top style="medium">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dotted">
        <color rgb="FF000000"/>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hair">
        <color indexed="64"/>
      </left>
      <right style="thin">
        <color indexed="64"/>
      </right>
      <top/>
      <bottom/>
      <diagonal/>
    </border>
    <border>
      <left style="thin">
        <color indexed="64"/>
      </left>
      <right style="thin">
        <color rgb="FF000000"/>
      </right>
      <top/>
      <bottom style="thin">
        <color rgb="FF000000"/>
      </bottom>
      <diagonal/>
    </border>
    <border>
      <left/>
      <right style="thin">
        <color indexed="64"/>
      </right>
      <top/>
      <bottom style="thin">
        <color rgb="FF000000"/>
      </bottom>
      <diagonal/>
    </border>
    <border>
      <left style="thin">
        <color indexed="64"/>
      </left>
      <right style="thin">
        <color rgb="FF000000"/>
      </right>
      <top style="thin">
        <color indexed="64"/>
      </top>
      <bottom/>
      <diagonal/>
    </border>
    <border>
      <left style="thin">
        <color indexed="64"/>
      </left>
      <right style="thin">
        <color indexed="64"/>
      </right>
      <top style="thin">
        <color rgb="FF000000"/>
      </top>
      <bottom/>
      <diagonal/>
    </border>
    <border>
      <left style="thin">
        <color indexed="64"/>
      </left>
      <right style="thin">
        <color rgb="FF000000"/>
      </right>
      <top style="medium">
        <color indexed="64"/>
      </top>
      <bottom/>
      <diagonal/>
    </border>
    <border>
      <left style="thin">
        <color rgb="FF000000"/>
      </left>
      <right style="hair">
        <color rgb="FF000000"/>
      </right>
      <top style="medium">
        <color indexed="64"/>
      </top>
      <bottom/>
      <diagonal/>
    </border>
    <border>
      <left style="hair">
        <color rgb="FF000000"/>
      </left>
      <right style="hair">
        <color rgb="FF000000"/>
      </right>
      <top style="medium">
        <color indexed="64"/>
      </top>
      <bottom/>
      <diagonal/>
    </border>
    <border>
      <left style="hair">
        <color rgb="FF000000"/>
      </left>
      <right style="hair">
        <color indexed="64"/>
      </right>
      <top style="medium">
        <color indexed="64"/>
      </top>
      <bottom/>
      <diagonal/>
    </border>
    <border>
      <left style="hair">
        <color rgb="FF000000"/>
      </left>
      <right style="hair">
        <color indexed="64"/>
      </right>
      <top/>
      <bottom/>
      <diagonal/>
    </border>
    <border>
      <left style="hair">
        <color indexed="64"/>
      </left>
      <right style="thin">
        <color rgb="FF000000"/>
      </right>
      <top style="medium">
        <color indexed="64"/>
      </top>
      <bottom/>
      <diagonal/>
    </border>
    <border>
      <left style="hair">
        <color indexed="64"/>
      </left>
      <right style="thin">
        <color rgb="FF000000"/>
      </right>
      <top/>
      <bottom/>
      <diagonal/>
    </border>
    <border>
      <left style="hair">
        <color rgb="FF000000"/>
      </left>
      <right style="hair">
        <color indexed="64"/>
      </right>
      <top/>
      <bottom style="thin">
        <color rgb="FF000000"/>
      </bottom>
      <diagonal/>
    </border>
    <border>
      <left style="hair">
        <color indexed="64"/>
      </left>
      <right style="thin">
        <color rgb="FF000000"/>
      </right>
      <top/>
      <bottom style="thin">
        <color rgb="FF000000"/>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bottom style="thin">
        <color rgb="FF000000"/>
      </bottom>
      <diagonal/>
    </border>
    <border>
      <left style="hair">
        <color indexed="64"/>
      </left>
      <right style="thin">
        <color indexed="64"/>
      </right>
      <top/>
      <bottom style="thin">
        <color rgb="FF000000"/>
      </bottom>
      <diagonal/>
    </border>
    <border>
      <left style="thin">
        <color indexed="64"/>
      </left>
      <right style="hair">
        <color indexed="64"/>
      </right>
      <top style="hair">
        <color indexed="64"/>
      </top>
      <bottom style="thin">
        <color rgb="FF000000"/>
      </bottom>
      <diagonal/>
    </border>
    <border>
      <left style="hair">
        <color indexed="64"/>
      </left>
      <right style="thin">
        <color indexed="64"/>
      </right>
      <top style="hair">
        <color indexed="64"/>
      </top>
      <bottom style="thin">
        <color rgb="FF000000"/>
      </bottom>
      <diagonal/>
    </border>
    <border>
      <left style="hair">
        <color indexed="64"/>
      </left>
      <right style="thin">
        <color indexed="64"/>
      </right>
      <top/>
      <bottom style="thin">
        <color indexed="64"/>
      </bottom>
      <diagonal/>
    </border>
    <border>
      <left style="thin">
        <color rgb="FF000000"/>
      </left>
      <right style="hair">
        <color indexed="64"/>
      </right>
      <top style="hair">
        <color rgb="FF000000"/>
      </top>
      <bottom style="dotted">
        <color rgb="FF000000"/>
      </bottom>
      <diagonal/>
    </border>
    <border>
      <left/>
      <right style="thin">
        <color rgb="FF000000"/>
      </right>
      <top style="hair">
        <color rgb="FF000000"/>
      </top>
      <bottom style="dotted">
        <color rgb="FF000000"/>
      </bottom>
      <diagonal/>
    </border>
    <border>
      <left style="thin">
        <color rgb="FF000000"/>
      </left>
      <right style="thin">
        <color rgb="FF000000"/>
      </right>
      <top/>
      <bottom style="dotted">
        <color rgb="FF000000"/>
      </bottom>
      <diagonal/>
    </border>
    <border>
      <left style="thin">
        <color rgb="FF000000"/>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000000"/>
      </right>
      <top/>
      <bottom style="thin">
        <color indexed="64"/>
      </bottom>
      <diagonal/>
    </border>
    <border>
      <left style="thin">
        <color rgb="FF000000"/>
      </left>
      <right style="thin">
        <color rgb="FF000000"/>
      </right>
      <top style="medium">
        <color indexed="64"/>
      </top>
      <bottom/>
      <diagonal/>
    </border>
    <border>
      <left style="thin">
        <color rgb="FF000000"/>
      </left>
      <right style="hair">
        <color indexed="64"/>
      </right>
      <top/>
      <bottom style="dotted">
        <color rgb="FF000000"/>
      </bottom>
      <diagonal/>
    </border>
    <border>
      <left style="hair">
        <color indexed="64"/>
      </left>
      <right style="hair">
        <color indexed="64"/>
      </right>
      <top/>
      <bottom style="dotted">
        <color rgb="FF000000"/>
      </bottom>
      <diagonal/>
    </border>
    <border>
      <left style="hair">
        <color indexed="64"/>
      </left>
      <right style="thin">
        <color rgb="FF000000"/>
      </right>
      <top style="medium">
        <color indexed="64"/>
      </top>
      <bottom style="dotted">
        <color rgb="FF000000"/>
      </bottom>
      <diagonal/>
    </border>
    <border>
      <left style="thin">
        <color rgb="FF000000"/>
      </left>
      <right style="thin">
        <color rgb="FF000000"/>
      </right>
      <top style="medium">
        <color indexed="64"/>
      </top>
      <bottom style="dotted">
        <color rgb="FF000000"/>
      </bottom>
      <diagonal/>
    </border>
    <border>
      <left style="thin">
        <color rgb="FF000000"/>
      </left>
      <right/>
      <top style="medium">
        <color indexed="64"/>
      </top>
      <bottom style="dotted">
        <color rgb="FF000000"/>
      </bottom>
      <diagonal/>
    </border>
    <border>
      <left style="thin">
        <color rgb="FF000000"/>
      </left>
      <right style="thin">
        <color indexed="64"/>
      </right>
      <top/>
      <bottom style="dotted">
        <color rgb="FF000000"/>
      </bottom>
      <diagonal/>
    </border>
    <border>
      <left style="thin">
        <color rgb="FF000000"/>
      </left>
      <right style="hair">
        <color indexed="64"/>
      </right>
      <top style="dotted">
        <color rgb="FF000000"/>
      </top>
      <bottom style="dotted">
        <color rgb="FF000000"/>
      </bottom>
      <diagonal/>
    </border>
    <border>
      <left/>
      <right style="thin">
        <color rgb="FF000000"/>
      </right>
      <top style="dotted">
        <color rgb="FF000000"/>
      </top>
      <bottom style="dotted">
        <color rgb="FF000000"/>
      </bottom>
      <diagonal/>
    </border>
    <border>
      <left style="hair">
        <color indexed="64"/>
      </left>
      <right style="hair">
        <color indexed="64"/>
      </right>
      <top style="dotted">
        <color rgb="FF000000"/>
      </top>
      <bottom style="dotted">
        <color rgb="FF000000"/>
      </bottom>
      <diagonal/>
    </border>
    <border>
      <left style="hair">
        <color indexed="64"/>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hair">
        <color indexed="64"/>
      </right>
      <top style="dotted">
        <color rgb="FF000000"/>
      </top>
      <bottom style="dotted">
        <color rgb="FF000000"/>
      </bottom>
      <diagonal/>
    </border>
    <border>
      <left/>
      <right style="hair">
        <color indexed="64"/>
      </right>
      <top style="dotted">
        <color rgb="FF000000"/>
      </top>
      <bottom style="dotted">
        <color rgb="FF000000"/>
      </bottom>
      <diagonal/>
    </border>
    <border>
      <left style="thin">
        <color indexed="64"/>
      </left>
      <right style="hair">
        <color indexed="64"/>
      </right>
      <top style="dotted">
        <color rgb="FF000000"/>
      </top>
      <bottom style="thin">
        <color rgb="FF000000"/>
      </bottom>
      <diagonal/>
    </border>
    <border>
      <left/>
      <right style="hair">
        <color indexed="64"/>
      </right>
      <top style="dotted">
        <color rgb="FF000000"/>
      </top>
      <bottom style="thin">
        <color rgb="FF000000"/>
      </bottom>
      <diagonal/>
    </border>
    <border>
      <left style="thin">
        <color rgb="FF000000"/>
      </left>
      <right style="hair">
        <color indexed="64"/>
      </right>
      <top style="dotted">
        <color rgb="FF000000"/>
      </top>
      <bottom style="thin">
        <color rgb="FF000000"/>
      </bottom>
      <diagonal/>
    </border>
    <border>
      <left style="hair">
        <color indexed="64"/>
      </left>
      <right style="hair">
        <color indexed="64"/>
      </right>
      <top style="dotted">
        <color rgb="FF000000"/>
      </top>
      <bottom style="thin">
        <color rgb="FF000000"/>
      </bottom>
      <diagonal/>
    </border>
    <border>
      <left style="thin">
        <color rgb="FF000000"/>
      </left>
      <right style="thin">
        <color rgb="FF000000"/>
      </right>
      <top style="dotted">
        <color rgb="FF000000"/>
      </top>
      <bottom/>
      <diagonal/>
    </border>
    <border>
      <left style="hair">
        <color indexed="64"/>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top style="dotted">
        <color rgb="FF000000"/>
      </top>
      <bottom style="thin">
        <color rgb="FF000000"/>
      </bottom>
      <diagonal/>
    </border>
    <border>
      <left style="thin">
        <color indexed="64"/>
      </left>
      <right style="thin">
        <color indexed="64"/>
      </right>
      <top style="dotted">
        <color rgb="FF000000"/>
      </top>
      <bottom style="thin">
        <color rgb="FF000000"/>
      </bottom>
      <diagonal/>
    </border>
    <border>
      <left style="thin">
        <color indexed="64"/>
      </left>
      <right style="thin">
        <color rgb="FF000000"/>
      </right>
      <top/>
      <bottom style="thin">
        <color indexed="64"/>
      </bottom>
      <diagonal/>
    </border>
    <border>
      <left style="thin">
        <color indexed="64"/>
      </left>
      <right style="hair">
        <color indexed="64"/>
      </right>
      <top/>
      <bottom style="thin">
        <color rgb="FF000000"/>
      </bottom>
      <diagonal/>
    </border>
    <border>
      <left style="thin">
        <color rgb="FF000000"/>
      </left>
      <right style="thin">
        <color indexed="64"/>
      </right>
      <top/>
      <bottom style="thin">
        <color rgb="FF000000"/>
      </bottom>
      <diagonal/>
    </border>
    <border>
      <left style="thin">
        <color indexed="64"/>
      </left>
      <right style="medium">
        <color indexed="64"/>
      </right>
      <top/>
      <bottom style="thin">
        <color rgb="FF000000"/>
      </bottom>
      <diagonal/>
    </border>
    <border>
      <left style="hair">
        <color indexed="64"/>
      </left>
      <right style="hair">
        <color indexed="64"/>
      </right>
      <top/>
      <bottom style="thin">
        <color rgb="FF000000"/>
      </bottom>
      <diagonal/>
    </border>
    <border>
      <left/>
      <right style="hair">
        <color indexed="64"/>
      </right>
      <top/>
      <bottom style="dotted">
        <color rgb="FF000000"/>
      </bottom>
      <diagonal/>
    </border>
    <border>
      <left/>
      <right style="thin">
        <color indexed="64"/>
      </right>
      <top/>
      <bottom style="dotted">
        <color rgb="FF000000"/>
      </bottom>
      <diagonal/>
    </border>
    <border>
      <left style="thin">
        <color indexed="64"/>
      </left>
      <right style="hair">
        <color indexed="64"/>
      </right>
      <top/>
      <bottom style="dotted">
        <color rgb="FF000000"/>
      </bottom>
      <diagonal/>
    </border>
    <border>
      <left style="hair">
        <color indexed="64"/>
      </left>
      <right style="thin">
        <color indexed="64"/>
      </right>
      <top/>
      <bottom style="dotted">
        <color rgb="FF000000"/>
      </bottom>
      <diagonal/>
    </border>
    <border>
      <left style="thin">
        <color indexed="64"/>
      </left>
      <right style="thin">
        <color rgb="FF000000"/>
      </right>
      <top style="thin">
        <color rgb="FF000000"/>
      </top>
      <bottom/>
      <diagonal/>
    </border>
    <border>
      <left style="hair">
        <color indexed="64"/>
      </left>
      <right style="thin">
        <color rgb="FF000000"/>
      </right>
      <top style="thin">
        <color rgb="FF000000"/>
      </top>
      <bottom/>
      <diagonal/>
    </border>
    <border>
      <left style="hair">
        <color indexed="64"/>
      </left>
      <right style="thin">
        <color indexed="64"/>
      </right>
      <top style="thin">
        <color rgb="FF000000"/>
      </top>
      <bottom/>
      <diagonal/>
    </border>
    <border>
      <left style="thin">
        <color indexed="64"/>
      </left>
      <right style="hair">
        <color indexed="64"/>
      </right>
      <top style="thin">
        <color rgb="FF000000"/>
      </top>
      <bottom/>
      <diagonal/>
    </border>
    <border>
      <left style="medium">
        <color indexed="64"/>
      </left>
      <right style="thin">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thin">
        <color indexed="64"/>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rgb="FF000000"/>
      </right>
      <top/>
      <bottom style="thin">
        <color indexed="64"/>
      </bottom>
      <diagonal/>
    </border>
    <border>
      <left style="medium">
        <color rgb="FF000000"/>
      </left>
      <right style="thin">
        <color indexed="64"/>
      </right>
      <top style="medium">
        <color indexed="64"/>
      </top>
      <bottom/>
      <diagonal/>
    </border>
    <border>
      <left style="thin">
        <color indexed="64"/>
      </left>
      <right style="medium">
        <color rgb="FF000000"/>
      </right>
      <top/>
      <bottom style="dotted">
        <color rgb="FF000000"/>
      </bottom>
      <diagonal/>
    </border>
    <border>
      <left style="medium">
        <color rgb="FF000000"/>
      </left>
      <right style="thin">
        <color indexed="64"/>
      </right>
      <top/>
      <bottom/>
      <diagonal/>
    </border>
    <border>
      <left style="thin">
        <color indexed="64"/>
      </left>
      <right style="medium">
        <color rgb="FF000000"/>
      </right>
      <top style="dotted">
        <color rgb="FF000000"/>
      </top>
      <bottom style="dotted">
        <color rgb="FF000000"/>
      </bottom>
      <diagonal/>
    </border>
    <border>
      <left style="thin">
        <color indexed="64"/>
      </left>
      <right style="medium">
        <color rgb="FF000000"/>
      </right>
      <top style="dotted">
        <color rgb="FF000000"/>
      </top>
      <bottom style="thin">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rgb="FF000000"/>
      </bottom>
      <diagonal/>
    </border>
    <border>
      <left style="medium">
        <color rgb="FF000000"/>
      </left>
      <right style="thin">
        <color indexed="64"/>
      </right>
      <top style="thin">
        <color indexed="64"/>
      </top>
      <bottom/>
      <diagonal/>
    </border>
    <border>
      <left style="thin">
        <color indexed="64"/>
      </left>
      <right style="medium">
        <color rgb="FF000000"/>
      </right>
      <top/>
      <bottom style="hair">
        <color indexed="64"/>
      </bottom>
      <diagonal/>
    </border>
    <border>
      <left style="thin">
        <color indexed="64"/>
      </left>
      <right style="medium">
        <color rgb="FF000000"/>
      </right>
      <top style="hair">
        <color indexed="64"/>
      </top>
      <bottom style="thin">
        <color indexed="64"/>
      </bottom>
      <diagonal/>
    </border>
    <border>
      <left style="medium">
        <color rgb="FF000000"/>
      </left>
      <right style="thin">
        <color rgb="FF000000"/>
      </right>
      <top style="thin">
        <color rgb="FF000000"/>
      </top>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thin">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thin">
        <color rgb="FF000000"/>
      </right>
      <top/>
      <bottom style="medium">
        <color rgb="FF000000"/>
      </bottom>
      <diagonal/>
    </border>
    <border>
      <left/>
      <right style="hair">
        <color indexed="64"/>
      </right>
      <top/>
      <bottom style="medium">
        <color rgb="FF000000"/>
      </bottom>
      <diagonal/>
    </border>
    <border>
      <left/>
      <right/>
      <top/>
      <bottom style="medium">
        <color rgb="FF000000"/>
      </bottom>
      <diagonal/>
    </border>
    <border>
      <left style="thin">
        <color rgb="FF000000"/>
      </left>
      <right style="hair">
        <color indexed="64"/>
      </right>
      <top/>
      <bottom style="medium">
        <color rgb="FF000000"/>
      </bottom>
      <diagonal/>
    </border>
    <border>
      <left style="thin">
        <color indexed="64"/>
      </left>
      <right style="hair">
        <color indexed="64"/>
      </right>
      <top/>
      <bottom style="medium">
        <color rgb="FF000000"/>
      </bottom>
      <diagonal/>
    </border>
    <border>
      <left style="hair">
        <color indexed="64"/>
      </left>
      <right style="hair">
        <color indexed="64"/>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hair">
        <color rgb="FF000000"/>
      </left>
      <right style="thin">
        <color rgb="FF000000"/>
      </right>
      <top style="medium">
        <color indexed="64"/>
      </top>
      <bottom/>
      <diagonal/>
    </border>
    <border>
      <left style="thin">
        <color rgb="FF000000"/>
      </left>
      <right style="hair">
        <color indexed="64"/>
      </right>
      <top style="hair">
        <color rgb="FF000000"/>
      </top>
      <bottom style="thin">
        <color rgb="FF000000"/>
      </bottom>
      <diagonal/>
    </border>
    <border>
      <left/>
      <right style="thin">
        <color rgb="FF000000"/>
      </right>
      <top style="hair">
        <color rgb="FF000000"/>
      </top>
      <bottom style="thin">
        <color rgb="FF000000"/>
      </bottom>
      <diagonal/>
    </border>
    <border>
      <left style="hair">
        <color indexed="64"/>
      </left>
      <right style="hair">
        <color indexed="64"/>
      </right>
      <top style="hair">
        <color rgb="FF000000"/>
      </top>
      <bottom style="thin">
        <color rgb="FF000000"/>
      </bottom>
      <diagonal/>
    </border>
    <border>
      <left style="thin">
        <color rgb="FF000000"/>
      </left>
      <right style="thin">
        <color indexed="64"/>
      </right>
      <top style="medium">
        <color indexed="64"/>
      </top>
      <bottom/>
      <diagonal/>
    </border>
    <border>
      <left style="thin">
        <color indexed="64"/>
      </left>
      <right style="medium">
        <color indexed="64"/>
      </right>
      <top style="hair">
        <color indexed="64"/>
      </top>
      <bottom style="thin">
        <color rgb="FF000000"/>
      </bottom>
      <diagonal/>
    </border>
    <border>
      <left style="thin">
        <color rgb="FF000000"/>
      </left>
      <right style="hair">
        <color indexed="64"/>
      </right>
      <top style="thin">
        <color indexed="64"/>
      </top>
      <bottom style="dotted">
        <color rgb="FF000000"/>
      </bottom>
      <diagonal/>
    </border>
    <border>
      <left style="hair">
        <color indexed="64"/>
      </left>
      <right style="hair">
        <color indexed="64"/>
      </right>
      <top style="thin">
        <color indexed="64"/>
      </top>
      <bottom style="dotted">
        <color rgb="FF000000"/>
      </bottom>
      <diagonal/>
    </border>
    <border>
      <left style="thin">
        <color rgb="FF000000"/>
      </left>
      <right style="thin">
        <color indexed="64"/>
      </right>
      <top style="thin">
        <color rgb="FF000000"/>
      </top>
      <bottom/>
      <diagonal/>
    </border>
    <border>
      <left style="medium">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rgb="FF000000"/>
      </bottom>
      <diagonal/>
    </border>
    <border>
      <left/>
      <right style="thin">
        <color rgb="FF000000"/>
      </right>
      <top/>
      <bottom style="medium">
        <color rgb="FF000000"/>
      </bottom>
      <diagonal/>
    </border>
    <border>
      <left style="medium">
        <color indexed="64"/>
      </left>
      <right style="thin">
        <color indexed="64"/>
      </right>
      <top/>
      <bottom style="medium">
        <color rgb="FF000000"/>
      </bottom>
      <diagonal/>
    </border>
    <border>
      <left style="thin">
        <color indexed="64"/>
      </left>
      <right style="hair">
        <color indexed="64"/>
      </right>
      <top style="hair">
        <color indexed="64"/>
      </top>
      <bottom style="medium">
        <color rgb="FF000000"/>
      </bottom>
      <diagonal/>
    </border>
    <border>
      <left style="hair">
        <color indexed="64"/>
      </left>
      <right style="thin">
        <color indexed="64"/>
      </right>
      <top style="hair">
        <color indexed="64"/>
      </top>
      <bottom style="medium">
        <color rgb="FF000000"/>
      </bottom>
      <diagonal/>
    </border>
    <border>
      <left/>
      <right style="hair">
        <color indexed="64"/>
      </right>
      <top style="hair">
        <color indexed="64"/>
      </top>
      <bottom style="medium">
        <color rgb="FF000000"/>
      </bottom>
      <diagonal/>
    </border>
    <border>
      <left style="thin">
        <color rgb="FF000000"/>
      </left>
      <right/>
      <top style="thin">
        <color rgb="FF000000"/>
      </top>
      <bottom style="medium">
        <color rgb="FF000000"/>
      </bottom>
      <diagonal/>
    </border>
    <border>
      <left style="thin">
        <color rgb="FF000000"/>
      </left>
      <right style="thin">
        <color indexed="64"/>
      </right>
      <top/>
      <bottom style="medium">
        <color rgb="FF000000"/>
      </bottom>
      <diagonal/>
    </border>
    <border>
      <left style="thin">
        <color indexed="64"/>
      </left>
      <right style="thin">
        <color indexed="64"/>
      </right>
      <top style="hair">
        <color indexed="64"/>
      </top>
      <bottom style="medium">
        <color rgb="FF000000"/>
      </bottom>
      <diagonal/>
    </border>
    <border>
      <left style="thin">
        <color indexed="64"/>
      </left>
      <right style="medium">
        <color indexed="64"/>
      </right>
      <top style="hair">
        <color indexed="64"/>
      </top>
      <bottom style="medium">
        <color rgb="FF000000"/>
      </bottom>
      <diagonal/>
    </border>
    <border>
      <left style="thin">
        <color rgb="FF000000"/>
      </left>
      <right/>
      <top style="thin">
        <color rgb="FF000000"/>
      </top>
      <bottom style="thin">
        <color rgb="FF000000"/>
      </bottom>
      <diagonal/>
    </border>
    <border>
      <left style="hair">
        <color indexed="64"/>
      </left>
      <right style="hair">
        <color indexed="64"/>
      </right>
      <top/>
      <bottom/>
      <diagonal/>
    </border>
    <border>
      <left style="thin">
        <color rgb="FF000000"/>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rgb="FF000000"/>
      </right>
      <top style="thin">
        <color indexed="64"/>
      </top>
      <bottom/>
      <diagonal/>
    </border>
    <border>
      <left style="thin">
        <color indexed="64"/>
      </left>
      <right style="medium">
        <color rgb="FF000000"/>
      </right>
      <top/>
      <bottom style="medium">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medium">
        <color rgb="FF000000"/>
      </left>
      <right style="thin">
        <color indexed="64"/>
      </right>
      <top/>
      <bottom style="medium">
        <color indexed="64"/>
      </bottom>
      <diagonal/>
    </border>
    <border>
      <left style="thin">
        <color indexed="64"/>
      </left>
      <right style="thin">
        <color indexed="64"/>
      </right>
      <top style="thin">
        <color rgb="FF000000"/>
      </top>
      <bottom style="hair">
        <color indexed="64"/>
      </bottom>
      <diagonal/>
    </border>
    <border>
      <left/>
      <right style="thin">
        <color rgb="FF000000"/>
      </right>
      <top/>
      <bottom style="hair">
        <color indexed="64"/>
      </bottom>
      <diagonal/>
    </border>
    <border>
      <left style="thin">
        <color indexed="64"/>
      </left>
      <right style="thin">
        <color rgb="FF000000"/>
      </right>
      <top/>
      <bottom style="medium">
        <color indexed="64"/>
      </bottom>
      <diagonal/>
    </border>
    <border>
      <left style="thin">
        <color rgb="FF000000"/>
      </left>
      <right style="thin">
        <color rgb="FF000000"/>
      </right>
      <top style="thin">
        <color indexed="64"/>
      </top>
      <bottom/>
      <diagonal/>
    </border>
    <border>
      <left style="thin">
        <color rgb="FF000000"/>
      </left>
      <right style="hair">
        <color indexed="64"/>
      </right>
      <top style="thin">
        <color indexed="64"/>
      </top>
      <bottom/>
      <diagonal/>
    </border>
    <border>
      <left style="hair">
        <color indexed="64"/>
      </left>
      <right style="thin">
        <color rgb="FF000000"/>
      </right>
      <top style="thin">
        <color indexed="64"/>
      </top>
      <bottom/>
      <diagonal/>
    </border>
    <border>
      <left style="hair">
        <color indexed="64"/>
      </left>
      <right style="thin">
        <color rgb="FF000000"/>
      </right>
      <top/>
      <bottom style="medium">
        <color indexed="64"/>
      </bottom>
      <diagonal/>
    </border>
    <border>
      <left style="thin">
        <color rgb="FF000000"/>
      </left>
      <right/>
      <top style="thin">
        <color indexed="64"/>
      </top>
      <bottom/>
      <diagonal/>
    </border>
    <border>
      <left/>
      <right style="hair">
        <color rgb="FF000000"/>
      </right>
      <top style="thin">
        <color indexed="64"/>
      </top>
      <bottom/>
      <diagonal/>
    </border>
    <border>
      <left/>
      <right style="hair">
        <color rgb="FF000000"/>
      </right>
      <top/>
      <bottom/>
      <diagonal/>
    </border>
    <border>
      <left/>
      <right style="hair">
        <color rgb="FF000000"/>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hair">
        <color rgb="FF000000"/>
      </top>
      <bottom style="hair">
        <color indexed="64"/>
      </bottom>
      <diagonal/>
    </border>
    <border>
      <left/>
      <right style="thin">
        <color rgb="FF000000"/>
      </right>
      <top style="hair">
        <color rgb="FF000000"/>
      </top>
      <bottom style="hair">
        <color indexed="64"/>
      </bottom>
      <diagonal/>
    </border>
    <border>
      <left style="thin">
        <color rgb="FF000000"/>
      </left>
      <right style="hair">
        <color indexed="64"/>
      </right>
      <top style="hair">
        <color rgb="FF000000"/>
      </top>
      <bottom style="hair">
        <color indexed="64"/>
      </bottom>
      <diagonal/>
    </border>
    <border>
      <left style="hair">
        <color indexed="64"/>
      </left>
      <right style="hair">
        <color rgb="FF000000"/>
      </right>
      <top style="thin">
        <color indexed="64"/>
      </top>
      <bottom/>
      <diagonal/>
    </border>
    <border>
      <left style="hair">
        <color indexed="64"/>
      </left>
      <right style="hair">
        <color rgb="FF000000"/>
      </right>
      <top/>
      <bottom/>
      <diagonal/>
    </border>
    <border>
      <left style="hair">
        <color indexed="64"/>
      </left>
      <right style="hair">
        <color rgb="FF000000"/>
      </right>
      <top/>
      <bottom style="medium">
        <color indexed="64"/>
      </bottom>
      <diagonal/>
    </border>
    <border>
      <left style="hair">
        <color indexed="64"/>
      </left>
      <right style="thin">
        <color rgb="FF000000"/>
      </right>
      <top/>
      <bottom style="hair">
        <color rgb="FF000000"/>
      </bottom>
      <diagonal/>
    </border>
    <border>
      <left style="hair">
        <color indexed="64"/>
      </left>
      <right style="thin">
        <color rgb="FF000000"/>
      </right>
      <top style="hair">
        <color rgb="FF000000"/>
      </top>
      <bottom style="thin">
        <color indexed="64"/>
      </bottom>
      <diagonal/>
    </border>
    <border>
      <left style="thin">
        <color indexed="64"/>
      </left>
      <right style="thin">
        <color indexed="64"/>
      </right>
      <top style="dotted">
        <color rgb="FF000000"/>
      </top>
      <bottom/>
      <diagonal/>
    </border>
    <border>
      <left style="thin">
        <color indexed="64"/>
      </left>
      <right style="thin">
        <color rgb="FF000000"/>
      </right>
      <top style="dotted">
        <color rgb="FF000000"/>
      </top>
      <bottom style="hair">
        <color indexed="64"/>
      </bottom>
      <diagonal/>
    </border>
    <border>
      <left style="thin">
        <color indexed="64"/>
      </left>
      <right style="thin">
        <color indexed="64"/>
      </right>
      <top style="medium">
        <color indexed="64"/>
      </top>
      <bottom style="dotted">
        <color rgb="FF000000"/>
      </bottom>
      <diagonal/>
    </border>
    <border>
      <left style="thin">
        <color rgb="FF000000"/>
      </left>
      <right style="hair">
        <color indexed="64"/>
      </right>
      <top style="medium">
        <color indexed="64"/>
      </top>
      <bottom style="hair">
        <color rgb="FF000000"/>
      </bottom>
      <diagonal/>
    </border>
    <border>
      <left/>
      <right style="thin">
        <color rgb="FF000000"/>
      </right>
      <top style="medium">
        <color indexed="64"/>
      </top>
      <bottom style="hair">
        <color rgb="FF000000"/>
      </bottom>
      <diagonal/>
    </border>
    <border>
      <left style="thin">
        <color rgb="FF000000"/>
      </left>
      <right style="hair">
        <color indexed="64"/>
      </right>
      <top style="medium">
        <color indexed="64"/>
      </top>
      <bottom style="dotted">
        <color rgb="FF000000"/>
      </bottom>
      <diagonal/>
    </border>
    <border>
      <left/>
      <right style="thin">
        <color rgb="FF000000"/>
      </right>
      <top style="medium">
        <color indexed="64"/>
      </top>
      <bottom style="dotted">
        <color rgb="FF000000"/>
      </bottom>
      <diagonal/>
    </border>
    <border>
      <left style="hair">
        <color indexed="64"/>
      </left>
      <right style="hair">
        <color indexed="64"/>
      </right>
      <top style="medium">
        <color indexed="64"/>
      </top>
      <bottom style="dotted">
        <color rgb="FF000000"/>
      </bottom>
      <diagonal/>
    </border>
    <border>
      <left style="thin">
        <color rgb="FF000000"/>
      </left>
      <right style="thin">
        <color indexed="64"/>
      </right>
      <top style="medium">
        <color indexed="64"/>
      </top>
      <bottom style="dotted">
        <color rgb="FF000000"/>
      </bottom>
      <diagonal/>
    </border>
    <border>
      <left style="thin">
        <color indexed="64"/>
      </left>
      <right style="medium">
        <color rgb="FF000000"/>
      </right>
      <top style="medium">
        <color indexed="64"/>
      </top>
      <bottom style="dotted">
        <color rgb="FF000000"/>
      </bottom>
      <diagonal/>
    </border>
    <border>
      <left style="medium">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rgb="FF000000"/>
      </right>
      <top style="hair">
        <color indexed="64"/>
      </top>
      <bottom style="medium">
        <color indexed="64"/>
      </bottom>
      <diagonal/>
    </border>
    <border>
      <left/>
      <right style="thin">
        <color rgb="FF000000"/>
      </right>
      <top style="medium">
        <color indexed="64"/>
      </top>
      <bottom/>
      <diagonal/>
    </border>
    <border>
      <left style="thin">
        <color rgb="FF000000"/>
      </left>
      <right style="thin">
        <color indexed="64"/>
      </right>
      <top style="hair">
        <color indexed="64"/>
      </top>
      <bottom style="medium">
        <color rgb="FF000000"/>
      </bottom>
      <diagonal/>
    </border>
    <border>
      <left style="thin">
        <color indexed="64"/>
      </left>
      <right style="hair">
        <color indexed="64"/>
      </right>
      <top style="thin">
        <color indexed="64"/>
      </top>
      <bottom style="medium">
        <color rgb="FF000000"/>
      </bottom>
      <diagonal/>
    </border>
    <border>
      <left style="thin">
        <color indexed="64"/>
      </left>
      <right style="medium">
        <color indexed="64"/>
      </right>
      <top/>
      <bottom style="medium">
        <color rgb="FF000000"/>
      </bottom>
      <diagonal/>
    </border>
    <border>
      <left/>
      <right style="hair">
        <color indexed="64"/>
      </right>
      <top style="hair">
        <color indexed="64"/>
      </top>
      <bottom style="thin">
        <color rgb="FF000000"/>
      </bottom>
      <diagonal/>
    </border>
    <border>
      <left style="thin">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right style="hair">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style="hair">
        <color indexed="64"/>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hair">
        <color indexed="64"/>
      </right>
      <top style="hair">
        <color rgb="FF000000"/>
      </top>
      <bottom style="medium">
        <color rgb="FF000000"/>
      </bottom>
      <diagonal/>
    </border>
    <border>
      <left/>
      <right style="thin">
        <color rgb="FF000000"/>
      </right>
      <top style="hair">
        <color rgb="FF000000"/>
      </top>
      <bottom style="medium">
        <color rgb="FF000000"/>
      </bottom>
      <diagonal/>
    </border>
    <border>
      <left style="hair">
        <color indexed="64"/>
      </left>
      <right style="hair">
        <color indexed="64"/>
      </right>
      <top style="hair">
        <color rgb="FF000000"/>
      </top>
      <bottom style="medium">
        <color rgb="FF000000"/>
      </bottom>
      <diagonal/>
    </border>
    <border>
      <left/>
      <right style="medium">
        <color indexed="64"/>
      </right>
      <top style="thin">
        <color indexed="64"/>
      </top>
      <bottom style="hair">
        <color indexed="64"/>
      </bottom>
      <diagonal/>
    </border>
    <border>
      <left/>
      <right style="medium">
        <color indexed="64"/>
      </right>
      <top/>
      <bottom/>
      <diagonal/>
    </border>
    <border>
      <left/>
      <right style="thin">
        <color indexed="64"/>
      </right>
      <top style="thin">
        <color indexed="64"/>
      </top>
      <bottom style="dotted">
        <color rgb="FF000000"/>
      </bottom>
      <diagonal/>
    </border>
    <border>
      <left/>
      <right style="hair">
        <color indexed="64"/>
      </right>
      <top/>
      <bottom style="hair">
        <color rgb="FF000000"/>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rgb="FF000000"/>
      </right>
      <top style="thin">
        <color rgb="FF000000"/>
      </top>
      <bottom/>
      <diagonal/>
    </border>
    <border>
      <left style="thin">
        <color rgb="FF000000"/>
      </left>
      <right/>
      <top/>
      <bottom style="thin">
        <color indexed="64"/>
      </bottom>
      <diagonal/>
    </border>
    <border>
      <left/>
      <right style="thin">
        <color rgb="FF000000"/>
      </right>
      <top/>
      <bottom style="medium">
        <color indexed="64"/>
      </bottom>
      <diagonal/>
    </border>
    <border>
      <left style="medium">
        <color indexed="64"/>
      </left>
      <right/>
      <top style="thin">
        <color indexed="64"/>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hair">
        <color indexed="64"/>
      </bottom>
      <diagonal/>
    </border>
    <border>
      <left style="thin">
        <color rgb="FF000000"/>
      </left>
      <right style="hair">
        <color rgb="FF000000"/>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right style="hair">
        <color indexed="64"/>
      </right>
      <top style="medium">
        <color rgb="FF000000"/>
      </top>
      <bottom style="thin">
        <color rgb="FF000000"/>
      </bottom>
      <diagonal/>
    </border>
    <border>
      <left/>
      <right/>
      <top style="medium">
        <color rgb="FF000000"/>
      </top>
      <bottom style="thin">
        <color rgb="FF000000"/>
      </bottom>
      <diagonal/>
    </border>
    <border>
      <left style="thin">
        <color rgb="FF000000"/>
      </left>
      <right style="hair">
        <color indexed="64"/>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hair">
        <color indexed="64"/>
      </right>
      <top style="medium">
        <color rgb="FF000000"/>
      </top>
      <bottom/>
      <diagonal/>
    </border>
    <border>
      <left/>
      <right style="thin">
        <color rgb="FF000000"/>
      </right>
      <top style="medium">
        <color rgb="FF000000"/>
      </top>
      <bottom/>
      <diagonal/>
    </border>
    <border>
      <left style="thin">
        <color indexed="64"/>
      </left>
      <right style="thin">
        <color indexed="64"/>
      </right>
      <top style="medium">
        <color rgb="FF000000"/>
      </top>
      <bottom style="dotted">
        <color rgb="FF000000"/>
      </bottom>
      <diagonal/>
    </border>
    <border>
      <left style="thin">
        <color rgb="FF000000"/>
      </left>
      <right style="hair">
        <color indexed="64"/>
      </right>
      <top style="medium">
        <color rgb="FF000000"/>
      </top>
      <bottom style="hair">
        <color rgb="FF000000"/>
      </bottom>
      <diagonal/>
    </border>
    <border>
      <left/>
      <right style="thin">
        <color rgb="FF000000"/>
      </right>
      <top style="medium">
        <color rgb="FF000000"/>
      </top>
      <bottom style="hair">
        <color rgb="FF000000"/>
      </bottom>
      <diagonal/>
    </border>
    <border>
      <left/>
      <right style="thin">
        <color rgb="FF000000"/>
      </right>
      <top style="medium">
        <color rgb="FF000000"/>
      </top>
      <bottom style="dotted">
        <color rgb="FF000000"/>
      </bottom>
      <diagonal/>
    </border>
    <border>
      <left style="thin">
        <color rgb="FF000000"/>
      </left>
      <right style="medium">
        <color rgb="FF000000"/>
      </right>
      <top/>
      <bottom/>
      <diagonal/>
    </border>
    <border>
      <left style="thin">
        <color rgb="FF000000"/>
      </left>
      <right style="medium">
        <color rgb="FF000000"/>
      </right>
      <top style="thin">
        <color indexed="64"/>
      </top>
      <bottom style="hair">
        <color indexed="64"/>
      </bottom>
      <diagonal/>
    </border>
    <border>
      <left style="medium">
        <color rgb="FF000000"/>
      </left>
      <right style="thin">
        <color indexed="64"/>
      </right>
      <top/>
      <bottom style="medium">
        <color rgb="FF000000"/>
      </bottom>
      <diagonal/>
    </border>
    <border>
      <left style="thin">
        <color indexed="64"/>
      </left>
      <right style="thin">
        <color rgb="FF000000"/>
      </right>
      <top/>
      <bottom style="medium">
        <color rgb="FF000000"/>
      </bottom>
      <diagonal/>
    </border>
    <border>
      <left style="thin">
        <color rgb="FF000000"/>
      </left>
      <right style="hair">
        <color indexed="64"/>
      </right>
      <top style="hair">
        <color indexed="64"/>
      </top>
      <bottom style="medium">
        <color rgb="FF000000"/>
      </bottom>
      <diagonal/>
    </border>
    <border>
      <left style="hair">
        <color indexed="64"/>
      </left>
      <right style="hair">
        <color indexed="64"/>
      </right>
      <top style="hair">
        <color indexed="64"/>
      </top>
      <bottom style="medium">
        <color rgb="FF000000"/>
      </bottom>
      <diagonal/>
    </border>
    <border>
      <left/>
      <right style="thin">
        <color rgb="FF000000"/>
      </right>
      <top style="hair">
        <color indexed="64"/>
      </top>
      <bottom style="medium">
        <color rgb="FF000000"/>
      </bottom>
      <diagonal/>
    </border>
    <border>
      <left style="thin">
        <color rgb="FF000000"/>
      </left>
      <right style="thin">
        <color rgb="FF000000"/>
      </right>
      <top style="hair">
        <color indexed="64"/>
      </top>
      <bottom style="medium">
        <color rgb="FF000000"/>
      </bottom>
      <diagonal/>
    </border>
    <border>
      <left style="thin">
        <color rgb="FF000000"/>
      </left>
      <right style="medium">
        <color rgb="FF000000"/>
      </right>
      <top style="hair">
        <color indexed="64"/>
      </top>
      <bottom style="medium">
        <color rgb="FF000000"/>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tted">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rgb="FF000000"/>
      </top>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thin">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top style="thin">
        <color rgb="FF000000"/>
      </top>
      <bottom/>
      <diagonal/>
    </border>
    <border>
      <left style="medium">
        <color indexed="64"/>
      </left>
      <right/>
      <top/>
      <bottom style="medium">
        <color rgb="FF000000"/>
      </bottom>
      <diagonal/>
    </border>
  </borders>
  <cellStyleXfs count="1">
    <xf numFmtId="0" fontId="0" fillId="0" borderId="0"/>
  </cellStyleXfs>
  <cellXfs count="1093">
    <xf numFmtId="0" fontId="0" fillId="0" borderId="0" xfId="0"/>
    <xf numFmtId="0" fontId="0" fillId="0" borderId="0" xfId="0" applyAlignment="1">
      <alignment horizontal="right" vertical="center"/>
    </xf>
    <xf numFmtId="0" fontId="0" fillId="0" borderId="7" xfId="0" applyBorder="1" applyAlignment="1">
      <alignment horizontal="center" vertical="center"/>
    </xf>
    <xf numFmtId="0" fontId="0" fillId="11" borderId="7" xfId="0" applyFill="1" applyBorder="1" applyAlignment="1">
      <alignment horizontal="center" vertical="center"/>
    </xf>
    <xf numFmtId="0" fontId="0" fillId="13" borderId="7" xfId="0" applyFill="1" applyBorder="1" applyAlignment="1">
      <alignment horizontal="center" vertical="center"/>
    </xf>
    <xf numFmtId="0" fontId="0" fillId="12" borderId="7" xfId="0" applyFill="1" applyBorder="1" applyAlignment="1">
      <alignment horizontal="center" vertical="center"/>
    </xf>
    <xf numFmtId="0" fontId="0" fillId="0" borderId="0" xfId="0" applyAlignment="1">
      <alignment horizontal="center" vertical="center"/>
    </xf>
    <xf numFmtId="0" fontId="2"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6" fillId="2" borderId="33" xfId="0" applyFont="1" applyFill="1" applyBorder="1" applyAlignment="1" applyProtection="1">
      <alignment horizontal="justify" vertical="center" wrapText="1"/>
      <protection locked="0"/>
    </xf>
    <xf numFmtId="14" fontId="6" fillId="2" borderId="34" xfId="0" applyNumberFormat="1"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17" fillId="15" borderId="9" xfId="0" applyFont="1" applyFill="1" applyBorder="1" applyAlignment="1" applyProtection="1">
      <alignment vertical="center" wrapText="1"/>
      <protection locked="0"/>
    </xf>
    <xf numFmtId="0" fontId="6" fillId="2" borderId="35" xfId="0" applyFont="1" applyFill="1" applyBorder="1" applyAlignment="1" applyProtection="1">
      <alignment horizontal="justify" vertical="center" wrapText="1"/>
      <protection locked="0"/>
    </xf>
    <xf numFmtId="14" fontId="6" fillId="2" borderId="36" xfId="0" applyNumberFormat="1" applyFont="1" applyFill="1" applyBorder="1" applyAlignment="1" applyProtection="1">
      <alignment horizontal="center" vertical="center" wrapText="1"/>
      <protection locked="0"/>
    </xf>
    <xf numFmtId="0" fontId="6" fillId="2" borderId="31" xfId="0" applyFont="1" applyFill="1" applyBorder="1" applyAlignment="1" applyProtection="1">
      <alignment horizontal="justify" vertical="center" wrapText="1"/>
      <protection locked="0"/>
    </xf>
    <xf numFmtId="14" fontId="6" fillId="2" borderId="32" xfId="0" applyNumberFormat="1" applyFont="1" applyFill="1" applyBorder="1" applyAlignment="1" applyProtection="1">
      <alignment horizontal="center" vertical="center" wrapText="1"/>
      <protection locked="0"/>
    </xf>
    <xf numFmtId="0" fontId="5" fillId="2" borderId="52"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30" xfId="0" applyFont="1" applyFill="1" applyBorder="1" applyAlignment="1" applyProtection="1">
      <alignment vertical="center" wrapText="1"/>
      <protection locked="0"/>
    </xf>
    <xf numFmtId="0" fontId="2" fillId="0" borderId="0" xfId="0" applyFont="1" applyAlignment="1" applyProtection="1">
      <alignment horizontal="center" vertical="center"/>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6" fillId="2" borderId="44"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justify" vertical="center" wrapText="1"/>
      <protection locked="0"/>
    </xf>
    <xf numFmtId="14" fontId="6" fillId="2" borderId="73" xfId="0" applyNumberFormat="1" applyFont="1" applyFill="1" applyBorder="1" applyAlignment="1" applyProtection="1">
      <alignment horizontal="center" vertical="center" wrapText="1"/>
      <protection locked="0"/>
    </xf>
    <xf numFmtId="0" fontId="17" fillId="15" borderId="31" xfId="0" applyFont="1" applyFill="1" applyBorder="1" applyAlignment="1" applyProtection="1">
      <alignment vertical="center" wrapText="1"/>
      <protection locked="0"/>
    </xf>
    <xf numFmtId="0" fontId="17" fillId="15" borderId="33" xfId="0" applyFont="1" applyFill="1" applyBorder="1" applyAlignment="1" applyProtection="1">
      <alignment vertical="center" wrapText="1"/>
      <protection locked="0"/>
    </xf>
    <xf numFmtId="0" fontId="17" fillId="0" borderId="9" xfId="0" applyFont="1" applyBorder="1" applyAlignment="1" applyProtection="1">
      <alignment vertical="center" wrapText="1"/>
      <protection locked="0"/>
    </xf>
    <xf numFmtId="0" fontId="6" fillId="2" borderId="44" xfId="0" applyFont="1" applyFill="1" applyBorder="1" applyAlignment="1" applyProtection="1">
      <alignment horizontal="justify" vertical="center" wrapText="1"/>
      <protection locked="0"/>
    </xf>
    <xf numFmtId="14" fontId="6" fillId="2" borderId="77" xfId="0" applyNumberFormat="1"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7" fillId="15" borderId="35" xfId="0" applyFont="1" applyFill="1" applyBorder="1" applyAlignment="1" applyProtection="1">
      <alignment vertical="center" wrapText="1"/>
      <protection locked="0"/>
    </xf>
    <xf numFmtId="0" fontId="6" fillId="2" borderId="16"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6" fillId="2" borderId="90" xfId="0" applyFont="1" applyFill="1" applyBorder="1" applyAlignment="1" applyProtection="1">
      <alignment horizontal="center" vertical="center" wrapText="1"/>
      <protection locked="0"/>
    </xf>
    <xf numFmtId="0" fontId="17" fillId="15" borderId="30" xfId="0" applyFont="1" applyFill="1" applyBorder="1" applyAlignment="1" applyProtection="1">
      <alignment vertical="center" wrapText="1"/>
      <protection locked="0"/>
    </xf>
    <xf numFmtId="0" fontId="18" fillId="15" borderId="47" xfId="0" applyFont="1" applyFill="1" applyBorder="1" applyAlignment="1" applyProtection="1">
      <alignment vertical="center" wrapText="1"/>
      <protection locked="0"/>
    </xf>
    <xf numFmtId="0" fontId="6" fillId="2" borderId="30" xfId="0" applyFont="1" applyFill="1" applyBorder="1" applyAlignment="1" applyProtection="1">
      <alignment horizontal="justify" vertical="center" wrapText="1"/>
      <protection locked="0"/>
    </xf>
    <xf numFmtId="14" fontId="6" fillId="2" borderId="110" xfId="0" applyNumberFormat="1" applyFont="1" applyFill="1" applyBorder="1" applyAlignment="1" applyProtection="1">
      <alignment horizontal="center" vertical="center" wrapText="1"/>
      <protection locked="0"/>
    </xf>
    <xf numFmtId="0" fontId="6" fillId="2" borderId="131" xfId="0" applyFont="1" applyFill="1" applyBorder="1" applyAlignment="1" applyProtection="1">
      <alignment horizontal="center" vertical="center" wrapText="1"/>
      <protection locked="0"/>
    </xf>
    <xf numFmtId="0" fontId="6" fillId="2" borderId="132" xfId="0" applyFont="1" applyFill="1" applyBorder="1" applyAlignment="1" applyProtection="1">
      <alignment horizontal="center" vertical="center" wrapText="1"/>
      <protection locked="0"/>
    </xf>
    <xf numFmtId="0" fontId="6" fillId="2" borderId="133" xfId="0" applyFont="1" applyFill="1" applyBorder="1" applyAlignment="1" applyProtection="1">
      <alignment horizontal="center" vertical="center" wrapText="1"/>
      <protection locked="0"/>
    </xf>
    <xf numFmtId="0" fontId="6" fillId="2" borderId="49" xfId="0" applyFont="1" applyFill="1" applyBorder="1" applyAlignment="1" applyProtection="1">
      <alignment vertical="center" wrapText="1"/>
      <protection locked="0"/>
    </xf>
    <xf numFmtId="0" fontId="6" fillId="2" borderId="146" xfId="0" applyFont="1" applyFill="1" applyBorder="1" applyAlignment="1" applyProtection="1">
      <alignment horizontal="center" vertical="center" wrapText="1"/>
      <protection locked="0"/>
    </xf>
    <xf numFmtId="0" fontId="5" fillId="2" borderId="146" xfId="0" applyFont="1" applyFill="1" applyBorder="1" applyAlignment="1" applyProtection="1">
      <alignment horizontal="center" vertical="center" wrapText="1"/>
      <protection locked="0"/>
    </xf>
    <xf numFmtId="0" fontId="6" fillId="2" borderId="147" xfId="0" applyFont="1" applyFill="1" applyBorder="1" applyAlignment="1" applyProtection="1">
      <alignment horizontal="center" vertical="center" wrapText="1"/>
      <protection locked="0"/>
    </xf>
    <xf numFmtId="0" fontId="5" fillId="2" borderId="147" xfId="0" applyFont="1" applyFill="1" applyBorder="1" applyAlignment="1" applyProtection="1">
      <alignment horizontal="center" vertical="center" wrapText="1"/>
      <protection locked="0"/>
    </xf>
    <xf numFmtId="0" fontId="14" fillId="0" borderId="147" xfId="0" applyFont="1" applyBorder="1" applyAlignment="1" applyProtection="1">
      <alignment horizontal="center" vertical="center" wrapText="1"/>
      <protection locked="0"/>
    </xf>
    <xf numFmtId="0" fontId="17" fillId="15" borderId="44" xfId="0" applyFont="1" applyFill="1" applyBorder="1" applyAlignment="1" applyProtection="1">
      <alignment vertical="center" wrapText="1"/>
      <protection locked="0"/>
    </xf>
    <xf numFmtId="0" fontId="17" fillId="15" borderId="156" xfId="0" applyFont="1" applyFill="1" applyBorder="1" applyAlignment="1" applyProtection="1">
      <alignment vertical="center" wrapText="1"/>
      <protection locked="0"/>
    </xf>
    <xf numFmtId="0" fontId="6" fillId="2" borderId="18" xfId="0" applyFont="1" applyFill="1" applyBorder="1" applyAlignment="1" applyProtection="1">
      <alignment vertical="center" wrapText="1"/>
      <protection locked="0"/>
    </xf>
    <xf numFmtId="0" fontId="5" fillId="2" borderId="18" xfId="0" applyFont="1" applyFill="1" applyBorder="1" applyAlignment="1" applyProtection="1">
      <alignment vertical="center" wrapText="1"/>
      <protection locked="0"/>
    </xf>
    <xf numFmtId="0" fontId="6" fillId="2" borderId="44"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5" fillId="2" borderId="16" xfId="0" applyFont="1" applyFill="1" applyBorder="1" applyAlignment="1" applyProtection="1">
      <alignment vertical="center" wrapText="1"/>
      <protection locked="0"/>
    </xf>
    <xf numFmtId="0" fontId="6" fillId="2" borderId="35" xfId="0" applyFont="1" applyFill="1" applyBorder="1" applyAlignment="1" applyProtection="1">
      <alignment vertical="center" wrapText="1"/>
      <protection locked="0"/>
    </xf>
    <xf numFmtId="0" fontId="6" fillId="2" borderId="59" xfId="0" applyFont="1" applyFill="1" applyBorder="1" applyAlignment="1" applyProtection="1">
      <alignment vertical="center" wrapText="1"/>
      <protection locked="0"/>
    </xf>
    <xf numFmtId="0" fontId="6" fillId="2" borderId="62" xfId="0" applyFont="1" applyFill="1" applyBorder="1" applyAlignment="1" applyProtection="1">
      <alignment vertical="center" wrapText="1"/>
      <protection locked="0"/>
    </xf>
    <xf numFmtId="0" fontId="6" fillId="2" borderId="155" xfId="0" applyFont="1" applyFill="1" applyBorder="1" applyAlignment="1" applyProtection="1">
      <alignment vertical="center" wrapText="1"/>
      <protection locked="0"/>
    </xf>
    <xf numFmtId="0" fontId="6" fillId="2" borderId="160" xfId="0" applyFont="1" applyFill="1" applyBorder="1" applyAlignment="1" applyProtection="1">
      <alignment vertical="center" wrapText="1"/>
      <protection locked="0"/>
    </xf>
    <xf numFmtId="0" fontId="6" fillId="2" borderId="160" xfId="0" applyFont="1" applyFill="1" applyBorder="1" applyAlignment="1" applyProtection="1">
      <alignment horizontal="center" vertical="center" wrapText="1"/>
      <protection locked="0"/>
    </xf>
    <xf numFmtId="0" fontId="17" fillId="15" borderId="154" xfId="0" applyFont="1" applyFill="1" applyBorder="1" applyAlignment="1" applyProtection="1">
      <alignment vertical="center" wrapText="1"/>
      <protection locked="0"/>
    </xf>
    <xf numFmtId="0" fontId="6" fillId="2" borderId="182" xfId="0" applyFont="1" applyFill="1" applyBorder="1" applyAlignment="1" applyProtection="1">
      <alignment horizontal="center" vertical="center" wrapText="1"/>
      <protection locked="0"/>
    </xf>
    <xf numFmtId="0" fontId="5" fillId="2" borderId="182" xfId="0" applyFont="1" applyFill="1" applyBorder="1" applyAlignment="1" applyProtection="1">
      <alignment horizontal="center" vertical="center" wrapText="1"/>
      <protection locked="0"/>
    </xf>
    <xf numFmtId="0" fontId="6" fillId="2" borderId="185" xfId="0" applyFont="1" applyFill="1" applyBorder="1" applyAlignment="1" applyProtection="1">
      <alignment horizontal="center" vertical="center" wrapText="1"/>
      <protection locked="0"/>
    </xf>
    <xf numFmtId="0" fontId="5" fillId="2" borderId="185" xfId="0" applyFont="1" applyFill="1" applyBorder="1" applyAlignment="1" applyProtection="1">
      <alignment horizontal="center" vertical="center" wrapText="1"/>
      <protection locked="0"/>
    </xf>
    <xf numFmtId="0" fontId="6" fillId="2" borderId="197" xfId="0" applyFont="1" applyFill="1" applyBorder="1" applyAlignment="1" applyProtection="1">
      <alignment vertical="center" wrapText="1"/>
      <protection locked="0"/>
    </xf>
    <xf numFmtId="0" fontId="6" fillId="2" borderId="198" xfId="0" applyFont="1" applyFill="1" applyBorder="1" applyAlignment="1" applyProtection="1">
      <alignment horizontal="center" vertical="center" wrapText="1"/>
      <protection locked="0"/>
    </xf>
    <xf numFmtId="0" fontId="6" fillId="2" borderId="204" xfId="0" applyFont="1" applyFill="1" applyBorder="1" applyAlignment="1" applyProtection="1">
      <alignment vertical="center" wrapText="1"/>
      <protection locked="0"/>
    </xf>
    <xf numFmtId="0" fontId="6" fillId="2" borderId="205" xfId="0" applyFont="1" applyFill="1" applyBorder="1" applyAlignment="1" applyProtection="1">
      <alignment horizontal="justify" vertical="center" wrapText="1"/>
      <protection locked="0"/>
    </xf>
    <xf numFmtId="0" fontId="6" fillId="2" borderId="205" xfId="0" applyFont="1" applyFill="1" applyBorder="1" applyAlignment="1" applyProtection="1">
      <alignment horizontal="center" vertical="center" wrapText="1"/>
      <protection locked="0"/>
    </xf>
    <xf numFmtId="0" fontId="6" fillId="2" borderId="206" xfId="0" applyFont="1" applyFill="1" applyBorder="1" applyAlignment="1" applyProtection="1">
      <alignment horizontal="center" vertical="center" wrapText="1"/>
      <protection locked="0"/>
    </xf>
    <xf numFmtId="0" fontId="6" fillId="2" borderId="205" xfId="0" applyFont="1" applyFill="1" applyBorder="1" applyAlignment="1" applyProtection="1">
      <alignment vertical="center" wrapText="1"/>
      <protection locked="0"/>
    </xf>
    <xf numFmtId="0" fontId="6" fillId="2" borderId="208" xfId="0" applyFont="1" applyFill="1" applyBorder="1" applyAlignment="1" applyProtection="1">
      <alignment horizontal="center" vertical="center" wrapText="1"/>
      <protection locked="0"/>
    </xf>
    <xf numFmtId="0" fontId="6" fillId="2" borderId="216" xfId="0" applyFont="1" applyFill="1" applyBorder="1" applyAlignment="1" applyProtection="1">
      <alignment vertical="center" wrapText="1"/>
      <protection locked="0"/>
    </xf>
    <xf numFmtId="0" fontId="6" fillId="2" borderId="216" xfId="0" applyFont="1" applyFill="1" applyBorder="1" applyAlignment="1" applyProtection="1">
      <alignment horizontal="justify" vertical="center" wrapText="1"/>
      <protection locked="0"/>
    </xf>
    <xf numFmtId="0" fontId="6" fillId="2" borderId="216" xfId="0" applyFont="1" applyFill="1" applyBorder="1" applyAlignment="1" applyProtection="1">
      <alignment horizontal="center" vertical="center" wrapText="1"/>
      <protection locked="0"/>
    </xf>
    <xf numFmtId="0" fontId="17" fillId="0" borderId="160" xfId="0" applyFont="1" applyBorder="1" applyAlignment="1" applyProtection="1">
      <alignment vertical="center" wrapText="1"/>
      <protection locked="0"/>
    </xf>
    <xf numFmtId="0" fontId="6" fillId="2" borderId="218" xfId="0" applyFont="1" applyFill="1" applyBorder="1" applyAlignment="1" applyProtection="1">
      <alignment vertical="center" wrapText="1"/>
      <protection locked="0"/>
    </xf>
    <xf numFmtId="0" fontId="5" fillId="2" borderId="218" xfId="0" applyFont="1" applyFill="1" applyBorder="1" applyAlignment="1" applyProtection="1">
      <alignment vertical="center" wrapText="1"/>
      <protection locked="0"/>
    </xf>
    <xf numFmtId="0" fontId="6" fillId="2" borderId="219" xfId="0" applyFont="1" applyFill="1" applyBorder="1" applyAlignment="1" applyProtection="1">
      <alignment vertical="center" wrapText="1"/>
      <protection locked="0"/>
    </xf>
    <xf numFmtId="0" fontId="6" fillId="2" borderId="218" xfId="0" applyFont="1" applyFill="1" applyBorder="1" applyAlignment="1" applyProtection="1">
      <alignment horizontal="center" vertical="center" wrapText="1"/>
      <protection locked="0"/>
    </xf>
    <xf numFmtId="0" fontId="5" fillId="2" borderId="218" xfId="0" applyFont="1" applyFill="1" applyBorder="1" applyAlignment="1" applyProtection="1">
      <alignment horizontal="center" vertical="center" wrapText="1"/>
      <protection locked="0"/>
    </xf>
    <xf numFmtId="0" fontId="6" fillId="2" borderId="160" xfId="0" applyFont="1" applyFill="1" applyBorder="1" applyAlignment="1" applyProtection="1">
      <alignment horizontal="justify" vertical="center" wrapText="1"/>
      <protection locked="0"/>
    </xf>
    <xf numFmtId="14" fontId="6" fillId="2" borderId="220" xfId="0" applyNumberFormat="1" applyFont="1" applyFill="1" applyBorder="1" applyAlignment="1" applyProtection="1">
      <alignment horizontal="center" vertical="center" wrapText="1"/>
      <protection locked="0"/>
    </xf>
    <xf numFmtId="0" fontId="17" fillId="0" borderId="159" xfId="0" applyFont="1" applyBorder="1" applyAlignment="1" applyProtection="1">
      <alignment vertical="center" wrapText="1"/>
      <protection locked="0"/>
    </xf>
    <xf numFmtId="0" fontId="6" fillId="2" borderId="224" xfId="0" applyFont="1" applyFill="1" applyBorder="1" applyAlignment="1" applyProtection="1">
      <alignment vertical="center" wrapText="1"/>
      <protection locked="0"/>
    </xf>
    <xf numFmtId="0" fontId="5" fillId="2" borderId="224" xfId="0" applyFont="1" applyFill="1" applyBorder="1" applyAlignment="1" applyProtection="1">
      <alignment vertical="center" wrapText="1"/>
      <protection locked="0"/>
    </xf>
    <xf numFmtId="0" fontId="6" fillId="2" borderId="159" xfId="0" applyFont="1" applyFill="1" applyBorder="1" applyAlignment="1" applyProtection="1">
      <alignment vertical="center" wrapText="1"/>
      <protection locked="0"/>
    </xf>
    <xf numFmtId="14" fontId="6" fillId="2" borderId="243" xfId="0" applyNumberFormat="1" applyFont="1" applyFill="1" applyBorder="1" applyAlignment="1" applyProtection="1">
      <alignment horizontal="center" vertical="center" wrapText="1"/>
      <protection locked="0"/>
    </xf>
    <xf numFmtId="14" fontId="6" fillId="2" borderId="244" xfId="0" applyNumberFormat="1" applyFont="1" applyFill="1" applyBorder="1" applyAlignment="1" applyProtection="1">
      <alignment horizontal="center" vertical="center" wrapText="1"/>
      <protection locked="0"/>
    </xf>
    <xf numFmtId="14" fontId="6" fillId="2" borderId="241" xfId="0" applyNumberFormat="1" applyFont="1" applyFill="1" applyBorder="1" applyAlignment="1" applyProtection="1">
      <alignment vertical="center" wrapText="1"/>
      <protection locked="0"/>
    </xf>
    <xf numFmtId="14" fontId="6" fillId="2" borderId="246" xfId="0" applyNumberFormat="1" applyFont="1" applyFill="1" applyBorder="1" applyAlignment="1" applyProtection="1">
      <alignment vertical="center" wrapText="1"/>
      <protection locked="0"/>
    </xf>
    <xf numFmtId="14" fontId="6" fillId="2" borderId="248" xfId="0" applyNumberFormat="1" applyFont="1" applyFill="1" applyBorder="1" applyAlignment="1" applyProtection="1">
      <alignment vertical="center" wrapText="1"/>
      <protection locked="0"/>
    </xf>
    <xf numFmtId="14" fontId="6" fillId="2" borderId="249" xfId="0" applyNumberFormat="1" applyFont="1" applyFill="1" applyBorder="1" applyAlignment="1" applyProtection="1">
      <alignment vertical="center" wrapText="1"/>
      <protection locked="0"/>
    </xf>
    <xf numFmtId="0" fontId="6" fillId="2" borderId="265" xfId="0" applyFont="1" applyFill="1" applyBorder="1" applyAlignment="1" applyProtection="1">
      <alignment horizontal="center" vertical="center" wrapText="1"/>
      <protection locked="0"/>
    </xf>
    <xf numFmtId="0" fontId="5" fillId="2" borderId="265" xfId="0" applyFont="1" applyFill="1" applyBorder="1" applyAlignment="1" applyProtection="1">
      <alignment horizontal="center" vertical="center" wrapText="1"/>
      <protection locked="0"/>
    </xf>
    <xf numFmtId="0" fontId="6" fillId="2" borderId="154" xfId="0" applyFont="1" applyFill="1" applyBorder="1" applyAlignment="1" applyProtection="1">
      <alignment horizontal="justify" vertical="center" wrapText="1"/>
      <protection locked="0"/>
    </xf>
    <xf numFmtId="0" fontId="6" fillId="2" borderId="154" xfId="0" applyFont="1" applyFill="1" applyBorder="1" applyAlignment="1" applyProtection="1">
      <alignment horizontal="center" vertical="center" wrapText="1"/>
      <protection locked="0"/>
    </xf>
    <xf numFmtId="14" fontId="6" fillId="2" borderId="269" xfId="0" applyNumberFormat="1" applyFont="1" applyFill="1" applyBorder="1" applyAlignment="1" applyProtection="1">
      <alignment horizontal="center" vertical="center" wrapText="1"/>
      <protection locked="0"/>
    </xf>
    <xf numFmtId="0" fontId="18" fillId="15" borderId="164" xfId="0" applyFont="1" applyFill="1" applyBorder="1" applyAlignment="1" applyProtection="1">
      <alignment vertical="center" wrapText="1"/>
      <protection locked="0"/>
    </xf>
    <xf numFmtId="0" fontId="22" fillId="15" borderId="156" xfId="0" applyFont="1" applyFill="1" applyBorder="1" applyAlignment="1" applyProtection="1">
      <alignment vertical="center" wrapText="1"/>
      <protection locked="0"/>
    </xf>
    <xf numFmtId="0" fontId="22" fillId="15" borderId="44" xfId="0" applyFont="1" applyFill="1" applyBorder="1" applyAlignment="1" applyProtection="1">
      <alignment vertical="center" wrapText="1"/>
      <protection locked="0"/>
    </xf>
    <xf numFmtId="0" fontId="22" fillId="15" borderId="9" xfId="0" applyFont="1" applyFill="1" applyBorder="1" applyAlignment="1" applyProtection="1">
      <alignment vertical="center" wrapText="1"/>
      <protection locked="0"/>
    </xf>
    <xf numFmtId="0" fontId="22" fillId="15" borderId="160" xfId="0" applyFont="1" applyFill="1" applyBorder="1" applyAlignment="1" applyProtection="1">
      <alignment vertical="center" wrapText="1"/>
      <protection locked="0"/>
    </xf>
    <xf numFmtId="0" fontId="2" fillId="0" borderId="91" xfId="0" applyFont="1" applyBorder="1" applyAlignment="1" applyProtection="1">
      <alignment vertical="center"/>
      <protection locked="0"/>
    </xf>
    <xf numFmtId="0" fontId="22" fillId="15" borderId="155" xfId="0" applyFont="1" applyFill="1" applyBorder="1" applyAlignment="1" applyProtection="1">
      <alignment vertical="center" wrapText="1"/>
      <protection locked="0"/>
    </xf>
    <xf numFmtId="0" fontId="2" fillId="2" borderId="147" xfId="0" applyFont="1" applyFill="1" applyBorder="1" applyAlignment="1" applyProtection="1">
      <alignment horizontal="center" vertical="center" wrapText="1"/>
      <protection locked="0"/>
    </xf>
    <xf numFmtId="0" fontId="2" fillId="2" borderId="146" xfId="0" applyFont="1" applyFill="1" applyBorder="1" applyAlignment="1" applyProtection="1">
      <alignment horizontal="center" vertical="center" wrapText="1"/>
      <protection locked="0"/>
    </xf>
    <xf numFmtId="0" fontId="22" fillId="15" borderId="31" xfId="0" applyFont="1" applyFill="1" applyBorder="1" applyAlignment="1" applyProtection="1">
      <alignment vertical="center" wrapText="1"/>
      <protection locked="0"/>
    </xf>
    <xf numFmtId="0" fontId="2" fillId="2" borderId="11" xfId="0" applyFont="1" applyFill="1" applyBorder="1" applyAlignment="1" applyProtection="1">
      <alignment horizontal="center" vertical="center" wrapText="1"/>
      <protection locked="0"/>
    </xf>
    <xf numFmtId="0" fontId="22" fillId="15" borderId="33" xfId="0" applyFont="1" applyFill="1" applyBorder="1" applyAlignment="1" applyProtection="1">
      <alignment vertical="center" wrapText="1"/>
      <protection locked="0"/>
    </xf>
    <xf numFmtId="0" fontId="2" fillId="2" borderId="14" xfId="0" applyFont="1" applyFill="1" applyBorder="1" applyAlignment="1" applyProtection="1">
      <alignment horizontal="center" vertical="center" wrapText="1"/>
      <protection locked="0"/>
    </xf>
    <xf numFmtId="0" fontId="22" fillId="15" borderId="35" xfId="0" applyFont="1" applyFill="1" applyBorder="1" applyAlignment="1" applyProtection="1">
      <alignment vertical="center" wrapText="1"/>
      <protection locked="0"/>
    </xf>
    <xf numFmtId="0" fontId="2" fillId="2" borderId="16" xfId="0" applyFont="1" applyFill="1" applyBorder="1" applyAlignment="1" applyProtection="1">
      <alignment horizontal="center" vertical="center" wrapText="1"/>
      <protection locked="0"/>
    </xf>
    <xf numFmtId="0" fontId="22" fillId="0" borderId="9" xfId="0" applyFont="1" applyBorder="1" applyAlignment="1" applyProtection="1">
      <alignment vertical="center" wrapText="1"/>
      <protection locked="0"/>
    </xf>
    <xf numFmtId="0" fontId="2" fillId="2" borderId="18" xfId="0" applyFont="1" applyFill="1" applyBorder="1" applyAlignment="1" applyProtection="1">
      <alignment horizontal="center" vertical="center" wrapText="1"/>
      <protection locked="0"/>
    </xf>
    <xf numFmtId="0" fontId="24" fillId="15" borderId="251" xfId="0" applyFont="1" applyFill="1" applyBorder="1" applyAlignment="1" applyProtection="1">
      <alignment vertical="center" wrapText="1"/>
      <protection locked="0"/>
    </xf>
    <xf numFmtId="0" fontId="2" fillId="2" borderId="52" xfId="0" applyFont="1" applyFill="1" applyBorder="1" applyAlignment="1" applyProtection="1">
      <alignment horizontal="center" vertical="center" wrapText="1"/>
      <protection locked="0"/>
    </xf>
    <xf numFmtId="0" fontId="17" fillId="15" borderId="252" xfId="0" applyFont="1" applyFill="1" applyBorder="1" applyAlignment="1" applyProtection="1">
      <alignment vertical="center" wrapText="1"/>
      <protection locked="0"/>
    </xf>
    <xf numFmtId="0" fontId="6" fillId="2" borderId="283" xfId="0" applyFont="1" applyFill="1" applyBorder="1" applyAlignment="1" applyProtection="1">
      <alignment horizontal="justify" vertical="center" wrapText="1"/>
      <protection locked="0"/>
    </xf>
    <xf numFmtId="0" fontId="6" fillId="2" borderId="283" xfId="0" applyFont="1" applyFill="1" applyBorder="1" applyAlignment="1" applyProtection="1">
      <alignment horizontal="center" vertical="center" wrapText="1"/>
      <protection locked="0"/>
    </xf>
    <xf numFmtId="14" fontId="6" fillId="2" borderId="284" xfId="0" applyNumberFormat="1" applyFont="1" applyFill="1" applyBorder="1" applyAlignment="1" applyProtection="1">
      <alignment horizontal="center" vertical="center" wrapText="1"/>
      <protection locked="0"/>
    </xf>
    <xf numFmtId="0" fontId="17" fillId="15" borderId="31" xfId="0" applyFont="1" applyFill="1" applyBorder="1" applyAlignment="1" applyProtection="1">
      <alignment horizontal="center" vertical="center" wrapText="1"/>
      <protection locked="0"/>
    </xf>
    <xf numFmtId="0" fontId="6" fillId="2" borderId="118" xfId="0" applyFont="1" applyFill="1" applyBorder="1" applyAlignment="1" applyProtection="1">
      <alignment horizontal="center" vertical="center" wrapText="1"/>
      <protection locked="0"/>
    </xf>
    <xf numFmtId="0" fontId="5" fillId="2" borderId="118" xfId="0" applyFont="1" applyFill="1" applyBorder="1" applyAlignment="1" applyProtection="1">
      <alignment horizontal="center" vertical="center" wrapText="1"/>
      <protection locked="0"/>
    </xf>
    <xf numFmtId="0" fontId="14" fillId="0" borderId="118" xfId="0" applyFont="1" applyBorder="1" applyAlignment="1" applyProtection="1">
      <alignment horizontal="center" vertical="center" wrapText="1"/>
      <protection locked="0"/>
    </xf>
    <xf numFmtId="0" fontId="6" fillId="2" borderId="10" xfId="0" applyFont="1" applyFill="1" applyBorder="1" applyAlignment="1" applyProtection="1">
      <alignment horizontal="justify" vertical="center" wrapText="1"/>
      <protection locked="0"/>
    </xf>
    <xf numFmtId="14" fontId="6" fillId="2" borderId="288" xfId="0" applyNumberFormat="1" applyFont="1" applyFill="1" applyBorder="1" applyAlignment="1" applyProtection="1">
      <alignment horizontal="center" vertical="center" wrapText="1"/>
      <protection locked="0"/>
    </xf>
    <xf numFmtId="0" fontId="17" fillId="15" borderId="159" xfId="0" applyFont="1" applyFill="1" applyBorder="1" applyAlignment="1" applyProtection="1">
      <alignment vertical="center" wrapText="1"/>
      <protection locked="0"/>
    </xf>
    <xf numFmtId="0" fontId="6" fillId="2" borderId="144" xfId="0" applyFont="1" applyFill="1" applyBorder="1" applyAlignment="1" applyProtection="1">
      <alignment horizontal="center" vertical="center" wrapText="1"/>
      <protection locked="0"/>
    </xf>
    <xf numFmtId="0" fontId="6" fillId="2" borderId="145"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43"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6" fillId="2" borderId="152" xfId="0" applyFont="1" applyFill="1" applyBorder="1" applyAlignment="1" applyProtection="1">
      <alignment vertical="center" wrapText="1"/>
      <protection locked="0"/>
    </xf>
    <xf numFmtId="0" fontId="6" fillId="2" borderId="154" xfId="0" applyFont="1" applyFill="1" applyBorder="1" applyAlignment="1" applyProtection="1">
      <alignment vertical="center" wrapText="1"/>
      <protection locked="0"/>
    </xf>
    <xf numFmtId="0" fontId="6" fillId="2" borderId="74" xfId="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wrapText="1"/>
    </xf>
    <xf numFmtId="0" fontId="5" fillId="2" borderId="28" xfId="0" applyFont="1" applyFill="1" applyBorder="1" applyAlignment="1">
      <alignment horizontal="center" vertical="center" wrapText="1"/>
    </xf>
    <xf numFmtId="0" fontId="5" fillId="2" borderId="150" xfId="0" applyFont="1" applyFill="1" applyBorder="1" applyAlignment="1">
      <alignment horizontal="center" vertical="center" wrapText="1"/>
    </xf>
    <xf numFmtId="0" fontId="5" fillId="2" borderId="151" xfId="0" applyFont="1" applyFill="1" applyBorder="1" applyAlignment="1">
      <alignment horizontal="center" vertical="center" wrapText="1"/>
    </xf>
    <xf numFmtId="0" fontId="4" fillId="8" borderId="89" xfId="0" applyFont="1" applyFill="1" applyBorder="1" applyAlignment="1">
      <alignment horizontal="center" vertical="center" wrapText="1"/>
    </xf>
    <xf numFmtId="0" fontId="15" fillId="8" borderId="29" xfId="0" applyFont="1" applyFill="1" applyBorder="1" applyAlignment="1">
      <alignment horizontal="center" vertical="center" wrapText="1"/>
    </xf>
    <xf numFmtId="0" fontId="20" fillId="8" borderId="89"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5" fillId="0" borderId="0" xfId="0" applyFont="1" applyAlignment="1">
      <alignment vertical="center" wrapText="1"/>
    </xf>
    <xf numFmtId="0" fontId="5" fillId="2" borderId="138"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5" fillId="2" borderId="106"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6" fillId="0" borderId="47" xfId="0" applyFont="1" applyBorder="1" applyAlignment="1">
      <alignment vertical="center"/>
    </xf>
    <xf numFmtId="0" fontId="6" fillId="7" borderId="52" xfId="0" applyFont="1" applyFill="1" applyBorder="1" applyAlignment="1">
      <alignment vertical="center"/>
    </xf>
    <xf numFmtId="0" fontId="3" fillId="2" borderId="148"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5"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6" fillId="0" borderId="147" xfId="0" applyFont="1" applyBorder="1" applyAlignment="1">
      <alignment horizontal="center" vertical="center" wrapText="1"/>
    </xf>
    <xf numFmtId="0" fontId="6" fillId="0" borderId="148" xfId="0" applyFont="1" applyBorder="1" applyAlignment="1">
      <alignment horizontal="center" vertical="center" wrapText="1"/>
    </xf>
    <xf numFmtId="0" fontId="6" fillId="0" borderId="146" xfId="0" applyFont="1" applyBorder="1" applyAlignment="1">
      <alignment horizontal="center" vertical="center" wrapText="1"/>
    </xf>
    <xf numFmtId="0" fontId="6" fillId="2" borderId="8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2" borderId="55" xfId="0" applyFont="1" applyFill="1" applyBorder="1" applyAlignment="1">
      <alignment horizontal="center" vertical="center" wrapText="1"/>
    </xf>
    <xf numFmtId="0" fontId="6" fillId="0" borderId="52" xfId="0" applyFont="1" applyBorder="1" applyAlignment="1">
      <alignment horizontal="center" vertical="center" wrapText="1"/>
    </xf>
    <xf numFmtId="0" fontId="6" fillId="2" borderId="105"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49"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09" xfId="0" applyFont="1" applyBorder="1" applyAlignment="1">
      <alignment horizontal="center" vertical="center" wrapText="1"/>
    </xf>
    <xf numFmtId="0" fontId="4" fillId="2" borderId="66" xfId="0" applyFont="1" applyFill="1" applyBorder="1" applyAlignment="1">
      <alignment horizontal="center" vertical="center" wrapText="1"/>
    </xf>
    <xf numFmtId="0" fontId="6" fillId="0" borderId="66" xfId="0" applyFont="1" applyBorder="1" applyAlignment="1">
      <alignment vertical="center" wrapText="1"/>
    </xf>
    <xf numFmtId="1" fontId="2" fillId="7" borderId="66" xfId="0" applyNumberFormat="1" applyFont="1" applyFill="1" applyBorder="1" applyAlignment="1">
      <alignment horizontal="center" vertical="center"/>
    </xf>
    <xf numFmtId="0" fontId="6" fillId="7" borderId="66" xfId="0" applyFont="1" applyFill="1" applyBorder="1" applyAlignment="1">
      <alignment horizontal="center" vertical="center" wrapText="1"/>
    </xf>
    <xf numFmtId="0" fontId="6" fillId="2" borderId="10" xfId="0" applyFont="1" applyFill="1" applyBorder="1" applyAlignment="1" applyProtection="1">
      <alignment vertical="center" wrapText="1"/>
      <protection locked="0"/>
    </xf>
    <xf numFmtId="0" fontId="2" fillId="2" borderId="154" xfId="0" applyFont="1" applyFill="1" applyBorder="1" applyAlignment="1" applyProtection="1">
      <alignment vertical="center" wrapText="1"/>
      <protection locked="0"/>
    </xf>
    <xf numFmtId="0" fontId="2" fillId="2" borderId="44" xfId="0" applyFont="1" applyFill="1" applyBorder="1" applyAlignment="1" applyProtection="1">
      <alignment vertical="center" wrapText="1"/>
      <protection locked="0"/>
    </xf>
    <xf numFmtId="0" fontId="6" fillId="2" borderId="273" xfId="0" applyFont="1" applyFill="1" applyBorder="1" applyAlignment="1" applyProtection="1">
      <alignment horizontal="center" vertical="center" wrapText="1"/>
      <protection locked="0"/>
    </xf>
    <xf numFmtId="0" fontId="22" fillId="15" borderId="219" xfId="0" applyFont="1" applyFill="1" applyBorder="1" applyAlignment="1" applyProtection="1">
      <alignment vertical="center" wrapText="1"/>
      <protection locked="0"/>
    </xf>
    <xf numFmtId="0" fontId="22" fillId="0" borderId="64" xfId="0" applyFont="1" applyBorder="1" applyAlignment="1" applyProtection="1">
      <alignment vertical="center" wrapText="1"/>
      <protection locked="0"/>
    </xf>
    <xf numFmtId="0" fontId="22" fillId="0" borderId="262" xfId="0" applyFont="1" applyBorder="1" applyAlignment="1" applyProtection="1">
      <alignment vertical="center" wrapText="1"/>
      <protection locked="0"/>
    </xf>
    <xf numFmtId="0" fontId="17" fillId="15" borderId="0" xfId="0" applyFont="1" applyFill="1" applyAlignment="1" applyProtection="1">
      <alignment vertical="center" wrapText="1"/>
      <protection locked="0"/>
    </xf>
    <xf numFmtId="0" fontId="22" fillId="15" borderId="159" xfId="0" applyFont="1" applyFill="1" applyBorder="1" applyAlignment="1" applyProtection="1">
      <alignment vertical="center" wrapText="1"/>
      <protection locked="0"/>
    </xf>
    <xf numFmtId="0" fontId="22" fillId="0" borderId="156"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160" xfId="0" applyFont="1" applyBorder="1" applyAlignment="1" applyProtection="1">
      <alignment vertical="center" wrapText="1"/>
      <protection locked="0"/>
    </xf>
    <xf numFmtId="0" fontId="17" fillId="15" borderId="275" xfId="0" applyFont="1" applyFill="1" applyBorder="1" applyAlignment="1" applyProtection="1">
      <alignment vertical="center" wrapText="1"/>
      <protection locked="0"/>
    </xf>
    <xf numFmtId="0" fontId="6" fillId="2" borderId="44"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1" fillId="2" borderId="164" xfId="0" applyFont="1" applyFill="1" applyBorder="1" applyAlignment="1">
      <alignment horizontal="center" vertical="center" wrapText="1"/>
    </xf>
    <xf numFmtId="0" fontId="6" fillId="7" borderId="218" xfId="0" applyFont="1" applyFill="1" applyBorder="1" applyAlignment="1">
      <alignment vertical="center"/>
    </xf>
    <xf numFmtId="0" fontId="6" fillId="0" borderId="164" xfId="0" applyFont="1" applyBorder="1" applyAlignment="1">
      <alignment vertical="center"/>
    </xf>
    <xf numFmtId="0" fontId="6" fillId="7" borderId="52" xfId="0" applyFont="1" applyFill="1" applyBorder="1" applyAlignment="1">
      <alignment horizontal="center" vertical="center"/>
    </xf>
    <xf numFmtId="0" fontId="6" fillId="7" borderId="276" xfId="0" applyFont="1" applyFill="1" applyBorder="1" applyAlignment="1">
      <alignment horizontal="center" vertical="center" wrapText="1"/>
    </xf>
    <xf numFmtId="0" fontId="4" fillId="2" borderId="40" xfId="0" applyFont="1" applyFill="1" applyBorder="1" applyAlignment="1">
      <alignment vertical="center" wrapText="1"/>
    </xf>
    <xf numFmtId="0" fontId="4" fillId="2" borderId="49" xfId="0" applyFont="1" applyFill="1" applyBorder="1" applyAlignment="1">
      <alignment vertical="center" wrapText="1"/>
    </xf>
    <xf numFmtId="0" fontId="5" fillId="2" borderId="0" xfId="0" applyFont="1" applyFill="1" applyAlignment="1">
      <alignment vertical="center" wrapText="1"/>
    </xf>
    <xf numFmtId="0" fontId="11" fillId="2" borderId="0" xfId="0" applyFont="1" applyFill="1" applyAlignment="1">
      <alignment vertical="center" wrapText="1"/>
    </xf>
    <xf numFmtId="0" fontId="5" fillId="0" borderId="0" xfId="0" applyFont="1" applyAlignment="1">
      <alignment horizontal="center" vertical="center"/>
    </xf>
    <xf numFmtId="0" fontId="11" fillId="0" borderId="0" xfId="0" applyFont="1" applyAlignment="1">
      <alignment horizontal="center" vertical="center"/>
    </xf>
    <xf numFmtId="0" fontId="4" fillId="2" borderId="0" xfId="0" applyFont="1" applyFill="1" applyAlignment="1">
      <alignment vertical="center" wrapText="1"/>
    </xf>
    <xf numFmtId="0" fontId="6" fillId="0" borderId="0" xfId="0" applyFont="1" applyAlignment="1">
      <alignment vertical="center"/>
    </xf>
    <xf numFmtId="0" fontId="4" fillId="0" borderId="0" xfId="0" applyFont="1" applyAlignment="1">
      <alignment horizontal="center" vertical="center"/>
    </xf>
    <xf numFmtId="0" fontId="6" fillId="18" borderId="0" xfId="0" applyFont="1" applyFill="1" applyAlignment="1">
      <alignment vertical="center"/>
    </xf>
    <xf numFmtId="0" fontId="3" fillId="2" borderId="98" xfId="0" applyFont="1" applyFill="1" applyBorder="1" applyAlignment="1">
      <alignment horizontal="center" vertical="center" wrapText="1"/>
    </xf>
    <xf numFmtId="0" fontId="3" fillId="0" borderId="0" xfId="0" applyFont="1" applyAlignment="1">
      <alignment horizontal="center" vertical="center"/>
    </xf>
    <xf numFmtId="0" fontId="6" fillId="0" borderId="118" xfId="0" applyFont="1" applyBorder="1" applyAlignment="1">
      <alignment horizontal="center" vertical="center" wrapText="1"/>
    </xf>
    <xf numFmtId="0" fontId="6" fillId="0" borderId="286" xfId="0" applyFont="1" applyBorder="1" applyAlignment="1">
      <alignment horizontal="center" vertical="center" wrapText="1"/>
    </xf>
    <xf numFmtId="0" fontId="4" fillId="2" borderId="0" xfId="0" applyFont="1" applyFill="1" applyAlignment="1">
      <alignment horizontal="center" vertical="center" wrapText="1"/>
    </xf>
    <xf numFmtId="0" fontId="6" fillId="0" borderId="0" xfId="0" applyFont="1" applyAlignment="1">
      <alignment horizontal="center" vertical="center" wrapText="1"/>
    </xf>
    <xf numFmtId="0" fontId="3" fillId="2" borderId="266" xfId="0" applyFont="1" applyFill="1" applyBorder="1" applyAlignment="1">
      <alignment horizontal="center" vertical="center" wrapText="1"/>
    </xf>
    <xf numFmtId="0" fontId="3" fillId="2" borderId="276" xfId="0" applyFont="1" applyFill="1" applyBorder="1" applyAlignment="1">
      <alignment horizontal="center" vertical="center" wrapText="1"/>
    </xf>
    <xf numFmtId="0" fontId="3" fillId="2" borderId="181" xfId="0" applyFont="1" applyFill="1" applyBorder="1" applyAlignment="1">
      <alignment horizontal="center" vertical="center" wrapText="1"/>
    </xf>
    <xf numFmtId="0" fontId="3" fillId="2" borderId="164" xfId="0" applyFont="1" applyFill="1" applyBorder="1" applyAlignment="1">
      <alignment horizontal="center" vertical="center" wrapText="1"/>
    </xf>
    <xf numFmtId="0" fontId="6" fillId="0" borderId="265" xfId="0" applyFont="1" applyBorder="1" applyAlignment="1">
      <alignment horizontal="center" vertical="center" wrapText="1"/>
    </xf>
    <xf numFmtId="0" fontId="6" fillId="2" borderId="266" xfId="0" applyFont="1" applyFill="1" applyBorder="1" applyAlignment="1">
      <alignment horizontal="center" vertical="center" wrapText="1"/>
    </xf>
    <xf numFmtId="0" fontId="6" fillId="0" borderId="218" xfId="0" applyFont="1" applyBorder="1" applyAlignment="1">
      <alignment horizontal="center" vertical="center" wrapText="1"/>
    </xf>
    <xf numFmtId="0" fontId="6" fillId="2" borderId="181" xfId="0" applyFont="1" applyFill="1" applyBorder="1" applyAlignment="1">
      <alignment horizontal="center" vertical="center" wrapText="1"/>
    </xf>
    <xf numFmtId="0" fontId="6" fillId="0" borderId="266"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267" xfId="0" applyFont="1" applyBorder="1" applyAlignment="1">
      <alignment horizontal="center" vertical="center" wrapText="1"/>
    </xf>
    <xf numFmtId="0" fontId="4" fillId="2" borderId="61"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0" borderId="270" xfId="0" applyFont="1" applyBorder="1" applyAlignment="1">
      <alignment horizontal="center" vertical="center" wrapText="1"/>
    </xf>
    <xf numFmtId="0" fontId="6" fillId="0" borderId="271" xfId="0" applyFont="1" applyBorder="1" applyAlignment="1">
      <alignment horizontal="center" vertical="center" wrapText="1"/>
    </xf>
    <xf numFmtId="0" fontId="6" fillId="0" borderId="188" xfId="0" applyFont="1" applyBorder="1" applyAlignment="1">
      <alignment horizontal="center" vertical="center" wrapText="1"/>
    </xf>
    <xf numFmtId="0" fontId="6" fillId="0" borderId="189"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221"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1" xfId="0" applyFont="1" applyBorder="1" applyAlignment="1">
      <alignment vertical="center" wrapText="1"/>
    </xf>
    <xf numFmtId="1" fontId="2" fillId="7" borderId="61" xfId="0" applyNumberFormat="1" applyFont="1" applyFill="1" applyBorder="1" applyAlignment="1">
      <alignment horizontal="center" vertical="center"/>
    </xf>
    <xf numFmtId="0" fontId="3" fillId="2" borderId="251" xfId="0" applyFont="1" applyFill="1" applyBorder="1" applyAlignment="1">
      <alignment horizontal="center" vertical="center" wrapText="1"/>
    </xf>
    <xf numFmtId="0" fontId="3" fillId="2" borderId="279" xfId="0" applyFont="1" applyFill="1" applyBorder="1" applyAlignment="1">
      <alignment horizontal="center" vertical="center" wrapText="1"/>
    </xf>
    <xf numFmtId="0" fontId="6" fillId="0" borderId="278" xfId="0" applyFont="1" applyBorder="1" applyAlignment="1">
      <alignment horizontal="center" vertical="center" wrapText="1"/>
    </xf>
    <xf numFmtId="0" fontId="6" fillId="2" borderId="279" xfId="0" applyFont="1" applyFill="1" applyBorder="1" applyAlignment="1">
      <alignment horizontal="center" vertical="center" wrapText="1"/>
    </xf>
    <xf numFmtId="0" fontId="6" fillId="0" borderId="280" xfId="0" applyFont="1" applyBorder="1" applyAlignment="1">
      <alignment horizontal="center" vertical="center" wrapText="1"/>
    </xf>
    <xf numFmtId="0" fontId="6" fillId="0" borderId="259" xfId="0" applyFont="1" applyBorder="1" applyAlignment="1">
      <alignment horizontal="center" vertical="center" wrapText="1"/>
    </xf>
    <xf numFmtId="0" fontId="6" fillId="0" borderId="261" xfId="0" applyFont="1" applyBorder="1" applyAlignment="1">
      <alignment horizontal="center" vertical="center" wrapText="1"/>
    </xf>
    <xf numFmtId="0" fontId="3" fillId="2" borderId="186" xfId="0" applyFont="1" applyFill="1" applyBorder="1" applyAlignment="1">
      <alignment horizontal="center" vertical="center" wrapText="1"/>
    </xf>
    <xf numFmtId="0" fontId="3" fillId="2" borderId="183" xfId="0" applyFont="1" applyFill="1" applyBorder="1" applyAlignment="1">
      <alignment horizontal="center" vertical="center" wrapText="1"/>
    </xf>
    <xf numFmtId="0" fontId="3" fillId="2" borderId="223" xfId="0" applyFont="1" applyFill="1" applyBorder="1" applyAlignment="1">
      <alignment vertical="center" wrapText="1"/>
    </xf>
    <xf numFmtId="0" fontId="3" fillId="2" borderId="164" xfId="0" applyFont="1" applyFill="1" applyBorder="1" applyAlignment="1">
      <alignment vertical="center" wrapText="1"/>
    </xf>
    <xf numFmtId="0" fontId="3" fillId="2" borderId="76" xfId="0" applyFont="1" applyFill="1" applyBorder="1" applyAlignment="1">
      <alignment vertical="center" wrapText="1"/>
    </xf>
    <xf numFmtId="0" fontId="3" fillId="2" borderId="6" xfId="0" applyFont="1" applyFill="1" applyBorder="1" applyAlignment="1">
      <alignment vertical="center" wrapText="1"/>
    </xf>
    <xf numFmtId="0" fontId="3" fillId="2" borderId="225" xfId="0" applyFont="1" applyFill="1" applyBorder="1" applyAlignment="1">
      <alignment vertical="center" wrapText="1"/>
    </xf>
    <xf numFmtId="0" fontId="3" fillId="2" borderId="181" xfId="0" applyFont="1" applyFill="1" applyBorder="1" applyAlignment="1">
      <alignment vertical="center" wrapText="1"/>
    </xf>
    <xf numFmtId="0" fontId="3" fillId="2" borderId="55" xfId="0" applyFont="1" applyFill="1" applyBorder="1" applyAlignment="1">
      <alignment vertical="center" wrapText="1"/>
    </xf>
    <xf numFmtId="0" fontId="3" fillId="2" borderId="17" xfId="0" applyFont="1" applyFill="1" applyBorder="1" applyAlignment="1">
      <alignment vertical="center" wrapText="1"/>
    </xf>
    <xf numFmtId="0" fontId="6" fillId="0" borderId="185" xfId="0" applyFont="1" applyBorder="1" applyAlignment="1">
      <alignment horizontal="center" vertical="center" wrapText="1"/>
    </xf>
    <xf numFmtId="0" fontId="6" fillId="2" borderId="186" xfId="0" applyFont="1" applyFill="1" applyBorder="1" applyAlignment="1">
      <alignment horizontal="center" vertical="center" wrapText="1"/>
    </xf>
    <xf numFmtId="0" fontId="6" fillId="0" borderId="182" xfId="0" applyFont="1" applyBorder="1" applyAlignment="1">
      <alignment horizontal="center" vertical="center" wrapText="1"/>
    </xf>
    <xf numFmtId="0" fontId="6" fillId="2" borderId="183" xfId="0" applyFont="1" applyFill="1" applyBorder="1" applyAlignment="1">
      <alignment horizontal="center" vertical="center" wrapText="1"/>
    </xf>
    <xf numFmtId="0" fontId="6" fillId="0" borderId="224" xfId="0" applyFont="1" applyBorder="1" applyAlignment="1">
      <alignment vertical="center" wrapText="1"/>
    </xf>
    <xf numFmtId="0" fontId="6" fillId="2" borderId="225" xfId="0" applyFont="1" applyFill="1" applyBorder="1" applyAlignment="1">
      <alignment vertical="center" wrapText="1"/>
    </xf>
    <xf numFmtId="0" fontId="6" fillId="0" borderId="218" xfId="0" applyFont="1" applyBorder="1" applyAlignment="1">
      <alignment vertical="center" wrapText="1"/>
    </xf>
    <xf numFmtId="0" fontId="6" fillId="2" borderId="181" xfId="0" applyFont="1" applyFill="1" applyBorder="1" applyAlignment="1">
      <alignment vertical="center" wrapText="1"/>
    </xf>
    <xf numFmtId="0" fontId="6" fillId="0" borderId="18" xfId="0" applyFont="1" applyBorder="1" applyAlignment="1">
      <alignment vertical="center" wrapText="1"/>
    </xf>
    <xf numFmtId="0" fontId="6" fillId="2" borderId="55" xfId="0" applyFont="1" applyFill="1" applyBorder="1" applyAlignment="1">
      <alignment vertical="center" wrapText="1"/>
    </xf>
    <xf numFmtId="0" fontId="6" fillId="0" borderId="16" xfId="0" applyFont="1" applyBorder="1" applyAlignment="1">
      <alignment vertical="center" wrapText="1"/>
    </xf>
    <xf numFmtId="0" fontId="6" fillId="2" borderId="17" xfId="0" applyFont="1" applyFill="1" applyBorder="1" applyAlignment="1">
      <alignment vertical="center" wrapText="1"/>
    </xf>
    <xf numFmtId="0" fontId="6" fillId="0" borderId="199" xfId="0" applyFont="1" applyBorder="1" applyAlignment="1">
      <alignment horizontal="center" vertical="center" wrapText="1"/>
    </xf>
    <xf numFmtId="0" fontId="6" fillId="0" borderId="207" xfId="0" applyFont="1" applyBorder="1" applyAlignment="1">
      <alignment horizontal="center" vertical="center" wrapText="1"/>
    </xf>
    <xf numFmtId="0" fontId="6" fillId="0" borderId="209" xfId="0" applyFont="1" applyBorder="1" applyAlignment="1">
      <alignment horizontal="center" vertical="center" wrapText="1"/>
    </xf>
    <xf numFmtId="0" fontId="6" fillId="0" borderId="222" xfId="0" applyFont="1" applyBorder="1" applyAlignment="1">
      <alignment vertical="center" wrapText="1"/>
    </xf>
    <xf numFmtId="0" fontId="6" fillId="0" borderId="138" xfId="0" applyFont="1" applyBorder="1" applyAlignment="1">
      <alignment vertical="center" wrapText="1"/>
    </xf>
    <xf numFmtId="0" fontId="6" fillId="0" borderId="88" xfId="0" applyFont="1" applyBorder="1" applyAlignment="1">
      <alignment vertical="center" wrapText="1"/>
    </xf>
    <xf numFmtId="0" fontId="6" fillId="0" borderId="87" xfId="0" applyFont="1" applyBorder="1" applyAlignment="1">
      <alignment vertical="center" wrapText="1"/>
    </xf>
    <xf numFmtId="0" fontId="6" fillId="0" borderId="198" xfId="0" applyFont="1" applyBorder="1" applyAlignment="1">
      <alignment horizontal="center" vertical="center" wrapText="1"/>
    </xf>
    <xf numFmtId="0" fontId="6" fillId="0" borderId="200" xfId="0" applyFont="1" applyBorder="1" applyAlignment="1">
      <alignment horizontal="center" vertical="center" wrapText="1"/>
    </xf>
    <xf numFmtId="0" fontId="6" fillId="0" borderId="210" xfId="0" applyFont="1" applyBorder="1" applyAlignment="1">
      <alignment horizontal="center" vertical="center" wrapText="1"/>
    </xf>
    <xf numFmtId="0" fontId="6" fillId="0" borderId="211" xfId="0" applyFont="1" applyBorder="1" applyAlignment="1">
      <alignment horizontal="center" vertical="center" wrapText="1"/>
    </xf>
    <xf numFmtId="0" fontId="6" fillId="0" borderId="192" xfId="0" applyFont="1" applyBorder="1" applyAlignment="1">
      <alignment vertical="center" wrapText="1"/>
    </xf>
    <xf numFmtId="0" fontId="6" fillId="0" borderId="193" xfId="0" applyFont="1" applyBorder="1" applyAlignment="1">
      <alignment vertical="center" wrapText="1"/>
    </xf>
    <xf numFmtId="0" fontId="6" fillId="0" borderId="96" xfId="0" applyFont="1" applyBorder="1" applyAlignment="1">
      <alignment vertical="center" wrapText="1"/>
    </xf>
    <xf numFmtId="0" fontId="6" fillId="0" borderId="221" xfId="0" applyFont="1" applyBorder="1" applyAlignment="1">
      <alignment vertical="center" wrapText="1"/>
    </xf>
    <xf numFmtId="0" fontId="6" fillId="0" borderId="93" xfId="0" applyFont="1" applyBorder="1" applyAlignment="1">
      <alignment vertical="center" wrapText="1"/>
    </xf>
    <xf numFmtId="0" fontId="6" fillId="0" borderId="12" xfId="0" applyFont="1" applyBorder="1" applyAlignment="1">
      <alignment vertical="center" wrapText="1"/>
    </xf>
    <xf numFmtId="0" fontId="6" fillId="0" borderId="111" xfId="0" applyFont="1" applyBorder="1" applyAlignment="1">
      <alignment vertical="center" wrapText="1"/>
    </xf>
    <xf numFmtId="0" fontId="6" fillId="0" borderId="112" xfId="0" applyFont="1" applyBorder="1" applyAlignment="1">
      <alignment vertical="center" wrapText="1"/>
    </xf>
    <xf numFmtId="0" fontId="3" fillId="2" borderId="10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52" xfId="0" applyFont="1" applyFill="1" applyBorder="1" applyAlignment="1">
      <alignment vertical="center" wrapText="1"/>
    </xf>
    <xf numFmtId="0" fontId="6" fillId="2" borderId="57" xfId="0" applyFont="1" applyFill="1" applyBorder="1" applyAlignment="1">
      <alignment horizontal="center" vertical="center" wrapText="1"/>
    </xf>
    <xf numFmtId="0" fontId="17" fillId="15" borderId="298" xfId="0" applyFont="1" applyFill="1" applyBorder="1" applyAlignment="1" applyProtection="1">
      <alignment vertical="center" wrapText="1"/>
      <protection locked="0"/>
    </xf>
    <xf numFmtId="0" fontId="17" fillId="15" borderId="35" xfId="0" applyFont="1" applyFill="1" applyBorder="1" applyAlignment="1" applyProtection="1">
      <alignment horizontal="center" vertical="center" wrapText="1"/>
      <protection locked="0"/>
    </xf>
    <xf numFmtId="0" fontId="6" fillId="2" borderId="33" xfId="0" applyFont="1" applyFill="1" applyBorder="1" applyAlignment="1">
      <alignment vertical="center" wrapText="1"/>
    </xf>
    <xf numFmtId="0" fontId="6" fillId="2" borderId="311" xfId="0" applyFont="1" applyFill="1" applyBorder="1" applyAlignment="1" applyProtection="1">
      <alignment horizontal="center" vertical="center" wrapText="1"/>
      <protection locked="0"/>
    </xf>
    <xf numFmtId="0" fontId="3" fillId="2" borderId="312" xfId="0" applyFont="1" applyFill="1" applyBorder="1" applyAlignment="1">
      <alignment horizontal="center" vertical="center" wrapText="1"/>
    </xf>
    <xf numFmtId="0" fontId="6" fillId="2" borderId="313" xfId="0" applyFont="1" applyFill="1" applyBorder="1" applyAlignment="1" applyProtection="1">
      <alignment horizontal="center" vertical="center" wrapText="1"/>
      <protection locked="0"/>
    </xf>
    <xf numFmtId="0" fontId="5" fillId="2" borderId="313" xfId="0" applyFont="1" applyFill="1" applyBorder="1" applyAlignment="1" applyProtection="1">
      <alignment horizontal="center" vertical="center" wrapText="1"/>
      <protection locked="0"/>
    </xf>
    <xf numFmtId="0" fontId="14" fillId="0" borderId="313" xfId="0" applyFont="1" applyBorder="1" applyAlignment="1" applyProtection="1">
      <alignment horizontal="center" vertical="center" wrapText="1"/>
      <protection locked="0"/>
    </xf>
    <xf numFmtId="0" fontId="3" fillId="2" borderId="317" xfId="0" applyFont="1" applyFill="1" applyBorder="1" applyAlignment="1">
      <alignment horizontal="center" vertical="center" wrapText="1"/>
    </xf>
    <xf numFmtId="0" fontId="3" fillId="2" borderId="304" xfId="0" applyFont="1" applyFill="1" applyBorder="1" applyAlignment="1">
      <alignment horizontal="center" vertical="center" wrapText="1"/>
    </xf>
    <xf numFmtId="0" fontId="3" fillId="2" borderId="318" xfId="0" applyFont="1" applyFill="1" applyBorder="1" applyAlignment="1">
      <alignment horizontal="center" vertical="center" wrapText="1"/>
    </xf>
    <xf numFmtId="0" fontId="6" fillId="2" borderId="111"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3" fillId="2" borderId="184" xfId="0" applyFont="1" applyFill="1" applyBorder="1" applyAlignment="1">
      <alignment horizontal="center" vertical="center" wrapText="1"/>
    </xf>
    <xf numFmtId="0" fontId="5" fillId="2" borderId="51" xfId="0" applyFont="1" applyFill="1" applyBorder="1" applyAlignment="1" applyProtection="1">
      <alignment horizontal="center" vertical="center" wrapText="1"/>
      <protection locked="0"/>
    </xf>
    <xf numFmtId="0" fontId="6" fillId="2" borderId="188" xfId="0" applyFont="1" applyFill="1" applyBorder="1" applyAlignment="1" applyProtection="1">
      <alignment horizontal="center" vertical="center" wrapText="1"/>
      <protection locked="0"/>
    </xf>
    <xf numFmtId="0" fontId="3" fillId="2" borderId="299" xfId="0" applyFont="1" applyFill="1" applyBorder="1" applyAlignment="1">
      <alignment horizontal="center" vertical="center" wrapText="1"/>
    </xf>
    <xf numFmtId="0" fontId="17" fillId="15" borderId="62" xfId="0" applyFont="1" applyFill="1" applyBorder="1" applyAlignment="1" applyProtection="1">
      <alignment vertical="center" wrapText="1"/>
      <protection locked="0"/>
    </xf>
    <xf numFmtId="0" fontId="3" fillId="2" borderId="113" xfId="0" applyFont="1" applyFill="1" applyBorder="1" applyAlignment="1">
      <alignment horizontal="center" vertical="center" wrapText="1"/>
    </xf>
    <xf numFmtId="0" fontId="6" fillId="2" borderId="93"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19" fillId="15" borderId="44" xfId="0" applyFont="1" applyFill="1" applyBorder="1" applyAlignment="1" applyProtection="1">
      <alignment vertical="center" wrapText="1"/>
      <protection locked="0"/>
    </xf>
    <xf numFmtId="0" fontId="23" fillId="0" borderId="320" xfId="0" applyFont="1" applyBorder="1" applyAlignment="1" applyProtection="1">
      <alignment wrapText="1"/>
      <protection locked="0"/>
    </xf>
    <xf numFmtId="0" fontId="22" fillId="15" borderId="152" xfId="0" applyFont="1" applyFill="1" applyBorder="1" applyAlignment="1" applyProtection="1">
      <alignment vertical="center" wrapText="1"/>
      <protection locked="0"/>
    </xf>
    <xf numFmtId="0" fontId="17" fillId="15" borderId="321" xfId="0" applyFont="1" applyFill="1" applyBorder="1" applyAlignment="1" applyProtection="1">
      <alignment vertical="center" wrapText="1"/>
      <protection locked="0"/>
    </xf>
    <xf numFmtId="0" fontId="6" fillId="2" borderId="322" xfId="0" applyFont="1" applyFill="1" applyBorder="1" applyAlignment="1" applyProtection="1">
      <alignment horizontal="center" vertical="center" wrapText="1"/>
      <protection locked="0"/>
    </xf>
    <xf numFmtId="0" fontId="3" fillId="2" borderId="323" xfId="0" applyFont="1" applyFill="1" applyBorder="1" applyAlignment="1">
      <alignment horizontal="center" vertical="center" wrapText="1"/>
    </xf>
    <xf numFmtId="0" fontId="5" fillId="2" borderId="322" xfId="0" applyFont="1" applyFill="1" applyBorder="1" applyAlignment="1" applyProtection="1">
      <alignment horizontal="center" vertical="center" wrapText="1"/>
      <protection locked="0"/>
    </xf>
    <xf numFmtId="0" fontId="6" fillId="0" borderId="322" xfId="0" applyFont="1" applyBorder="1" applyAlignment="1">
      <alignment horizontal="center" vertical="center" wrapText="1"/>
    </xf>
    <xf numFmtId="0" fontId="6" fillId="0" borderId="323" xfId="0" applyFont="1" applyBorder="1" applyAlignment="1">
      <alignment horizontal="center" vertical="center" wrapText="1"/>
    </xf>
    <xf numFmtId="0" fontId="14" fillId="0" borderId="324" xfId="0" applyFont="1" applyBorder="1" applyAlignment="1" applyProtection="1">
      <alignment horizontal="center" vertical="center" wrapText="1"/>
      <protection locked="0"/>
    </xf>
    <xf numFmtId="0" fontId="6" fillId="0" borderId="325" xfId="0" applyFont="1" applyBorder="1" applyAlignment="1">
      <alignment horizontal="center" vertical="center" wrapText="1"/>
    </xf>
    <xf numFmtId="0" fontId="6" fillId="0" borderId="324" xfId="0" applyFont="1" applyBorder="1" applyAlignment="1">
      <alignment horizontal="center" vertical="center" wrapText="1"/>
    </xf>
    <xf numFmtId="0" fontId="6" fillId="0" borderId="326" xfId="0" applyFont="1" applyBorder="1" applyAlignment="1">
      <alignment horizontal="center" vertical="center" wrapText="1"/>
    </xf>
    <xf numFmtId="0" fontId="6" fillId="2" borderId="327" xfId="0" applyFont="1" applyFill="1" applyBorder="1" applyAlignment="1" applyProtection="1">
      <alignment vertical="center" wrapText="1"/>
      <protection locked="0"/>
    </xf>
    <xf numFmtId="0" fontId="6" fillId="2" borderId="321" xfId="0" applyFont="1" applyFill="1" applyBorder="1" applyAlignment="1" applyProtection="1">
      <alignment horizontal="justify" vertical="center" wrapText="1"/>
      <protection locked="0"/>
    </xf>
    <xf numFmtId="0" fontId="6" fillId="2" borderId="321" xfId="0" applyFont="1" applyFill="1" applyBorder="1" applyAlignment="1">
      <alignment horizontal="center" vertical="center" wrapText="1"/>
    </xf>
    <xf numFmtId="14" fontId="6" fillId="2" borderId="328" xfId="0" applyNumberFormat="1" applyFont="1" applyFill="1" applyBorder="1" applyAlignment="1" applyProtection="1">
      <alignment horizontal="center" vertical="center" wrapText="1"/>
      <protection locked="0"/>
    </xf>
    <xf numFmtId="0" fontId="22" fillId="0" borderId="30" xfId="0" applyFont="1" applyBorder="1" applyAlignment="1" applyProtection="1">
      <alignment vertical="center" wrapText="1"/>
      <protection locked="0"/>
    </xf>
    <xf numFmtId="0" fontId="6" fillId="2" borderId="28" xfId="0" applyFont="1" applyFill="1" applyBorder="1" applyAlignment="1" applyProtection="1">
      <alignment vertical="center" wrapText="1"/>
      <protection locked="0"/>
    </xf>
    <xf numFmtId="0" fontId="3" fillId="2" borderId="47" xfId="0" applyFont="1" applyFill="1" applyBorder="1" applyAlignment="1">
      <alignment vertical="center" wrapText="1"/>
    </xf>
    <xf numFmtId="0" fontId="3" fillId="2" borderId="29" xfId="0" applyFont="1" applyFill="1" applyBorder="1" applyAlignment="1">
      <alignment vertical="center" wrapText="1"/>
    </xf>
    <xf numFmtId="0" fontId="5" fillId="2" borderId="28" xfId="0" applyFont="1" applyFill="1" applyBorder="1" applyAlignment="1" applyProtection="1">
      <alignment vertical="center" wrapText="1"/>
      <protection locked="0"/>
    </xf>
    <xf numFmtId="0" fontId="6" fillId="0" borderId="28" xfId="0" applyFont="1" applyBorder="1" applyAlignment="1">
      <alignment vertical="center" wrapText="1"/>
    </xf>
    <xf numFmtId="0" fontId="6" fillId="2" borderId="29" xfId="0" applyFont="1" applyFill="1" applyBorder="1" applyAlignment="1">
      <alignment vertical="center" wrapText="1"/>
    </xf>
    <xf numFmtId="0" fontId="6" fillId="0" borderId="89" xfId="0" applyFont="1" applyBorder="1" applyAlignment="1">
      <alignment vertical="center" wrapText="1"/>
    </xf>
    <xf numFmtId="0" fontId="6" fillId="0" borderId="107" xfId="0" applyFont="1" applyBorder="1" applyAlignment="1">
      <alignment vertical="center" wrapText="1"/>
    </xf>
    <xf numFmtId="0" fontId="6" fillId="0" borderId="108" xfId="0" applyFont="1" applyBorder="1" applyAlignment="1">
      <alignment vertical="center" wrapText="1"/>
    </xf>
    <xf numFmtId="0" fontId="6" fillId="2" borderId="330" xfId="0" applyFont="1" applyFill="1" applyBorder="1" applyAlignment="1" applyProtection="1">
      <alignment vertical="center" wrapText="1"/>
      <protection locked="0"/>
    </xf>
    <xf numFmtId="0" fontId="6" fillId="2" borderId="331" xfId="0" applyFont="1" applyFill="1" applyBorder="1" applyAlignment="1" applyProtection="1">
      <alignment vertical="center" wrapText="1"/>
      <protection locked="0"/>
    </xf>
    <xf numFmtId="14" fontId="6" fillId="2" borderId="332" xfId="0" applyNumberFormat="1" applyFont="1" applyFill="1" applyBorder="1" applyAlignment="1" applyProtection="1">
      <alignment vertical="center" wrapText="1"/>
      <protection locked="0"/>
    </xf>
    <xf numFmtId="0" fontId="6" fillId="2" borderId="278" xfId="0" applyFont="1" applyFill="1" applyBorder="1" applyAlignment="1" applyProtection="1">
      <alignment horizontal="center" vertical="center" wrapText="1"/>
      <protection locked="0"/>
    </xf>
    <xf numFmtId="0" fontId="5" fillId="2" borderId="278" xfId="0" applyFont="1" applyFill="1" applyBorder="1" applyAlignment="1" applyProtection="1">
      <alignment horizontal="center" vertical="center" wrapText="1"/>
      <protection locked="0"/>
    </xf>
    <xf numFmtId="0" fontId="6" fillId="2" borderId="335" xfId="0" applyFont="1" applyFill="1" applyBorder="1" applyAlignment="1" applyProtection="1">
      <alignment horizontal="center" vertical="center" wrapText="1"/>
      <protection locked="0"/>
    </xf>
    <xf numFmtId="0" fontId="6" fillId="2" borderId="260" xfId="0" applyFont="1" applyFill="1" applyBorder="1" applyAlignment="1" applyProtection="1">
      <alignment horizontal="center" vertical="center" wrapText="1"/>
      <protection locked="0"/>
    </xf>
    <xf numFmtId="0" fontId="5" fillId="2" borderId="335" xfId="0" applyFont="1" applyFill="1" applyBorder="1" applyAlignment="1" applyProtection="1">
      <alignment horizontal="center" vertical="center" wrapText="1"/>
      <protection locked="0"/>
    </xf>
    <xf numFmtId="14" fontId="6" fillId="2" borderId="336" xfId="0" applyNumberFormat="1" applyFont="1" applyFill="1" applyBorder="1" applyAlignment="1" applyProtection="1">
      <alignment horizontal="center" vertical="center" wrapText="1"/>
      <protection locked="0"/>
    </xf>
    <xf numFmtId="0" fontId="6" fillId="0" borderId="337" xfId="0" applyFont="1" applyBorder="1" applyAlignment="1">
      <alignment horizontal="center" vertical="center" wrapText="1"/>
    </xf>
    <xf numFmtId="0" fontId="22" fillId="15" borderId="160" xfId="0" applyFont="1" applyFill="1" applyBorder="1" applyAlignment="1">
      <alignment wrapText="1"/>
    </xf>
    <xf numFmtId="0" fontId="22" fillId="15" borderId="6" xfId="0" applyFont="1" applyFill="1" applyBorder="1" applyAlignment="1">
      <alignment vertical="center" wrapText="1"/>
    </xf>
    <xf numFmtId="0" fontId="6" fillId="2" borderId="283" xfId="0" applyFont="1" applyFill="1" applyBorder="1" applyAlignment="1" applyProtection="1">
      <alignment vertical="center" wrapText="1"/>
      <protection locked="0"/>
    </xf>
    <xf numFmtId="0" fontId="6" fillId="2" borderId="345" xfId="0" applyFont="1" applyFill="1" applyBorder="1" applyAlignment="1" applyProtection="1">
      <alignment horizontal="center" vertical="center" wrapText="1"/>
      <protection locked="0"/>
    </xf>
    <xf numFmtId="0" fontId="3" fillId="2" borderId="346" xfId="0" applyFont="1" applyFill="1" applyBorder="1" applyAlignment="1">
      <alignment horizontal="center" vertical="center" wrapText="1"/>
    </xf>
    <xf numFmtId="0" fontId="5" fillId="2" borderId="345" xfId="0" applyFont="1" applyFill="1" applyBorder="1" applyAlignment="1" applyProtection="1">
      <alignment horizontal="center" vertical="center" wrapText="1"/>
      <protection locked="0"/>
    </xf>
    <xf numFmtId="0" fontId="6" fillId="0" borderId="345" xfId="0" applyFont="1" applyBorder="1" applyAlignment="1">
      <alignment horizontal="center" vertical="center" wrapText="1"/>
    </xf>
    <xf numFmtId="0" fontId="6" fillId="2" borderId="346" xfId="0" applyFont="1" applyFill="1" applyBorder="1" applyAlignment="1">
      <alignment horizontal="center" vertical="center" wrapText="1"/>
    </xf>
    <xf numFmtId="0" fontId="6" fillId="0" borderId="346" xfId="0" applyFont="1" applyBorder="1" applyAlignment="1">
      <alignment horizontal="center" vertical="center" wrapText="1"/>
    </xf>
    <xf numFmtId="0" fontId="6" fillId="0" borderId="347" xfId="0" applyFont="1" applyBorder="1" applyAlignment="1">
      <alignment horizontal="center" vertical="center" wrapText="1"/>
    </xf>
    <xf numFmtId="0" fontId="19" fillId="15" borderId="252" xfId="0" applyFont="1" applyFill="1" applyBorder="1" applyAlignment="1" applyProtection="1">
      <alignment vertical="center" wrapText="1"/>
      <protection locked="0"/>
    </xf>
    <xf numFmtId="0" fontId="29" fillId="15" borderId="13" xfId="0" applyFont="1" applyFill="1" applyBorder="1" applyAlignment="1">
      <alignment vertical="center" wrapText="1"/>
    </xf>
    <xf numFmtId="0" fontId="29" fillId="15" borderId="17" xfId="0" applyFont="1" applyFill="1" applyBorder="1" applyAlignment="1">
      <alignment vertical="center" wrapText="1"/>
    </xf>
    <xf numFmtId="0" fontId="26" fillId="15" borderId="293" xfId="0" applyFont="1" applyFill="1" applyBorder="1" applyAlignment="1">
      <alignment vertical="center" wrapText="1"/>
    </xf>
    <xf numFmtId="0" fontId="26" fillId="15" borderId="348" xfId="0" applyFont="1" applyFill="1" applyBorder="1" applyAlignment="1">
      <alignment vertical="center" wrapText="1"/>
    </xf>
    <xf numFmtId="0" fontId="26" fillId="15" borderId="6" xfId="0" applyFont="1" applyFill="1" applyBorder="1" applyAlignment="1">
      <alignment vertical="center" wrapText="1"/>
    </xf>
    <xf numFmtId="0" fontId="26" fillId="15" borderId="27" xfId="0" applyFont="1" applyFill="1" applyBorder="1" applyAlignment="1">
      <alignment vertical="center" wrapText="1"/>
    </xf>
    <xf numFmtId="0" fontId="34" fillId="0" borderId="0" xfId="0" applyFont="1" applyAlignment="1" applyProtection="1">
      <alignment vertical="center"/>
      <protection locked="0"/>
    </xf>
    <xf numFmtId="0" fontId="34" fillId="0" borderId="0" xfId="0" applyFont="1" applyAlignment="1" applyProtection="1">
      <alignment horizontal="center" vertical="center"/>
      <protection locked="0"/>
    </xf>
    <xf numFmtId="0" fontId="28" fillId="19" borderId="147" xfId="0" applyFont="1" applyFill="1" applyBorder="1" applyAlignment="1">
      <alignment vertical="center" wrapText="1"/>
    </xf>
    <xf numFmtId="0" fontId="29" fillId="0" borderId="148" xfId="0" applyFont="1" applyBorder="1" applyAlignment="1">
      <alignment vertical="center" wrapText="1"/>
    </xf>
    <xf numFmtId="0" fontId="28" fillId="19" borderId="148" xfId="0" applyFont="1" applyFill="1" applyBorder="1" applyAlignment="1">
      <alignment vertical="center" wrapText="1"/>
    </xf>
    <xf numFmtId="0" fontId="28" fillId="20" borderId="147" xfId="0" applyFont="1" applyFill="1" applyBorder="1" applyAlignment="1">
      <alignment vertical="center" wrapText="1"/>
    </xf>
    <xf numFmtId="0" fontId="19" fillId="0" borderId="351" xfId="0" applyFont="1" applyBorder="1" applyAlignment="1">
      <alignment vertical="center" wrapText="1"/>
    </xf>
    <xf numFmtId="0" fontId="29" fillId="15" borderId="85" xfId="0" applyFont="1" applyFill="1" applyBorder="1" applyAlignment="1">
      <alignment vertical="center" wrapText="1"/>
    </xf>
    <xf numFmtId="0" fontId="29" fillId="15" borderId="55" xfId="0" applyFont="1" applyFill="1" applyBorder="1" applyAlignment="1">
      <alignment vertical="center" wrapText="1"/>
    </xf>
    <xf numFmtId="0" fontId="26" fillId="15" borderId="76" xfId="0" applyFont="1" applyFill="1" applyBorder="1" applyAlignment="1">
      <alignment vertical="center" wrapText="1"/>
    </xf>
    <xf numFmtId="0" fontId="26" fillId="15" borderId="350" xfId="0" applyFont="1" applyFill="1" applyBorder="1" applyAlignment="1">
      <alignment vertical="center" wrapText="1"/>
    </xf>
    <xf numFmtId="0" fontId="27" fillId="15" borderId="6" xfId="0" applyFont="1" applyFill="1" applyBorder="1" applyAlignment="1">
      <alignment vertical="center" wrapText="1"/>
    </xf>
    <xf numFmtId="0" fontId="26" fillId="15" borderId="352" xfId="0" applyFont="1" applyFill="1" applyBorder="1" applyAlignment="1">
      <alignment vertical="center" wrapText="1"/>
    </xf>
    <xf numFmtId="0" fontId="26" fillId="15" borderId="20" xfId="0" applyFont="1" applyFill="1" applyBorder="1" applyAlignment="1">
      <alignment vertical="center" wrapText="1"/>
    </xf>
    <xf numFmtId="0" fontId="26" fillId="15" borderId="349" xfId="0" applyFont="1" applyFill="1" applyBorder="1" applyAlignment="1">
      <alignment vertical="center" wrapText="1"/>
    </xf>
    <xf numFmtId="0" fontId="6" fillId="2" borderId="19"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5" fillId="2" borderId="28" xfId="0" applyFont="1" applyFill="1" applyBorder="1" applyAlignment="1">
      <alignment vertical="center" wrapText="1"/>
    </xf>
    <xf numFmtId="0" fontId="5" fillId="2" borderId="150" xfId="0" applyFont="1" applyFill="1" applyBorder="1" applyAlignment="1">
      <alignment vertical="center" wrapText="1"/>
    </xf>
    <xf numFmtId="0" fontId="5" fillId="2" borderId="151" xfId="0" applyFont="1" applyFill="1" applyBorder="1" applyAlignment="1">
      <alignment vertical="center" wrapText="1"/>
    </xf>
    <xf numFmtId="0" fontId="26" fillId="0" borderId="223" xfId="0" applyFont="1" applyBorder="1" applyAlignment="1">
      <alignment vertical="center" wrapText="1"/>
    </xf>
    <xf numFmtId="0" fontId="26" fillId="15" borderId="223" xfId="0" applyFont="1" applyFill="1" applyBorder="1" applyAlignment="1">
      <alignment vertical="center" wrapText="1"/>
    </xf>
    <xf numFmtId="0" fontId="1" fillId="2" borderId="65" xfId="0" applyFont="1" applyFill="1" applyBorder="1" applyAlignment="1">
      <alignment vertical="center" wrapText="1"/>
    </xf>
    <xf numFmtId="0" fontId="1" fillId="2" borderId="56" xfId="0" applyFont="1" applyFill="1" applyBorder="1" applyAlignment="1">
      <alignment vertical="center" wrapText="1"/>
    </xf>
    <xf numFmtId="0" fontId="1" fillId="2" borderId="0" xfId="0" applyFont="1" applyFill="1" applyAlignment="1">
      <alignment vertical="center" wrapText="1"/>
    </xf>
    <xf numFmtId="0" fontId="1" fillId="2" borderId="20" xfId="0" applyFont="1" applyFill="1" applyBorder="1" applyAlignment="1">
      <alignment vertical="center" wrapText="1"/>
    </xf>
    <xf numFmtId="0" fontId="1" fillId="2" borderId="46" xfId="0" applyFont="1" applyFill="1" applyBorder="1" applyAlignment="1">
      <alignment vertical="center" wrapText="1"/>
    </xf>
    <xf numFmtId="0" fontId="1" fillId="2" borderId="47" xfId="0" applyFont="1" applyFill="1" applyBorder="1" applyAlignment="1">
      <alignment vertical="center" wrapText="1"/>
    </xf>
    <xf numFmtId="0" fontId="1" fillId="2" borderId="274" xfId="0" applyFont="1" applyFill="1" applyBorder="1" applyAlignment="1">
      <alignment vertical="center" wrapText="1"/>
    </xf>
    <xf numFmtId="0" fontId="19" fillId="15" borderId="7" xfId="0" applyFont="1" applyFill="1" applyBorder="1" applyAlignment="1" applyProtection="1">
      <alignment vertical="center" wrapText="1"/>
      <protection locked="0"/>
    </xf>
    <xf numFmtId="0" fontId="19" fillId="15" borderId="9" xfId="0" applyFont="1" applyFill="1" applyBorder="1" applyAlignment="1" applyProtection="1">
      <alignment vertical="center" wrapText="1"/>
      <protection locked="0"/>
    </xf>
    <xf numFmtId="0" fontId="19" fillId="15" borderId="10" xfId="0" applyFont="1" applyFill="1" applyBorder="1" applyAlignment="1" applyProtection="1">
      <alignment vertical="center" wrapText="1"/>
      <protection locked="0"/>
    </xf>
    <xf numFmtId="0" fontId="19" fillId="15" borderId="274" xfId="0" applyFont="1" applyFill="1" applyBorder="1" applyAlignment="1" applyProtection="1">
      <alignment vertical="center" wrapText="1"/>
      <protection locked="0"/>
    </xf>
    <xf numFmtId="0" fontId="25" fillId="0" borderId="274" xfId="0" applyFont="1" applyBorder="1" applyAlignment="1" applyProtection="1">
      <alignment vertical="center"/>
      <protection locked="0"/>
    </xf>
    <xf numFmtId="0" fontId="6" fillId="2" borderId="82" xfId="0" applyFont="1" applyFill="1" applyBorder="1" applyAlignment="1" applyProtection="1">
      <alignment horizontal="center" vertical="center" wrapText="1"/>
      <protection locked="0"/>
    </xf>
    <xf numFmtId="0" fontId="4" fillId="2" borderId="274" xfId="0" applyFont="1" applyFill="1" applyBorder="1" applyAlignment="1">
      <alignment horizontal="center" vertical="center" wrapText="1"/>
    </xf>
    <xf numFmtId="0" fontId="6" fillId="2" borderId="360" xfId="0" applyFont="1" applyFill="1" applyBorder="1" applyAlignment="1" applyProtection="1">
      <alignment vertical="center" wrapText="1"/>
      <protection locked="0"/>
    </xf>
    <xf numFmtId="0" fontId="19" fillId="15" borderId="370" xfId="0" applyFont="1" applyFill="1" applyBorder="1" applyAlignment="1" applyProtection="1">
      <alignment vertical="center" wrapText="1"/>
      <protection locked="0"/>
    </xf>
    <xf numFmtId="0" fontId="6" fillId="2" borderId="371" xfId="0" applyFont="1" applyFill="1" applyBorder="1" applyAlignment="1" applyProtection="1">
      <alignment horizontal="center" vertical="center" wrapText="1"/>
      <protection locked="0"/>
    </xf>
    <xf numFmtId="0" fontId="3" fillId="2" borderId="372" xfId="0" applyFont="1" applyFill="1" applyBorder="1" applyAlignment="1">
      <alignment horizontal="center" vertical="center" wrapText="1"/>
    </xf>
    <xf numFmtId="0" fontId="3" fillId="2" borderId="373" xfId="0" applyFont="1" applyFill="1" applyBorder="1" applyAlignment="1">
      <alignment horizontal="center" vertical="center" wrapText="1"/>
    </xf>
    <xf numFmtId="0" fontId="5" fillId="2" borderId="371" xfId="0" applyFont="1" applyFill="1" applyBorder="1" applyAlignment="1" applyProtection="1">
      <alignment horizontal="center" vertical="center" wrapText="1"/>
      <protection locked="0"/>
    </xf>
    <xf numFmtId="0" fontId="17" fillId="15" borderId="283" xfId="0" applyFont="1" applyFill="1" applyBorder="1" applyAlignment="1" applyProtection="1">
      <alignment vertical="center" wrapText="1"/>
      <protection locked="0"/>
    </xf>
    <xf numFmtId="0" fontId="6" fillId="0" borderId="378" xfId="0" applyFont="1" applyBorder="1" applyAlignment="1">
      <alignment horizontal="center" vertical="center" wrapText="1"/>
    </xf>
    <xf numFmtId="0" fontId="6" fillId="0" borderId="379" xfId="0" applyFont="1" applyBorder="1" applyAlignment="1">
      <alignment horizontal="center" vertical="center" wrapText="1"/>
    </xf>
    <xf numFmtId="0" fontId="5" fillId="2" borderId="383" xfId="0" applyFont="1" applyFill="1" applyBorder="1" applyAlignment="1">
      <alignment horizontal="center" vertical="center" wrapText="1"/>
    </xf>
    <xf numFmtId="0" fontId="5" fillId="2" borderId="384" xfId="0" applyFont="1" applyFill="1" applyBorder="1" applyAlignment="1">
      <alignment horizontal="center" vertical="center" wrapText="1"/>
    </xf>
    <xf numFmtId="0" fontId="5" fillId="2" borderId="385" xfId="0" applyFont="1" applyFill="1" applyBorder="1" applyAlignment="1">
      <alignment horizontal="center" vertical="center" wrapText="1"/>
    </xf>
    <xf numFmtId="0" fontId="4" fillId="8" borderId="386" xfId="0" applyFont="1" applyFill="1" applyBorder="1" applyAlignment="1">
      <alignment horizontal="center" vertical="center" wrapText="1"/>
    </xf>
    <xf numFmtId="0" fontId="15" fillId="8" borderId="387" xfId="0" applyFont="1" applyFill="1" applyBorder="1" applyAlignment="1">
      <alignment horizontal="center" vertical="center" wrapText="1"/>
    </xf>
    <xf numFmtId="0" fontId="20" fillId="8" borderId="386" xfId="0" applyFont="1" applyFill="1" applyBorder="1" applyAlignment="1">
      <alignment horizontal="center" vertical="center" wrapText="1"/>
    </xf>
    <xf numFmtId="0" fontId="10" fillId="8" borderId="387" xfId="0" applyFont="1" applyFill="1" applyBorder="1" applyAlignment="1">
      <alignment horizontal="center" vertical="center" wrapText="1"/>
    </xf>
    <xf numFmtId="0" fontId="1" fillId="2" borderId="232" xfId="0" applyFont="1" applyFill="1" applyBorder="1" applyAlignment="1">
      <alignment vertical="center" wrapText="1"/>
    </xf>
    <xf numFmtId="0" fontId="1" fillId="2" borderId="233" xfId="0" applyFont="1" applyFill="1" applyBorder="1" applyAlignment="1">
      <alignment vertical="center" wrapText="1"/>
    </xf>
    <xf numFmtId="0" fontId="4" fillId="23" borderId="40" xfId="0" applyFont="1" applyFill="1" applyBorder="1" applyAlignment="1">
      <alignment vertical="center" wrapText="1"/>
    </xf>
    <xf numFmtId="0" fontId="4" fillId="23" borderId="49" xfId="0" applyFont="1" applyFill="1" applyBorder="1" applyAlignment="1">
      <alignment vertical="center" wrapText="1"/>
    </xf>
    <xf numFmtId="0" fontId="4" fillId="23" borderId="388" xfId="0" applyFont="1" applyFill="1" applyBorder="1" applyAlignment="1">
      <alignment vertical="center" wrapText="1"/>
    </xf>
    <xf numFmtId="0" fontId="4" fillId="23" borderId="253" xfId="0" applyFont="1" applyFill="1" applyBorder="1" applyAlignment="1">
      <alignment vertical="center" wrapText="1"/>
    </xf>
    <xf numFmtId="0" fontId="6" fillId="2" borderId="274" xfId="0" applyFont="1" applyFill="1" applyBorder="1" applyAlignment="1" applyProtection="1">
      <alignment vertical="center" wrapText="1"/>
      <protection locked="0"/>
    </xf>
    <xf numFmtId="0" fontId="5" fillId="2" borderId="274" xfId="0" applyFont="1" applyFill="1" applyBorder="1" applyAlignment="1">
      <alignment horizontal="center" vertical="center" wrapText="1"/>
    </xf>
    <xf numFmtId="0" fontId="11" fillId="2" borderId="274" xfId="0" applyFont="1" applyFill="1" applyBorder="1" applyAlignment="1">
      <alignment horizontal="center" vertical="center" wrapText="1"/>
    </xf>
    <xf numFmtId="0" fontId="6" fillId="7" borderId="274" xfId="0" applyFont="1" applyFill="1" applyBorder="1" applyAlignment="1">
      <alignment horizontal="center" vertical="center"/>
    </xf>
    <xf numFmtId="0" fontId="6" fillId="7" borderId="274" xfId="0" applyFont="1" applyFill="1" applyBorder="1" applyAlignment="1">
      <alignment horizontal="center" vertical="center" wrapText="1"/>
    </xf>
    <xf numFmtId="0" fontId="6" fillId="2" borderId="274" xfId="0" applyFont="1" applyFill="1" applyBorder="1" applyAlignment="1" applyProtection="1">
      <alignment horizontal="center" vertical="center" wrapText="1"/>
      <protection locked="0"/>
    </xf>
    <xf numFmtId="0" fontId="3" fillId="2" borderId="274" xfId="0" applyFont="1" applyFill="1" applyBorder="1" applyAlignment="1">
      <alignment horizontal="center" vertical="center" wrapText="1"/>
    </xf>
    <xf numFmtId="0" fontId="5" fillId="2" borderId="274" xfId="0" applyFont="1" applyFill="1" applyBorder="1" applyAlignment="1" applyProtection="1">
      <alignment horizontal="center" vertical="center" wrapText="1"/>
      <protection locked="0"/>
    </xf>
    <xf numFmtId="0" fontId="6" fillId="0" borderId="274" xfId="0" applyFont="1" applyBorder="1" applyAlignment="1">
      <alignment horizontal="center" vertical="center" wrapText="1"/>
    </xf>
    <xf numFmtId="0" fontId="14" fillId="0" borderId="274" xfId="0" applyFont="1" applyBorder="1" applyAlignment="1" applyProtection="1">
      <alignment horizontal="center" vertical="center" wrapText="1"/>
      <protection locked="0"/>
    </xf>
    <xf numFmtId="0" fontId="6" fillId="0" borderId="274" xfId="0" applyFont="1" applyBorder="1" applyAlignment="1">
      <alignment horizontal="center" vertical="center" wrapText="1"/>
    </xf>
    <xf numFmtId="0" fontId="21" fillId="2" borderId="274" xfId="0" applyFont="1" applyFill="1" applyBorder="1" applyAlignment="1">
      <alignment horizontal="center" vertical="center" wrapText="1"/>
    </xf>
    <xf numFmtId="1" fontId="6" fillId="7" borderId="274" xfId="0" applyNumberFormat="1"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6" fillId="2" borderId="91" xfId="0" applyFont="1" applyFill="1" applyBorder="1" applyAlignment="1" applyProtection="1">
      <alignment horizontal="center" vertical="center" wrapText="1"/>
      <protection locked="0"/>
    </xf>
    <xf numFmtId="0" fontId="19" fillId="15" borderId="353" xfId="0" applyFont="1" applyFill="1" applyBorder="1" applyAlignment="1">
      <alignment horizontal="center" vertical="center" wrapText="1"/>
    </xf>
    <xf numFmtId="0" fontId="19" fillId="15" borderId="164" xfId="0" applyFont="1" applyFill="1" applyBorder="1" applyAlignment="1">
      <alignment horizontal="center" vertical="center" wrapText="1"/>
    </xf>
    <xf numFmtId="0" fontId="17" fillId="15" borderId="76" xfId="0" applyFont="1" applyFill="1" applyBorder="1" applyAlignment="1">
      <alignment horizontal="center" vertical="center" wrapText="1"/>
    </xf>
    <xf numFmtId="0" fontId="17" fillId="15" borderId="6" xfId="0" applyFont="1" applyFill="1" applyBorder="1" applyAlignment="1">
      <alignment horizontal="center" vertical="center" wrapText="1"/>
    </xf>
    <xf numFmtId="0" fontId="26" fillId="15" borderId="76" xfId="0" applyFont="1" applyFill="1" applyBorder="1" applyAlignment="1">
      <alignment horizontal="center" vertical="center" wrapText="1"/>
    </xf>
    <xf numFmtId="0" fontId="2" fillId="18" borderId="0" xfId="0" applyFont="1" applyFill="1" applyAlignment="1" applyProtection="1">
      <alignment vertical="center"/>
      <protection locked="0"/>
    </xf>
    <xf numFmtId="0" fontId="6" fillId="0" borderId="60" xfId="0" applyFont="1" applyBorder="1" applyAlignment="1">
      <alignment horizontal="center" vertical="center" wrapText="1"/>
    </xf>
    <xf numFmtId="0" fontId="6" fillId="0" borderId="63" xfId="0" applyFont="1" applyBorder="1" applyAlignment="1">
      <alignment horizontal="center" vertical="center" wrapText="1"/>
    </xf>
    <xf numFmtId="0" fontId="11" fillId="2" borderId="41" xfId="0" applyFont="1" applyFill="1" applyBorder="1" applyAlignment="1">
      <alignment horizontal="center" vertical="center" wrapText="1"/>
    </xf>
    <xf numFmtId="0" fontId="11" fillId="2" borderId="6" xfId="0" applyFont="1" applyFill="1" applyBorder="1" applyAlignment="1">
      <alignment horizontal="center" vertical="center" wrapText="1"/>
    </xf>
    <xf numFmtId="1" fontId="2" fillId="7" borderId="64" xfId="0" applyNumberFormat="1" applyFont="1" applyFill="1" applyBorder="1" applyAlignment="1">
      <alignment horizontal="center" vertical="center"/>
    </xf>
    <xf numFmtId="1" fontId="2" fillId="7" borderId="114" xfId="0" applyNumberFormat="1" applyFont="1" applyFill="1" applyBorder="1" applyAlignment="1">
      <alignment horizontal="center" vertical="center"/>
    </xf>
    <xf numFmtId="0" fontId="6" fillId="7" borderId="60" xfId="0" applyFont="1" applyFill="1" applyBorder="1" applyAlignment="1">
      <alignment horizontal="center" vertical="center" wrapText="1"/>
    </xf>
    <xf numFmtId="0" fontId="6" fillId="7" borderId="63" xfId="0" applyFont="1" applyFill="1" applyBorder="1" applyAlignment="1">
      <alignment horizontal="center" vertical="center" wrapText="1"/>
    </xf>
    <xf numFmtId="0" fontId="6" fillId="2" borderId="59" xfId="0" applyFont="1" applyFill="1" applyBorder="1" applyAlignment="1" applyProtection="1">
      <alignment horizontal="center" vertical="center" wrapText="1"/>
      <protection locked="0"/>
    </xf>
    <xf numFmtId="0" fontId="6" fillId="2" borderId="62" xfId="0" applyFont="1" applyFill="1" applyBorder="1" applyAlignment="1" applyProtection="1">
      <alignment horizontal="center" vertical="center" wrapText="1"/>
      <protection locked="0"/>
    </xf>
    <xf numFmtId="0" fontId="6" fillId="7" borderId="37" xfId="0" applyFont="1" applyFill="1" applyBorder="1" applyAlignment="1">
      <alignment horizontal="center" vertical="center"/>
    </xf>
    <xf numFmtId="0" fontId="6" fillId="7" borderId="51" xfId="0" applyFont="1" applyFill="1" applyBorder="1" applyAlignment="1">
      <alignment horizontal="center" vertical="center"/>
    </xf>
    <xf numFmtId="0" fontId="6" fillId="0" borderId="115" xfId="0" applyFont="1" applyBorder="1" applyAlignment="1">
      <alignment horizontal="center" vertical="center"/>
    </xf>
    <xf numFmtId="0" fontId="6" fillId="0" borderId="6" xfId="0" applyFont="1" applyBorder="1" applyAlignment="1">
      <alignment horizontal="center" vertical="center"/>
    </xf>
    <xf numFmtId="0" fontId="6" fillId="0" borderId="98" xfId="0" applyFont="1" applyBorder="1" applyAlignment="1">
      <alignment horizontal="center" vertical="center" wrapText="1"/>
    </xf>
    <xf numFmtId="0" fontId="6" fillId="0" borderId="113" xfId="0" applyFont="1" applyBorder="1" applyAlignment="1">
      <alignment horizontal="center" vertical="center" wrapText="1"/>
    </xf>
    <xf numFmtId="0" fontId="4" fillId="2" borderId="6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6" fillId="2" borderId="123" xfId="0" applyFont="1" applyFill="1" applyBorder="1" applyAlignment="1" applyProtection="1">
      <alignment horizontal="center" vertical="center" wrapText="1"/>
      <protection locked="0"/>
    </xf>
    <xf numFmtId="0" fontId="6" fillId="2" borderId="126" xfId="0" applyFont="1" applyFill="1" applyBorder="1" applyAlignment="1" applyProtection="1">
      <alignment horizontal="center" vertical="center" wrapText="1"/>
      <protection locked="0"/>
    </xf>
    <xf numFmtId="0" fontId="6" fillId="2" borderId="141" xfId="0" applyFont="1" applyFill="1" applyBorder="1" applyAlignment="1" applyProtection="1">
      <alignment horizontal="center" vertical="center" wrapText="1"/>
      <protection locked="0"/>
    </xf>
    <xf numFmtId="0" fontId="6" fillId="2" borderId="142" xfId="0" applyFont="1" applyFill="1" applyBorder="1" applyAlignment="1" applyProtection="1">
      <alignment horizontal="center" vertical="center" wrapText="1"/>
      <protection locked="0"/>
    </xf>
    <xf numFmtId="0" fontId="6" fillId="2" borderId="127" xfId="0" applyFont="1" applyFill="1" applyBorder="1" applyAlignment="1" applyProtection="1">
      <alignment horizontal="center" vertical="center" wrapText="1"/>
      <protection locked="0"/>
    </xf>
    <xf numFmtId="0" fontId="5" fillId="2" borderId="136" xfId="0" applyFont="1" applyFill="1" applyBorder="1" applyAlignment="1">
      <alignment horizontal="center" vertical="center" wrapText="1"/>
    </xf>
    <xf numFmtId="0" fontId="5" fillId="2" borderId="139" xfId="0" applyFont="1" applyFill="1" applyBorder="1" applyAlignment="1">
      <alignment horizontal="center" vertical="center" wrapText="1"/>
    </xf>
    <xf numFmtId="0" fontId="11" fillId="2" borderId="13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28" xfId="0" applyFont="1" applyFill="1" applyBorder="1" applyAlignment="1" applyProtection="1">
      <alignment horizontal="center" vertical="center" wrapText="1"/>
      <protection locked="0"/>
    </xf>
    <xf numFmtId="0" fontId="6" fillId="2" borderId="125" xfId="0" applyFont="1" applyFill="1" applyBorder="1" applyAlignment="1" applyProtection="1">
      <alignment horizontal="center" vertical="center" wrapText="1"/>
      <protection locked="0"/>
    </xf>
    <xf numFmtId="0" fontId="6" fillId="2" borderId="129" xfId="0" applyFont="1" applyFill="1" applyBorder="1" applyAlignment="1" applyProtection="1">
      <alignment horizontal="center" vertical="center" wrapText="1"/>
      <protection locked="0"/>
    </xf>
    <xf numFmtId="0" fontId="6" fillId="2" borderId="130" xfId="0" applyFont="1" applyFill="1" applyBorder="1" applyAlignment="1" applyProtection="1">
      <alignment horizontal="center" vertical="center" wrapText="1"/>
      <protection locked="0"/>
    </xf>
    <xf numFmtId="0" fontId="4" fillId="2" borderId="117" xfId="0" applyFont="1" applyFill="1" applyBorder="1" applyAlignment="1">
      <alignment horizontal="center" vertical="center" wrapText="1"/>
    </xf>
    <xf numFmtId="0" fontId="4" fillId="2" borderId="111" xfId="0" applyFont="1" applyFill="1" applyBorder="1" applyAlignment="1">
      <alignment horizontal="center" vertical="center" wrapText="1"/>
    </xf>
    <xf numFmtId="1" fontId="6" fillId="7" borderId="78" xfId="0" applyNumberFormat="1" applyFont="1" applyFill="1" applyBorder="1" applyAlignment="1">
      <alignment horizontal="center" vertical="center" wrapText="1"/>
    </xf>
    <xf numFmtId="1" fontId="6" fillId="7" borderId="80" xfId="0" applyNumberFormat="1" applyFont="1" applyFill="1" applyBorder="1" applyAlignment="1">
      <alignment horizontal="center" vertical="center" wrapText="1"/>
    </xf>
    <xf numFmtId="1" fontId="6" fillId="7" borderId="83" xfId="0" applyNumberFormat="1" applyFont="1" applyFill="1" applyBorder="1" applyAlignment="1">
      <alignment horizontal="center" vertical="center" wrapText="1"/>
    </xf>
    <xf numFmtId="0" fontId="6" fillId="7" borderId="79" xfId="0" applyFont="1" applyFill="1" applyBorder="1" applyAlignment="1">
      <alignment horizontal="center" vertical="center" wrapText="1"/>
    </xf>
    <xf numFmtId="0" fontId="6" fillId="7" borderId="81" xfId="0" applyFont="1" applyFill="1" applyBorder="1" applyAlignment="1">
      <alignment horizontal="center" vertical="center" wrapText="1"/>
    </xf>
    <xf numFmtId="0" fontId="6" fillId="7" borderId="84" xfId="0" applyFont="1" applyFill="1" applyBorder="1" applyAlignment="1">
      <alignment horizontal="center" vertical="center" wrapText="1"/>
    </xf>
    <xf numFmtId="0" fontId="6" fillId="2" borderId="31"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17" fillId="15" borderId="8" xfId="0" applyFont="1" applyFill="1" applyBorder="1" applyAlignment="1" applyProtection="1">
      <alignment horizontal="left" vertical="center" wrapText="1"/>
      <protection locked="0"/>
    </xf>
    <xf numFmtId="0" fontId="17" fillId="15" borderId="9"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40" xfId="0" applyFont="1" applyFill="1" applyBorder="1" applyAlignment="1" applyProtection="1">
      <alignment horizontal="center" vertical="center" wrapText="1"/>
      <protection locked="0"/>
    </xf>
    <xf numFmtId="0" fontId="6" fillId="0" borderId="20" xfId="0" applyFont="1" applyBorder="1" applyAlignment="1">
      <alignment horizontal="center" vertical="center"/>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3" xfId="0" applyFont="1" applyBorder="1" applyAlignment="1">
      <alignment horizontal="center" vertical="center" wrapText="1"/>
    </xf>
    <xf numFmtId="0" fontId="4" fillId="2" borderId="78"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21" fillId="2" borderId="158"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6" fillId="2" borderId="124" xfId="0" applyFont="1" applyFill="1" applyBorder="1" applyAlignment="1" applyProtection="1">
      <alignment horizontal="center" vertical="center" wrapText="1"/>
      <protection locked="0"/>
    </xf>
    <xf numFmtId="0" fontId="4" fillId="2" borderId="118" xfId="0" applyFont="1" applyFill="1" applyBorder="1" applyAlignment="1">
      <alignment horizontal="center" vertical="center" wrapText="1"/>
    </xf>
    <xf numFmtId="0" fontId="11" fillId="2" borderId="11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7" borderId="50" xfId="0" applyFont="1" applyFill="1" applyBorder="1" applyAlignment="1">
      <alignment horizontal="center" vertical="center"/>
    </xf>
    <xf numFmtId="0" fontId="6" fillId="2" borderId="144" xfId="0" applyFont="1" applyFill="1" applyBorder="1" applyAlignment="1" applyProtection="1">
      <alignment horizontal="center" vertical="center" wrapText="1"/>
      <protection locked="0"/>
    </xf>
    <xf numFmtId="0" fontId="6" fillId="2" borderId="120" xfId="0" applyFont="1" applyFill="1" applyBorder="1" applyAlignment="1" applyProtection="1">
      <alignment horizontal="center" vertical="center" wrapText="1"/>
      <protection locked="0"/>
    </xf>
    <xf numFmtId="0" fontId="5" fillId="2" borderId="137" xfId="0" applyFont="1" applyFill="1" applyBorder="1" applyAlignment="1">
      <alignment horizontal="center" vertical="center" wrapText="1"/>
    </xf>
    <xf numFmtId="0" fontId="5" fillId="2" borderId="138"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91" xfId="0" applyFont="1" applyFill="1" applyBorder="1" applyAlignment="1">
      <alignment horizontal="center" vertical="center" wrapText="1"/>
    </xf>
    <xf numFmtId="0" fontId="6" fillId="2" borderId="122" xfId="0" applyFont="1" applyFill="1" applyBorder="1" applyAlignment="1" applyProtection="1">
      <alignment horizontal="center" vertical="center" wrapText="1"/>
      <protection locked="0"/>
    </xf>
    <xf numFmtId="0" fontId="21" fillId="2" borderId="102" xfId="0" applyFont="1" applyFill="1" applyBorder="1" applyAlignment="1">
      <alignment horizontal="center" vertical="center" wrapText="1"/>
    </xf>
    <xf numFmtId="0" fontId="21" fillId="2" borderId="116" xfId="0" applyFont="1" applyFill="1" applyBorder="1" applyAlignment="1">
      <alignment horizontal="center" vertical="center" wrapText="1"/>
    </xf>
    <xf numFmtId="1" fontId="6" fillId="7" borderId="64" xfId="0" applyNumberFormat="1" applyFont="1" applyFill="1" applyBorder="1" applyAlignment="1">
      <alignment horizontal="center" vertical="center" wrapText="1"/>
    </xf>
    <xf numFmtId="1" fontId="6" fillId="7" borderId="67" xfId="0" applyNumberFormat="1" applyFont="1" applyFill="1" applyBorder="1" applyAlignment="1">
      <alignment horizontal="center" vertical="center" wrapText="1"/>
    </xf>
    <xf numFmtId="0" fontId="6" fillId="2" borderId="145" xfId="0" applyFont="1" applyFill="1" applyBorder="1" applyAlignment="1" applyProtection="1">
      <alignment horizontal="center" vertical="center" wrapText="1"/>
      <protection locked="0"/>
    </xf>
    <xf numFmtId="0" fontId="6" fillId="2" borderId="121" xfId="0" applyFont="1" applyFill="1" applyBorder="1" applyAlignment="1" applyProtection="1">
      <alignment horizontal="center" vertical="center" wrapText="1"/>
      <protection locked="0"/>
    </xf>
    <xf numFmtId="0" fontId="4" fillId="2" borderId="96"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6" fillId="2" borderId="45"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52" xfId="0" applyFont="1" applyFill="1" applyBorder="1" applyAlignment="1" applyProtection="1">
      <alignment horizontal="center" vertical="center" wrapText="1"/>
      <protection locked="0"/>
    </xf>
    <xf numFmtId="0" fontId="6" fillId="2" borderId="154"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155" xfId="0" applyFont="1" applyFill="1" applyBorder="1" applyAlignment="1" applyProtection="1">
      <alignment horizontal="center" vertical="center" wrapText="1"/>
      <protection locked="0"/>
    </xf>
    <xf numFmtId="0" fontId="6" fillId="2" borderId="143" xfId="0" applyFont="1" applyFill="1" applyBorder="1" applyAlignment="1" applyProtection="1">
      <alignment horizontal="center" vertical="center" wrapText="1"/>
      <protection locked="0"/>
    </xf>
    <xf numFmtId="0" fontId="6" fillId="2" borderId="119" xfId="0" applyFont="1" applyFill="1" applyBorder="1" applyAlignment="1" applyProtection="1">
      <alignment horizontal="center" vertical="center" wrapText="1"/>
      <protection locked="0"/>
    </xf>
    <xf numFmtId="0" fontId="17" fillId="15" borderId="10"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9" borderId="40"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4" fillId="9" borderId="41" xfId="0" applyFont="1" applyFill="1" applyBorder="1" applyAlignment="1">
      <alignment horizontal="center" vertical="center" wrapText="1"/>
    </xf>
    <xf numFmtId="0" fontId="4" fillId="9" borderId="49" xfId="0" applyFont="1" applyFill="1" applyBorder="1" applyAlignment="1">
      <alignment horizontal="center" vertical="center" wrapText="1"/>
    </xf>
    <xf numFmtId="0" fontId="4" fillId="9" borderId="46"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5" fillId="2" borderId="135"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116" xfId="0" applyFont="1" applyFill="1" applyBorder="1" applyAlignment="1">
      <alignment horizontal="center" vertical="center" wrapText="1"/>
    </xf>
    <xf numFmtId="0" fontId="6" fillId="7" borderId="157" xfId="0" applyFont="1" applyFill="1" applyBorder="1" applyAlignment="1">
      <alignment horizontal="center" vertical="center"/>
    </xf>
    <xf numFmtId="0" fontId="6" fillId="7" borderId="96" xfId="0" applyFont="1" applyFill="1" applyBorder="1" applyAlignment="1">
      <alignment horizontal="center" vertical="center"/>
    </xf>
    <xf numFmtId="0" fontId="6" fillId="7" borderId="98" xfId="0" applyFont="1" applyFill="1" applyBorder="1" applyAlignment="1">
      <alignment horizontal="center" vertical="center" wrapText="1"/>
    </xf>
    <xf numFmtId="0" fontId="6" fillId="7" borderId="102" xfId="0" applyFont="1" applyFill="1" applyBorder="1" applyAlignment="1">
      <alignment horizontal="center" vertical="center" wrapText="1"/>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3" fillId="9" borderId="41" xfId="0" applyFont="1" applyFill="1" applyBorder="1" applyAlignment="1">
      <alignment horizontal="center" vertical="center" wrapText="1"/>
    </xf>
    <xf numFmtId="0" fontId="3" fillId="9" borderId="47" xfId="0" applyFont="1" applyFill="1" applyBorder="1" applyAlignment="1">
      <alignment horizontal="center" vertical="center" wrapText="1"/>
    </xf>
    <xf numFmtId="0" fontId="1" fillId="2" borderId="71"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0"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3" fillId="3" borderId="71"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0" xfId="0" applyFont="1" applyFill="1" applyAlignment="1">
      <alignment horizontal="center" vertical="center"/>
    </xf>
    <xf numFmtId="0" fontId="3" fillId="3"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70"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65"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7"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6" fillId="2" borderId="274" xfId="0" applyFont="1" applyFill="1" applyBorder="1" applyAlignment="1" applyProtection="1">
      <alignment horizontal="center" vertical="center" wrapText="1"/>
      <protection locked="0"/>
    </xf>
    <xf numFmtId="0" fontId="1" fillId="2" borderId="33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8" xfId="0" applyFont="1" applyFill="1" applyBorder="1" applyAlignment="1">
      <alignment horizontal="center" vertical="center" wrapText="1"/>
    </xf>
    <xf numFmtId="0" fontId="1" fillId="2" borderId="253" xfId="0" applyFont="1" applyFill="1" applyBorder="1" applyAlignment="1">
      <alignment horizontal="center" vertical="center" wrapText="1"/>
    </xf>
    <xf numFmtId="0" fontId="1" fillId="2" borderId="258" xfId="0" applyFont="1" applyFill="1" applyBorder="1" applyAlignment="1">
      <alignment horizontal="center" vertical="center" wrapText="1"/>
    </xf>
    <xf numFmtId="0" fontId="1" fillId="2" borderId="276" xfId="0" applyFont="1" applyFill="1" applyBorder="1" applyAlignment="1">
      <alignment horizontal="center" vertical="center" wrapText="1"/>
    </xf>
    <xf numFmtId="0" fontId="6" fillId="2" borderId="20" xfId="0" applyFont="1" applyFill="1" applyBorder="1" applyAlignment="1" applyProtection="1">
      <alignment horizontal="center" vertical="center" wrapText="1"/>
      <protection locked="0"/>
    </xf>
    <xf numFmtId="0" fontId="4" fillId="2" borderId="274" xfId="0" applyFont="1" applyFill="1" applyBorder="1" applyAlignment="1">
      <alignment horizontal="center" vertical="center" wrapText="1"/>
    </xf>
    <xf numFmtId="0" fontId="3" fillId="3" borderId="394" xfId="0" applyFont="1" applyFill="1" applyBorder="1" applyAlignment="1">
      <alignment horizontal="center" vertical="center"/>
    </xf>
    <xf numFmtId="0" fontId="3" fillId="3" borderId="13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95" xfId="0" applyFont="1" applyFill="1" applyBorder="1" applyAlignment="1">
      <alignment horizontal="center" vertical="center"/>
    </xf>
    <xf numFmtId="0" fontId="3" fillId="3" borderId="258" xfId="0" applyFont="1" applyFill="1" applyBorder="1" applyAlignment="1">
      <alignment horizontal="center" vertical="center"/>
    </xf>
    <xf numFmtId="0" fontId="3" fillId="3" borderId="25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4" fillId="8" borderId="294" xfId="0" applyFont="1" applyFill="1" applyBorder="1" applyAlignment="1">
      <alignment horizontal="center" vertical="center" wrapText="1"/>
    </xf>
    <xf numFmtId="0" fontId="4" fillId="8" borderId="295" xfId="0" applyFont="1" applyFill="1" applyBorder="1" applyAlignment="1">
      <alignment horizontal="center" vertical="center" wrapText="1"/>
    </xf>
    <xf numFmtId="0" fontId="4" fillId="8" borderId="296" xfId="0" applyFont="1" applyFill="1" applyBorder="1" applyAlignment="1">
      <alignment horizontal="center" vertical="center" wrapText="1"/>
    </xf>
    <xf numFmtId="0" fontId="4" fillId="8" borderId="292" xfId="0" applyFont="1" applyFill="1" applyBorder="1" applyAlignment="1">
      <alignment horizontal="center" vertical="center" wrapText="1"/>
    </xf>
    <xf numFmtId="0" fontId="4" fillId="8" borderId="29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89"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16" fillId="14" borderId="40" xfId="0" applyFont="1" applyFill="1" applyBorder="1" applyAlignment="1">
      <alignment horizontal="center" vertical="center" wrapText="1"/>
    </xf>
    <xf numFmtId="0" fontId="16" fillId="14" borderId="41"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6" fillId="14" borderId="2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9" fillId="2" borderId="274" xfId="0" applyFont="1" applyFill="1" applyBorder="1" applyAlignment="1">
      <alignment horizontal="center" vertical="center" wrapText="1"/>
    </xf>
    <xf numFmtId="0" fontId="9" fillId="2" borderId="158" xfId="0" applyFont="1" applyFill="1" applyBorder="1" applyAlignment="1">
      <alignment horizontal="center" vertical="center" wrapText="1"/>
    </xf>
    <xf numFmtId="0" fontId="9" fillId="2" borderId="389" xfId="0" applyFont="1" applyFill="1" applyBorder="1" applyAlignment="1">
      <alignment horizontal="center" vertical="center" wrapText="1"/>
    </xf>
    <xf numFmtId="0" fontId="9" fillId="2" borderId="11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1" fillId="2" borderId="134" xfId="0" applyFont="1" applyFill="1" applyBorder="1" applyAlignment="1">
      <alignment horizontal="center" vertical="center" wrapText="1"/>
    </xf>
    <xf numFmtId="0" fontId="1" fillId="2" borderId="354" xfId="0" applyFont="1" applyFill="1" applyBorder="1" applyAlignment="1">
      <alignment horizontal="center" vertical="center" wrapText="1"/>
    </xf>
    <xf numFmtId="0" fontId="1" fillId="2" borderId="287"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1" fillId="2" borderId="102" xfId="0" applyFont="1" applyFill="1" applyBorder="1" applyAlignment="1">
      <alignment horizontal="center" vertical="center" wrapText="1"/>
    </xf>
    <xf numFmtId="0" fontId="35" fillId="2" borderId="67" xfId="0" applyFont="1" applyFill="1" applyBorder="1" applyAlignment="1">
      <alignment horizontal="center" vertical="center" wrapText="1"/>
    </xf>
    <xf numFmtId="0" fontId="35" fillId="2" borderId="134" xfId="0" applyFont="1" applyFill="1" applyBorder="1" applyAlignment="1">
      <alignment horizontal="center" vertical="center" wrapText="1"/>
    </xf>
    <xf numFmtId="0" fontId="35" fillId="2" borderId="354" xfId="0" applyFont="1" applyFill="1" applyBorder="1" applyAlignment="1">
      <alignment horizontal="center" vertical="center" wrapText="1"/>
    </xf>
    <xf numFmtId="0" fontId="35" fillId="2" borderId="287"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98" xfId="0" applyFont="1" applyFill="1" applyBorder="1" applyAlignment="1">
      <alignment horizontal="center" vertical="center" wrapText="1"/>
    </xf>
    <xf numFmtId="0" fontId="35" fillId="2" borderId="64" xfId="0" applyFont="1" applyFill="1" applyBorder="1" applyAlignment="1">
      <alignment horizontal="center" vertical="center" wrapText="1"/>
    </xf>
    <xf numFmtId="0" fontId="35" fillId="2" borderId="91" xfId="0" applyFont="1" applyFill="1" applyBorder="1" applyAlignment="1">
      <alignment horizontal="center" vertical="center" wrapText="1"/>
    </xf>
    <xf numFmtId="0" fontId="4" fillId="2" borderId="158" xfId="0" applyFont="1" applyFill="1" applyBorder="1" applyAlignment="1">
      <alignment horizontal="center" vertical="center" wrapText="1"/>
    </xf>
    <xf numFmtId="0" fontId="6" fillId="2" borderId="359" xfId="0" applyFont="1" applyFill="1" applyBorder="1" applyAlignment="1" applyProtection="1">
      <alignment horizontal="center" vertical="center" wrapText="1"/>
      <protection locked="0"/>
    </xf>
    <xf numFmtId="0" fontId="6" fillId="2" borderId="252" xfId="0" applyFont="1" applyFill="1" applyBorder="1" applyAlignment="1" applyProtection="1">
      <alignment horizontal="center" vertical="center" wrapText="1"/>
      <protection locked="0"/>
    </xf>
    <xf numFmtId="0" fontId="6" fillId="2" borderId="362" xfId="0" applyFont="1" applyFill="1" applyBorder="1" applyAlignment="1" applyProtection="1">
      <alignment horizontal="center" vertical="center" wrapText="1"/>
      <protection locked="0"/>
    </xf>
    <xf numFmtId="0" fontId="4" fillId="23" borderId="388" xfId="0" applyFont="1" applyFill="1" applyBorder="1" applyAlignment="1">
      <alignment horizontal="center" vertical="center" wrapText="1"/>
    </xf>
    <xf numFmtId="0" fontId="4" fillId="23" borderId="115" xfId="0" applyFont="1" applyFill="1" applyBorder="1" applyAlignment="1">
      <alignment horizontal="center" vertical="center" wrapText="1"/>
    </xf>
    <xf numFmtId="0" fontId="4" fillId="23" borderId="253" xfId="0" applyFont="1" applyFill="1" applyBorder="1" applyAlignment="1">
      <alignment horizontal="center" vertical="center" wrapText="1"/>
    </xf>
    <xf numFmtId="0" fontId="4" fillId="23" borderId="251" xfId="0" applyFont="1" applyFill="1" applyBorder="1" applyAlignment="1">
      <alignment horizontal="center" vertical="center" wrapText="1"/>
    </xf>
    <xf numFmtId="0" fontId="6" fillId="2" borderId="255" xfId="0" applyFont="1" applyFill="1" applyBorder="1" applyAlignment="1" applyProtection="1">
      <alignment horizontal="center" vertical="center" wrapText="1"/>
      <protection locked="0"/>
    </xf>
    <xf numFmtId="1" fontId="6" fillId="7" borderId="381" xfId="0" applyNumberFormat="1" applyFont="1" applyFill="1" applyBorder="1" applyAlignment="1">
      <alignment horizontal="center" vertical="center" wrapText="1"/>
    </xf>
    <xf numFmtId="0" fontId="11" fillId="2" borderId="251" xfId="0" applyFont="1" applyFill="1" applyBorder="1" applyAlignment="1">
      <alignment horizontal="center" vertical="center" wrapText="1"/>
    </xf>
    <xf numFmtId="0" fontId="6" fillId="7" borderId="260" xfId="0" applyFont="1" applyFill="1" applyBorder="1" applyAlignment="1">
      <alignment horizontal="center" vertical="center"/>
    </xf>
    <xf numFmtId="0" fontId="3" fillId="9" borderId="388" xfId="0" applyFont="1" applyFill="1" applyBorder="1" applyAlignment="1">
      <alignment horizontal="center" vertical="center" wrapText="1"/>
    </xf>
    <xf numFmtId="0" fontId="3" fillId="9" borderId="115" xfId="0" applyFont="1" applyFill="1" applyBorder="1" applyAlignment="1">
      <alignment horizontal="center" vertical="center" wrapText="1"/>
    </xf>
    <xf numFmtId="0" fontId="3" fillId="9" borderId="253" xfId="0" applyFont="1" applyFill="1" applyBorder="1" applyAlignment="1">
      <alignment horizontal="center" vertical="center" wrapText="1"/>
    </xf>
    <xf numFmtId="0" fontId="3" fillId="9" borderId="251" xfId="0" applyFont="1" applyFill="1" applyBorder="1" applyAlignment="1">
      <alignment horizontal="center" vertical="center" wrapText="1"/>
    </xf>
    <xf numFmtId="0" fontId="4" fillId="9" borderId="388" xfId="0" applyFont="1" applyFill="1" applyBorder="1" applyAlignment="1">
      <alignment horizontal="center" vertical="center" wrapText="1"/>
    </xf>
    <xf numFmtId="0" fontId="4" fillId="9" borderId="115" xfId="0" applyFont="1" applyFill="1" applyBorder="1" applyAlignment="1">
      <alignment horizontal="center" vertical="center" wrapText="1"/>
    </xf>
    <xf numFmtId="0" fontId="4" fillId="9" borderId="253" xfId="0" applyFont="1" applyFill="1" applyBorder="1" applyAlignment="1">
      <alignment horizontal="center" vertical="center" wrapText="1"/>
    </xf>
    <xf numFmtId="0" fontId="4" fillId="9" borderId="251" xfId="0" applyFont="1" applyFill="1" applyBorder="1" applyAlignment="1">
      <alignment horizontal="center" vertical="center" wrapText="1"/>
    </xf>
    <xf numFmtId="0" fontId="6" fillId="2" borderId="363" xfId="0" applyFont="1" applyFill="1" applyBorder="1" applyAlignment="1" applyProtection="1">
      <alignment horizontal="center" vertical="center" wrapText="1"/>
      <protection locked="0"/>
    </xf>
    <xf numFmtId="0" fontId="4" fillId="2" borderId="366" xfId="0" applyFont="1" applyFill="1" applyBorder="1" applyAlignment="1">
      <alignment horizontal="center" vertical="center" wrapText="1"/>
    </xf>
    <xf numFmtId="0" fontId="11" fillId="2" borderId="367" xfId="0" applyFont="1" applyFill="1" applyBorder="1" applyAlignment="1">
      <alignment horizontal="center" vertical="center" wrapText="1"/>
    </xf>
    <xf numFmtId="0" fontId="6" fillId="7" borderId="368" xfId="0" applyFont="1" applyFill="1" applyBorder="1" applyAlignment="1">
      <alignment horizontal="center" vertical="center"/>
    </xf>
    <xf numFmtId="0" fontId="6" fillId="7" borderId="369" xfId="0" applyFont="1" applyFill="1" applyBorder="1" applyAlignment="1">
      <alignment horizontal="center" vertical="center" wrapText="1"/>
    </xf>
    <xf numFmtId="0" fontId="6" fillId="0" borderId="251" xfId="0" applyFont="1" applyBorder="1" applyAlignment="1">
      <alignment horizontal="center" vertical="center"/>
    </xf>
    <xf numFmtId="0" fontId="6" fillId="0" borderId="380" xfId="0" applyFont="1" applyBorder="1" applyAlignment="1">
      <alignment horizontal="center" vertical="center" wrapText="1"/>
    </xf>
    <xf numFmtId="0" fontId="6" fillId="2" borderId="256" xfId="0" applyFont="1" applyFill="1" applyBorder="1" applyAlignment="1" applyProtection="1">
      <alignment horizontal="center" vertical="center" wrapText="1"/>
      <protection locked="0"/>
    </xf>
    <xf numFmtId="0" fontId="6" fillId="0" borderId="381" xfId="0" applyFont="1" applyBorder="1" applyAlignment="1">
      <alignment horizontal="center" vertical="center" wrapText="1"/>
    </xf>
    <xf numFmtId="0" fontId="4" fillId="2" borderId="381" xfId="0" applyFont="1" applyFill="1" applyBorder="1" applyAlignment="1">
      <alignment horizontal="center" vertical="center" wrapText="1"/>
    </xf>
    <xf numFmtId="0" fontId="21" fillId="2" borderId="263" xfId="0" applyFont="1" applyFill="1" applyBorder="1" applyAlignment="1">
      <alignment horizontal="center" vertical="center" wrapText="1"/>
    </xf>
    <xf numFmtId="0" fontId="6" fillId="7" borderId="374" xfId="0" applyFont="1" applyFill="1" applyBorder="1" applyAlignment="1">
      <alignment horizontal="center" vertical="center" wrapText="1"/>
    </xf>
    <xf numFmtId="0" fontId="6" fillId="7" borderId="375" xfId="0" applyFont="1" applyFill="1" applyBorder="1" applyAlignment="1">
      <alignment horizontal="center" vertical="center" wrapText="1"/>
    </xf>
    <xf numFmtId="0" fontId="6" fillId="7" borderId="382" xfId="0" applyFont="1" applyFill="1" applyBorder="1" applyAlignment="1">
      <alignment horizontal="center" vertical="center" wrapText="1"/>
    </xf>
    <xf numFmtId="0" fontId="6" fillId="2" borderId="167" xfId="0" applyFont="1" applyFill="1" applyBorder="1" applyAlignment="1" applyProtection="1">
      <alignment horizontal="center" vertical="center" wrapText="1"/>
      <protection locked="0"/>
    </xf>
    <xf numFmtId="0" fontId="6" fillId="2" borderId="377" xfId="0" applyFont="1" applyFill="1" applyBorder="1" applyAlignment="1" applyProtection="1">
      <alignment horizontal="center" vertical="center" wrapText="1"/>
      <protection locked="0"/>
    </xf>
    <xf numFmtId="0" fontId="6" fillId="2" borderId="254" xfId="0" applyFont="1" applyFill="1" applyBorder="1" applyAlignment="1" applyProtection="1">
      <alignment horizontal="center" vertical="center" wrapText="1"/>
      <protection locked="0"/>
    </xf>
    <xf numFmtId="0" fontId="4" fillId="2" borderId="259" xfId="0" applyFont="1" applyFill="1" applyBorder="1" applyAlignment="1">
      <alignment horizontal="center" vertical="center" wrapText="1"/>
    </xf>
    <xf numFmtId="0" fontId="5" fillId="2" borderId="257" xfId="0" applyFont="1" applyFill="1" applyBorder="1" applyAlignment="1">
      <alignment horizontal="center" vertical="center" wrapText="1"/>
    </xf>
    <xf numFmtId="0" fontId="11" fillId="2" borderId="258" xfId="0" applyFont="1" applyFill="1" applyBorder="1" applyAlignment="1">
      <alignment horizontal="center" vertical="center" wrapText="1"/>
    </xf>
    <xf numFmtId="0" fontId="6" fillId="2" borderId="358" xfId="0" applyFont="1" applyFill="1" applyBorder="1" applyAlignment="1" applyProtection="1">
      <alignment horizontal="center" vertical="center" wrapText="1"/>
      <protection locked="0"/>
    </xf>
    <xf numFmtId="0" fontId="6" fillId="2" borderId="245" xfId="0" applyFont="1" applyFill="1" applyBorder="1" applyAlignment="1" applyProtection="1">
      <alignment horizontal="center" vertical="center" wrapText="1"/>
      <protection locked="0"/>
    </xf>
    <xf numFmtId="0" fontId="6" fillId="2" borderId="360" xfId="0" applyFont="1" applyFill="1" applyBorder="1" applyAlignment="1" applyProtection="1">
      <alignment horizontal="center" vertical="center" wrapText="1"/>
      <protection locked="0"/>
    </xf>
    <xf numFmtId="0" fontId="6" fillId="2" borderId="234" xfId="0" applyFont="1" applyFill="1" applyBorder="1" applyAlignment="1" applyProtection="1">
      <alignment horizontal="center" vertical="center" wrapText="1"/>
      <protection locked="0"/>
    </xf>
    <xf numFmtId="0" fontId="6" fillId="2" borderId="361" xfId="0" applyFont="1" applyFill="1" applyBorder="1" applyAlignment="1" applyProtection="1">
      <alignment horizontal="center" vertical="center" wrapText="1"/>
      <protection locked="0"/>
    </xf>
    <xf numFmtId="0" fontId="6" fillId="2" borderId="242" xfId="0" applyFont="1" applyFill="1" applyBorder="1" applyAlignment="1" applyProtection="1">
      <alignment horizontal="center" vertical="center" wrapText="1"/>
      <protection locked="0"/>
    </xf>
    <xf numFmtId="0" fontId="6" fillId="2" borderId="376" xfId="0" applyFont="1" applyFill="1" applyBorder="1" applyAlignment="1" applyProtection="1">
      <alignment horizontal="center" vertical="center" wrapText="1"/>
      <protection locked="0"/>
    </xf>
    <xf numFmtId="0" fontId="5" fillId="2" borderId="364" xfId="0" applyFont="1" applyFill="1" applyBorder="1" applyAlignment="1">
      <alignment horizontal="center" vertical="center" wrapText="1"/>
    </xf>
    <xf numFmtId="0" fontId="11" fillId="2" borderId="365" xfId="0" applyFont="1" applyFill="1" applyBorder="1" applyAlignment="1">
      <alignment horizontal="center" vertical="center" wrapText="1"/>
    </xf>
    <xf numFmtId="0" fontId="17" fillId="15" borderId="252" xfId="0" applyFont="1" applyFill="1" applyBorder="1" applyAlignment="1" applyProtection="1">
      <alignment horizontal="left" vertical="center" wrapText="1"/>
      <protection locked="0"/>
    </xf>
    <xf numFmtId="0" fontId="3" fillId="4" borderId="274"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20" xfId="0" applyFont="1" applyFill="1" applyBorder="1" applyAlignment="1">
      <alignment horizontal="center" vertical="center"/>
    </xf>
    <xf numFmtId="0" fontId="4" fillId="9" borderId="134" xfId="0" applyFont="1" applyFill="1" applyBorder="1" applyAlignment="1">
      <alignment horizontal="center" vertical="center" wrapText="1"/>
    </xf>
    <xf numFmtId="0" fontId="4" fillId="9" borderId="258" xfId="0" applyFont="1" applyFill="1" applyBorder="1" applyAlignment="1">
      <alignment horizontal="center" vertical="center" wrapText="1"/>
    </xf>
    <xf numFmtId="0" fontId="16" fillId="14" borderId="388" xfId="0" applyFont="1" applyFill="1" applyBorder="1" applyAlignment="1">
      <alignment horizontal="center" vertical="center" wrapText="1"/>
    </xf>
    <xf numFmtId="0" fontId="16" fillId="14" borderId="115" xfId="0" applyFont="1" applyFill="1" applyBorder="1" applyAlignment="1">
      <alignment horizontal="center" vertical="center" wrapText="1"/>
    </xf>
    <xf numFmtId="0" fontId="16" fillId="14" borderId="253" xfId="0" applyFont="1" applyFill="1" applyBorder="1" applyAlignment="1">
      <alignment horizontal="center" vertical="center" wrapText="1"/>
    </xf>
    <xf numFmtId="0" fontId="16" fillId="14" borderId="251" xfId="0" applyFont="1" applyFill="1" applyBorder="1" applyAlignment="1">
      <alignment horizontal="center" vertical="center" wrapText="1"/>
    </xf>
    <xf numFmtId="0" fontId="4" fillId="2" borderId="35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66" xfId="0" applyFont="1" applyFill="1" applyBorder="1" applyAlignment="1">
      <alignment horizontal="center" vertical="center" wrapText="1"/>
    </xf>
    <xf numFmtId="0" fontId="4" fillId="2" borderId="252" xfId="0" applyFont="1" applyFill="1" applyBorder="1" applyAlignment="1">
      <alignment horizontal="center" vertical="center" wrapText="1"/>
    </xf>
    <xf numFmtId="0" fontId="6" fillId="2" borderId="355" xfId="0" applyFont="1" applyFill="1" applyBorder="1" applyAlignment="1" applyProtection="1">
      <alignment horizontal="center" vertical="center" wrapText="1"/>
      <protection locked="0"/>
    </xf>
    <xf numFmtId="0" fontId="6" fillId="2" borderId="169" xfId="0" applyFont="1" applyFill="1" applyBorder="1" applyAlignment="1" applyProtection="1">
      <alignment horizontal="center" vertical="center" wrapText="1"/>
      <protection locked="0"/>
    </xf>
    <xf numFmtId="0" fontId="6" fillId="2" borderId="264" xfId="0" applyFont="1" applyFill="1" applyBorder="1" applyAlignment="1" applyProtection="1">
      <alignment horizontal="center" vertical="center" wrapText="1"/>
      <protection locked="0"/>
    </xf>
    <xf numFmtId="0" fontId="6" fillId="7" borderId="228" xfId="0" applyFont="1" applyFill="1" applyBorder="1" applyAlignment="1">
      <alignment horizontal="center" vertical="center" wrapText="1"/>
    </xf>
    <xf numFmtId="0" fontId="6" fillId="7" borderId="162" xfId="0" applyFont="1" applyFill="1" applyBorder="1" applyAlignment="1">
      <alignment horizontal="center" vertical="center" wrapText="1"/>
    </xf>
    <xf numFmtId="0" fontId="6" fillId="7" borderId="181" xfId="0" applyFont="1" applyFill="1" applyBorder="1" applyAlignment="1">
      <alignment horizontal="center" vertical="center" wrapText="1"/>
    </xf>
    <xf numFmtId="0" fontId="6" fillId="2" borderId="168" xfId="0" applyFont="1" applyFill="1" applyBorder="1" applyAlignment="1" applyProtection="1">
      <alignment horizontal="center" vertical="center" wrapText="1"/>
      <protection locked="0"/>
    </xf>
    <xf numFmtId="0" fontId="4" fillId="23" borderId="40" xfId="0" applyFont="1" applyFill="1" applyBorder="1" applyAlignment="1">
      <alignment horizontal="center" vertical="center" wrapText="1"/>
    </xf>
    <xf numFmtId="0" fontId="4" fillId="23" borderId="42" xfId="0" applyFont="1" applyFill="1" applyBorder="1" applyAlignment="1">
      <alignment horizontal="center" vertical="center" wrapText="1"/>
    </xf>
    <xf numFmtId="0" fontId="4" fillId="23" borderId="41" xfId="0" applyFont="1" applyFill="1" applyBorder="1" applyAlignment="1">
      <alignment horizontal="center" vertical="center" wrapText="1"/>
    </xf>
    <xf numFmtId="0" fontId="4" fillId="23" borderId="49" xfId="0" applyFont="1" applyFill="1" applyBorder="1" applyAlignment="1">
      <alignment horizontal="center" vertical="center" wrapText="1"/>
    </xf>
    <xf numFmtId="0" fontId="4" fillId="23" borderId="46" xfId="0" applyFont="1" applyFill="1" applyBorder="1" applyAlignment="1">
      <alignment horizontal="center" vertical="center" wrapText="1"/>
    </xf>
    <xf numFmtId="0" fontId="4" fillId="23" borderId="47" xfId="0" applyFont="1" applyFill="1" applyBorder="1" applyAlignment="1">
      <alignment horizontal="center" vertical="center" wrapText="1"/>
    </xf>
    <xf numFmtId="0" fontId="16" fillId="14" borderId="49" xfId="0" applyFont="1" applyFill="1" applyBorder="1" applyAlignment="1">
      <alignment horizontal="center" vertical="center" wrapText="1"/>
    </xf>
    <xf numFmtId="0" fontId="16" fillId="14" borderId="47" xfId="0" applyFont="1" applyFill="1" applyBorder="1" applyAlignment="1">
      <alignment horizontal="center" vertical="center" wrapText="1"/>
    </xf>
    <xf numFmtId="0" fontId="3" fillId="9" borderId="49"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1" fillId="2" borderId="274" xfId="0" applyFont="1" applyFill="1" applyBorder="1" applyAlignment="1">
      <alignment horizontal="center" vertical="center" wrapText="1"/>
    </xf>
    <xf numFmtId="0" fontId="4" fillId="10" borderId="30" xfId="0" applyFont="1" applyFill="1" applyBorder="1" applyAlignment="1">
      <alignment horizontal="center" vertical="center" wrapText="1"/>
    </xf>
    <xf numFmtId="1" fontId="6" fillId="7" borderId="301" xfId="0" applyNumberFormat="1" applyFont="1" applyFill="1" applyBorder="1" applyAlignment="1">
      <alignment horizontal="center" vertical="center" wrapText="1"/>
    </xf>
    <xf numFmtId="1" fontId="6" fillId="7" borderId="60" xfId="0" applyNumberFormat="1" applyFont="1" applyFill="1" applyBorder="1" applyAlignment="1">
      <alignment horizontal="center" vertical="center" wrapText="1"/>
    </xf>
    <xf numFmtId="1" fontId="6" fillId="7" borderId="66" xfId="0" applyNumberFormat="1" applyFont="1" applyFill="1" applyBorder="1" applyAlignment="1">
      <alignment horizontal="center" vertical="center" wrapText="1"/>
    </xf>
    <xf numFmtId="0" fontId="6" fillId="7" borderId="305" xfId="0" applyFont="1" applyFill="1" applyBorder="1" applyAlignment="1">
      <alignment horizontal="center" vertical="center" wrapText="1"/>
    </xf>
    <xf numFmtId="0" fontId="6" fillId="7" borderId="287" xfId="0" applyFont="1" applyFill="1" applyBorder="1" applyAlignment="1">
      <alignment horizontal="center" vertical="center" wrapText="1"/>
    </xf>
    <xf numFmtId="0" fontId="6" fillId="7" borderId="109" xfId="0" applyFont="1" applyFill="1" applyBorder="1" applyAlignment="1">
      <alignment horizontal="center" vertical="center" wrapText="1"/>
    </xf>
    <xf numFmtId="0" fontId="6" fillId="2" borderId="389" xfId="0" applyFont="1" applyFill="1" applyBorder="1" applyAlignment="1" applyProtection="1">
      <alignment horizontal="center" vertical="center" wrapText="1"/>
      <protection locked="0"/>
    </xf>
    <xf numFmtId="0" fontId="6" fillId="0" borderId="301" xfId="0" applyFont="1" applyBorder="1" applyAlignment="1">
      <alignment horizontal="center" vertical="center" wrapText="1"/>
    </xf>
    <xf numFmtId="0" fontId="6" fillId="0" borderId="66" xfId="0" applyFont="1" applyBorder="1" applyAlignment="1">
      <alignment horizontal="center" vertical="center" wrapText="1"/>
    </xf>
    <xf numFmtId="0" fontId="6" fillId="2" borderId="306" xfId="0" applyFont="1" applyFill="1" applyBorder="1" applyAlignment="1" applyProtection="1">
      <alignment horizontal="center" vertical="center" wrapText="1"/>
      <protection locked="0"/>
    </xf>
    <xf numFmtId="0" fontId="6" fillId="2" borderId="307" xfId="0" applyFont="1" applyFill="1" applyBorder="1" applyAlignment="1" applyProtection="1">
      <alignment horizontal="center" vertical="center" wrapText="1"/>
      <protection locked="0"/>
    </xf>
    <xf numFmtId="0" fontId="6" fillId="2" borderId="308" xfId="0" applyFont="1" applyFill="1" applyBorder="1" applyAlignment="1" applyProtection="1">
      <alignment horizontal="center" vertical="center" wrapText="1"/>
      <protection locked="0"/>
    </xf>
    <xf numFmtId="0" fontId="6" fillId="2" borderId="165" xfId="0" applyFont="1" applyFill="1" applyBorder="1" applyAlignment="1" applyProtection="1">
      <alignment horizontal="justify" vertical="center" wrapText="1"/>
      <protection locked="0"/>
    </xf>
    <xf numFmtId="0" fontId="6" fillId="2" borderId="217" xfId="0" applyFont="1" applyFill="1" applyBorder="1" applyAlignment="1" applyProtection="1">
      <alignment horizontal="justify" vertical="center" wrapText="1"/>
      <protection locked="0"/>
    </xf>
    <xf numFmtId="0" fontId="6" fillId="2" borderId="161" xfId="0" applyFont="1" applyFill="1" applyBorder="1" applyAlignment="1" applyProtection="1">
      <alignment horizontal="center" vertical="center" wrapText="1"/>
      <protection locked="0"/>
    </xf>
    <xf numFmtId="0" fontId="6" fillId="2" borderId="300" xfId="0" applyFont="1" applyFill="1" applyBorder="1" applyAlignment="1" applyProtection="1">
      <alignment horizontal="center" vertical="center" wrapText="1"/>
      <protection locked="0"/>
    </xf>
    <xf numFmtId="0" fontId="6" fillId="2" borderId="131" xfId="0" applyFont="1" applyFill="1" applyBorder="1" applyAlignment="1" applyProtection="1">
      <alignment horizontal="center" vertical="center" wrapText="1"/>
      <protection locked="0"/>
    </xf>
    <xf numFmtId="0" fontId="6" fillId="2" borderId="132" xfId="0" applyFont="1" applyFill="1" applyBorder="1" applyAlignment="1" applyProtection="1">
      <alignment horizontal="center" vertical="center" wrapText="1"/>
      <protection locked="0"/>
    </xf>
    <xf numFmtId="0" fontId="6" fillId="2" borderId="133" xfId="0" applyFont="1" applyFill="1" applyBorder="1" applyAlignment="1" applyProtection="1">
      <alignment horizontal="center" vertical="center" wrapText="1"/>
      <protection locked="0"/>
    </xf>
    <xf numFmtId="0" fontId="5" fillId="2" borderId="302" xfId="0" applyFont="1" applyFill="1" applyBorder="1" applyAlignment="1">
      <alignment horizontal="center" vertical="center" wrapText="1"/>
    </xf>
    <xf numFmtId="0" fontId="5" fillId="2" borderId="118" xfId="0" applyFont="1" applyFill="1" applyBorder="1" applyAlignment="1">
      <alignment horizontal="center" vertical="center" wrapText="1"/>
    </xf>
    <xf numFmtId="0" fontId="5" fillId="2" borderId="107" xfId="0" applyFont="1" applyFill="1" applyBorder="1" applyAlignment="1">
      <alignment horizontal="center" vertical="center" wrapText="1"/>
    </xf>
    <xf numFmtId="0" fontId="11" fillId="2" borderId="303" xfId="0" applyFont="1" applyFill="1" applyBorder="1" applyAlignment="1">
      <alignment horizontal="center" vertical="center" wrapText="1"/>
    </xf>
    <xf numFmtId="0" fontId="11" fillId="2" borderId="173" xfId="0" applyFont="1" applyFill="1" applyBorder="1" applyAlignment="1">
      <alignment horizontal="center" vertical="center" wrapText="1"/>
    </xf>
    <xf numFmtId="0" fontId="11" fillId="2" borderId="304" xfId="0" applyFont="1" applyFill="1" applyBorder="1" applyAlignment="1">
      <alignment horizontal="center" vertical="center" wrapText="1"/>
    </xf>
    <xf numFmtId="0" fontId="6" fillId="2" borderId="305" xfId="0" applyFont="1" applyFill="1" applyBorder="1" applyAlignment="1" applyProtection="1">
      <alignment horizontal="center" vertical="center" wrapText="1"/>
      <protection locked="0"/>
    </xf>
    <xf numFmtId="0" fontId="6" fillId="2" borderId="287" xfId="0" applyFont="1" applyFill="1" applyBorder="1" applyAlignment="1" applyProtection="1">
      <alignment horizontal="center" vertical="center" wrapText="1"/>
      <protection locked="0"/>
    </xf>
    <xf numFmtId="0" fontId="6" fillId="2" borderId="109"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7" xfId="0" applyFont="1" applyFill="1" applyBorder="1" applyAlignment="1" applyProtection="1">
      <alignment horizontal="center" vertical="center" wrapText="1"/>
      <protection locked="0"/>
    </xf>
    <xf numFmtId="0" fontId="6" fillId="2" borderId="153" xfId="0" applyFont="1" applyFill="1" applyBorder="1" applyAlignment="1">
      <alignment horizontal="center" vertical="center" wrapText="1"/>
    </xf>
    <xf numFmtId="0" fontId="6" fillId="2" borderId="160" xfId="0" applyFont="1" applyFill="1" applyBorder="1" applyAlignment="1">
      <alignment horizontal="center" vertical="center" wrapText="1"/>
    </xf>
    <xf numFmtId="0" fontId="6" fillId="2" borderId="153" xfId="0" applyFont="1" applyFill="1" applyBorder="1" applyAlignment="1" applyProtection="1">
      <alignment horizontal="center" vertical="center" wrapText="1"/>
      <protection locked="0"/>
    </xf>
    <xf numFmtId="0" fontId="6" fillId="2" borderId="167" xfId="0" applyFont="1" applyFill="1" applyBorder="1" applyAlignment="1" applyProtection="1">
      <alignment horizontal="justify" vertical="center" wrapText="1"/>
      <protection locked="0"/>
    </xf>
    <xf numFmtId="0" fontId="19" fillId="15" borderId="166" xfId="0" applyFont="1" applyFill="1" applyBorder="1" applyAlignment="1" applyProtection="1">
      <alignment horizontal="left" vertical="center" wrapText="1"/>
      <protection locked="0"/>
    </xf>
    <xf numFmtId="0" fontId="19" fillId="15" borderId="9" xfId="0" applyFont="1" applyFill="1" applyBorder="1" applyAlignment="1" applyProtection="1">
      <alignment horizontal="left" vertical="center" wrapText="1"/>
      <protection locked="0"/>
    </xf>
    <xf numFmtId="0" fontId="6" fillId="2" borderId="314" xfId="0" applyFont="1" applyFill="1" applyBorder="1" applyAlignment="1" applyProtection="1">
      <alignment horizontal="center" vertical="center" wrapText="1"/>
      <protection locked="0"/>
    </xf>
    <xf numFmtId="0" fontId="6" fillId="2" borderId="315" xfId="0" applyFont="1" applyFill="1" applyBorder="1" applyAlignment="1" applyProtection="1">
      <alignment horizontal="center" vertical="center" wrapText="1"/>
      <protection locked="0"/>
    </xf>
    <xf numFmtId="0" fontId="6" fillId="2" borderId="316" xfId="0" applyFont="1" applyFill="1" applyBorder="1" applyAlignment="1" applyProtection="1">
      <alignment horizontal="center" vertical="center" wrapText="1"/>
      <protection locked="0"/>
    </xf>
    <xf numFmtId="0" fontId="21" fillId="2" borderId="63" xfId="0" applyFont="1" applyFill="1" applyBorder="1" applyAlignment="1">
      <alignment horizontal="center" vertical="center" wrapText="1"/>
    </xf>
    <xf numFmtId="0" fontId="4" fillId="2" borderId="301"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21" fillId="2" borderId="301" xfId="0" applyFont="1" applyFill="1" applyBorder="1" applyAlignment="1">
      <alignment horizontal="center" vertical="center" wrapText="1"/>
    </xf>
    <xf numFmtId="0" fontId="21" fillId="2" borderId="66" xfId="0" applyFont="1" applyFill="1" applyBorder="1" applyAlignment="1">
      <alignment horizontal="center" vertical="center" wrapText="1"/>
    </xf>
    <xf numFmtId="1" fontId="6" fillId="7" borderId="287" xfId="0" applyNumberFormat="1" applyFont="1" applyFill="1" applyBorder="1" applyAlignment="1">
      <alignment horizontal="center" vertical="center" wrapText="1"/>
    </xf>
    <xf numFmtId="0" fontId="6" fillId="7" borderId="118" xfId="0" applyFont="1" applyFill="1" applyBorder="1" applyAlignment="1">
      <alignment horizontal="center" vertical="center"/>
    </xf>
    <xf numFmtId="0" fontId="1" fillId="2" borderId="388" xfId="0" applyFont="1" applyFill="1" applyBorder="1" applyAlignment="1">
      <alignment horizontal="center" vertical="center" wrapText="1"/>
    </xf>
    <xf numFmtId="0" fontId="4" fillId="2" borderId="390" xfId="0" applyFont="1" applyFill="1" applyBorder="1" applyAlignment="1">
      <alignment horizontal="center" vertical="center" wrapText="1"/>
    </xf>
    <xf numFmtId="0" fontId="4" fillId="2" borderId="277" xfId="0" applyFont="1" applyFill="1" applyBorder="1" applyAlignment="1">
      <alignment horizontal="center" vertical="center" wrapText="1"/>
    </xf>
    <xf numFmtId="0" fontId="4" fillId="2" borderId="302"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11" fillId="2" borderId="309" xfId="0" applyFont="1" applyFill="1" applyBorder="1" applyAlignment="1">
      <alignment horizontal="center" vertical="center" wrapText="1"/>
    </xf>
    <xf numFmtId="0" fontId="11" fillId="2" borderId="177" xfId="0" applyFont="1" applyFill="1" applyBorder="1" applyAlignment="1">
      <alignment horizontal="center" vertical="center" wrapText="1"/>
    </xf>
    <xf numFmtId="0" fontId="11" fillId="2" borderId="310" xfId="0" applyFont="1" applyFill="1" applyBorder="1" applyAlignment="1">
      <alignment horizontal="center" vertical="center" wrapText="1"/>
    </xf>
    <xf numFmtId="0" fontId="6" fillId="7" borderId="53" xfId="0" applyFont="1" applyFill="1" applyBorder="1" applyAlignment="1">
      <alignment horizontal="center" vertical="center"/>
    </xf>
    <xf numFmtId="0" fontId="6" fillId="7" borderId="137" xfId="0" applyFont="1" applyFill="1" applyBorder="1" applyAlignment="1">
      <alignment horizontal="center" vertical="center"/>
    </xf>
    <xf numFmtId="0" fontId="6" fillId="7" borderId="106" xfId="0" applyFont="1" applyFill="1" applyBorder="1" applyAlignment="1">
      <alignment horizontal="center" vertical="center"/>
    </xf>
    <xf numFmtId="0" fontId="6" fillId="7" borderId="38" xfId="0" applyFont="1" applyFill="1" applyBorder="1" applyAlignment="1">
      <alignment horizontal="center" vertical="center" wrapText="1"/>
    </xf>
    <xf numFmtId="0" fontId="6" fillId="7" borderId="105" xfId="0" applyFont="1" applyFill="1" applyBorder="1" applyAlignment="1">
      <alignment horizontal="center" vertical="center" wrapText="1"/>
    </xf>
    <xf numFmtId="0" fontId="6" fillId="0" borderId="303" xfId="0" applyFont="1" applyBorder="1" applyAlignment="1">
      <alignment horizontal="center" vertical="center" wrapText="1"/>
    </xf>
    <xf numFmtId="0" fontId="6" fillId="0" borderId="173" xfId="0" applyFont="1" applyBorder="1" applyAlignment="1">
      <alignment horizontal="center" vertical="center" wrapText="1"/>
    </xf>
    <xf numFmtId="0" fontId="6" fillId="0" borderId="304" xfId="0" applyFont="1" applyBorder="1" applyAlignment="1">
      <alignment horizontal="center" vertical="center" wrapText="1"/>
    </xf>
    <xf numFmtId="1" fontId="2" fillId="7" borderId="158" xfId="0" applyNumberFormat="1" applyFont="1" applyFill="1" applyBorder="1" applyAlignment="1">
      <alignment horizontal="center" vertical="center"/>
    </xf>
    <xf numFmtId="1" fontId="2" fillId="7" borderId="61" xfId="0" applyNumberFormat="1" applyFont="1" applyFill="1" applyBorder="1" applyAlignment="1">
      <alignment horizontal="center" vertical="center"/>
    </xf>
    <xf numFmtId="0" fontId="6" fillId="7" borderId="158" xfId="0" applyFont="1" applyFill="1" applyBorder="1" applyAlignment="1">
      <alignment horizontal="center" vertical="center" wrapText="1"/>
    </xf>
    <xf numFmtId="0" fontId="6" fillId="7" borderId="61" xfId="0" applyFont="1" applyFill="1" applyBorder="1" applyAlignment="1">
      <alignment horizontal="center" vertical="center" wrapText="1"/>
    </xf>
    <xf numFmtId="1" fontId="2" fillId="7" borderId="301" xfId="0" applyNumberFormat="1" applyFont="1" applyFill="1" applyBorder="1" applyAlignment="1">
      <alignment horizontal="center" vertical="center"/>
    </xf>
    <xf numFmtId="1" fontId="2" fillId="7" borderId="66" xfId="0" applyNumberFormat="1" applyFont="1" applyFill="1" applyBorder="1" applyAlignment="1">
      <alignment horizontal="center" vertical="center"/>
    </xf>
    <xf numFmtId="0" fontId="6" fillId="7" borderId="301" xfId="0" applyFont="1" applyFill="1" applyBorder="1" applyAlignment="1">
      <alignment horizontal="center" vertical="center" wrapText="1"/>
    </xf>
    <xf numFmtId="0" fontId="6" fillId="7" borderId="66" xfId="0" applyFont="1" applyFill="1" applyBorder="1" applyAlignment="1">
      <alignment horizontal="center" vertical="center" wrapText="1"/>
    </xf>
    <xf numFmtId="0" fontId="6" fillId="0" borderId="158" xfId="0" applyFont="1" applyBorder="1" applyAlignment="1">
      <alignment horizontal="center" vertical="center" wrapText="1"/>
    </xf>
    <xf numFmtId="0" fontId="6" fillId="0" borderId="61" xfId="0" applyFont="1" applyBorder="1" applyAlignment="1">
      <alignment horizontal="center" vertical="center" wrapText="1"/>
    </xf>
    <xf numFmtId="0" fontId="11" fillId="2" borderId="158"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01"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6" fillId="0" borderId="227" xfId="0" applyFont="1" applyBorder="1" applyAlignment="1">
      <alignment horizontal="center" vertical="center" wrapText="1"/>
    </xf>
    <xf numFmtId="0" fontId="6" fillId="0" borderId="175" xfId="0" applyFont="1" applyBorder="1" applyAlignment="1">
      <alignment horizontal="center" vertical="center" wrapText="1"/>
    </xf>
    <xf numFmtId="0" fontId="4" fillId="2" borderId="61" xfId="0" applyFont="1" applyFill="1" applyBorder="1" applyAlignment="1">
      <alignment horizontal="center" vertical="center" wrapText="1"/>
    </xf>
    <xf numFmtId="0" fontId="6" fillId="0" borderId="190" xfId="0" applyFont="1" applyBorder="1" applyAlignment="1">
      <alignment horizontal="center" vertical="center" wrapText="1"/>
    </xf>
    <xf numFmtId="0" fontId="6" fillId="7" borderId="52" xfId="0" applyFont="1" applyFill="1" applyBorder="1" applyAlignment="1">
      <alignment horizontal="center" vertical="center"/>
    </xf>
    <xf numFmtId="0" fontId="6" fillId="0" borderId="228" xfId="0" applyFont="1" applyBorder="1" applyAlignment="1">
      <alignment horizontal="center" vertical="center"/>
    </xf>
    <xf numFmtId="0" fontId="6" fillId="0" borderId="105" xfId="0" applyFont="1" applyBorder="1" applyAlignment="1">
      <alignment horizontal="center" vertical="center"/>
    </xf>
    <xf numFmtId="0" fontId="11" fillId="2" borderId="38" xfId="0" applyFont="1" applyFill="1" applyBorder="1" applyAlignment="1">
      <alignment horizontal="center" vertical="center" wrapText="1"/>
    </xf>
    <xf numFmtId="0" fontId="11" fillId="2" borderId="105"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65" xfId="0" applyFont="1" applyFill="1" applyBorder="1" applyAlignment="1" applyProtection="1">
      <alignment horizontal="center" vertical="center" wrapText="1"/>
      <protection locked="0"/>
    </xf>
    <xf numFmtId="0" fontId="2" fillId="2" borderId="300" xfId="0" applyFont="1" applyFill="1" applyBorder="1" applyAlignment="1" applyProtection="1">
      <alignment horizontal="center" vertical="center" wrapText="1"/>
      <protection locked="0"/>
    </xf>
    <xf numFmtId="0" fontId="6" fillId="2" borderId="240" xfId="0" applyFont="1" applyFill="1" applyBorder="1" applyAlignment="1" applyProtection="1">
      <alignment horizontal="center" vertical="center" wrapText="1"/>
      <protection locked="0"/>
    </xf>
    <xf numFmtId="0" fontId="6" fillId="2" borderId="247" xfId="0" applyFont="1" applyFill="1" applyBorder="1" applyAlignment="1" applyProtection="1">
      <alignment horizontal="center" vertical="center" wrapText="1"/>
      <protection locked="0"/>
    </xf>
    <xf numFmtId="0" fontId="6" fillId="2" borderId="250" xfId="0" applyFont="1" applyFill="1" applyBorder="1" applyAlignment="1" applyProtection="1">
      <alignment horizontal="center" vertical="center" wrapText="1"/>
      <protection locked="0"/>
    </xf>
    <xf numFmtId="0" fontId="6" fillId="2" borderId="329" xfId="0" applyFont="1" applyFill="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217" xfId="0" applyFont="1" applyFill="1" applyBorder="1" applyAlignment="1" applyProtection="1">
      <alignment horizontal="center" vertical="center" wrapText="1"/>
      <protection locked="0"/>
    </xf>
    <xf numFmtId="0" fontId="22" fillId="15" borderId="8" xfId="0" applyFont="1" applyFill="1" applyBorder="1" applyAlignment="1" applyProtection="1">
      <alignment vertical="center" wrapText="1"/>
      <protection locked="0"/>
    </xf>
    <xf numFmtId="0" fontId="22" fillId="15" borderId="30" xfId="0" applyFont="1" applyFill="1" applyBorder="1" applyAlignment="1" applyProtection="1">
      <alignment vertical="center" wrapText="1"/>
      <protection locked="0"/>
    </xf>
    <xf numFmtId="0" fontId="22" fillId="15" borderId="319" xfId="0" applyFont="1" applyFill="1" applyBorder="1" applyAlignment="1" applyProtection="1">
      <alignment horizontal="center" vertical="center" wrapText="1"/>
      <protection locked="0"/>
    </xf>
    <xf numFmtId="0" fontId="22" fillId="15" borderId="9" xfId="0" applyFont="1" applyFill="1" applyBorder="1" applyAlignment="1" applyProtection="1">
      <alignment horizontal="center" vertical="center" wrapText="1"/>
      <protection locked="0"/>
    </xf>
    <xf numFmtId="0" fontId="5" fillId="2" borderId="117" xfId="0" applyFont="1" applyFill="1" applyBorder="1" applyAlignment="1">
      <alignment horizontal="center" vertical="center" wrapText="1"/>
    </xf>
    <xf numFmtId="0" fontId="11" fillId="2" borderId="227" xfId="0" applyFont="1" applyFill="1" applyBorder="1" applyAlignment="1">
      <alignment horizontal="center" vertical="center" wrapText="1"/>
    </xf>
    <xf numFmtId="0" fontId="6" fillId="0" borderId="184" xfId="0" applyFont="1" applyBorder="1" applyAlignment="1">
      <alignment horizontal="center" vertical="center"/>
    </xf>
    <xf numFmtId="0" fontId="6" fillId="2" borderId="141" xfId="0" applyFont="1" applyFill="1" applyBorder="1" applyAlignment="1">
      <alignment horizontal="center" vertical="center" wrapText="1"/>
    </xf>
    <xf numFmtId="0" fontId="6" fillId="2" borderId="144" xfId="0" applyFont="1" applyFill="1" applyBorder="1" applyAlignment="1">
      <alignment horizontal="center" vertical="center" wrapText="1"/>
    </xf>
    <xf numFmtId="0" fontId="11" fillId="2" borderId="14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11" fillId="2" borderId="184" xfId="0" applyFont="1" applyFill="1" applyBorder="1" applyAlignment="1">
      <alignment horizontal="center" vertical="center" wrapText="1"/>
    </xf>
    <xf numFmtId="0" fontId="5" fillId="2" borderId="111" xfId="0" applyFont="1" applyFill="1" applyBorder="1" applyAlignment="1">
      <alignment horizontal="center" vertical="center" wrapText="1"/>
    </xf>
    <xf numFmtId="0" fontId="11" fillId="2" borderId="190" xfId="0" applyFont="1" applyFill="1" applyBorder="1" applyAlignment="1">
      <alignment horizontal="center" vertical="center" wrapText="1"/>
    </xf>
    <xf numFmtId="0" fontId="22" fillId="15" borderId="153" xfId="0" applyFont="1" applyFill="1" applyBorder="1" applyAlignment="1" applyProtection="1">
      <alignment horizontal="center" vertical="center" wrapText="1"/>
      <protection locked="0"/>
    </xf>
    <xf numFmtId="0" fontId="22" fillId="15" borderId="10" xfId="0" applyFont="1" applyFill="1" applyBorder="1" applyAlignment="1" applyProtection="1">
      <alignment horizontal="center" vertical="center" wrapText="1"/>
      <protection locked="0"/>
    </xf>
    <xf numFmtId="0" fontId="2" fillId="2" borderId="153"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60" xfId="0" applyFont="1" applyFill="1" applyBorder="1" applyAlignment="1" applyProtection="1">
      <alignment horizontal="center" vertical="center" wrapText="1"/>
      <protection locked="0"/>
    </xf>
    <xf numFmtId="0" fontId="11" fillId="2" borderId="228" xfId="0" applyFont="1" applyFill="1" applyBorder="1" applyAlignment="1">
      <alignment horizontal="center" vertical="center" wrapText="1"/>
    </xf>
    <xf numFmtId="0" fontId="11" fillId="2" borderId="181" xfId="0" applyFont="1" applyFill="1" applyBorder="1" applyAlignment="1">
      <alignment horizontal="center" vertical="center" wrapText="1"/>
    </xf>
    <xf numFmtId="0" fontId="6" fillId="7" borderId="229" xfId="0" applyFont="1" applyFill="1" applyBorder="1" applyAlignment="1">
      <alignment horizontal="center" vertical="center"/>
    </xf>
    <xf numFmtId="0" fontId="6" fillId="7" borderId="218" xfId="0" applyFont="1" applyFill="1" applyBorder="1" applyAlignment="1">
      <alignment horizontal="center" vertical="center"/>
    </xf>
    <xf numFmtId="0" fontId="6" fillId="0" borderId="181" xfId="0" applyFont="1" applyBorder="1" applyAlignment="1">
      <alignment horizontal="center" vertical="center"/>
    </xf>
    <xf numFmtId="0" fontId="22" fillId="0" borderId="160" xfId="0" applyFont="1" applyBorder="1" applyAlignment="1" applyProtection="1">
      <alignment horizontal="center" vertical="center" wrapText="1"/>
      <protection locked="0"/>
    </xf>
    <xf numFmtId="0" fontId="2" fillId="2" borderId="166" xfId="0" applyFont="1" applyFill="1" applyBorder="1" applyAlignment="1" applyProtection="1">
      <alignment horizontal="center" vertical="center" wrapText="1"/>
      <protection locked="0"/>
    </xf>
    <xf numFmtId="0" fontId="2" fillId="2" borderId="226" xfId="0" applyFont="1" applyFill="1" applyBorder="1" applyAlignment="1" applyProtection="1">
      <alignment horizontal="center" vertical="center" wrapText="1"/>
      <protection locked="0"/>
    </xf>
    <xf numFmtId="0" fontId="22" fillId="0" borderId="166" xfId="0" applyFont="1" applyBorder="1" applyAlignment="1" applyProtection="1">
      <alignment horizontal="center" vertical="center" wrapText="1"/>
      <protection locked="0"/>
    </xf>
    <xf numFmtId="0" fontId="6" fillId="7" borderId="179" xfId="0" applyFont="1" applyFill="1" applyBorder="1" applyAlignment="1">
      <alignment horizontal="center" vertical="center" wrapText="1"/>
    </xf>
    <xf numFmtId="0" fontId="5" fillId="2" borderId="170" xfId="0" applyFont="1" applyFill="1" applyBorder="1" applyAlignment="1">
      <alignment horizontal="center" vertical="center" wrapText="1"/>
    </xf>
    <xf numFmtId="0" fontId="5" fillId="2" borderId="171" xfId="0" applyFont="1" applyFill="1" applyBorder="1" applyAlignment="1">
      <alignment horizontal="center" vertical="center" wrapText="1"/>
    </xf>
    <xf numFmtId="0" fontId="5" fillId="2" borderId="174" xfId="0" applyFont="1" applyFill="1" applyBorder="1" applyAlignment="1">
      <alignment horizontal="center" vertical="center" wrapText="1"/>
    </xf>
    <xf numFmtId="0" fontId="11" fillId="2" borderId="172" xfId="0" applyFont="1" applyFill="1" applyBorder="1" applyAlignment="1">
      <alignment horizontal="center" vertical="center" wrapText="1"/>
    </xf>
    <xf numFmtId="0" fontId="11" fillId="2" borderId="175" xfId="0" applyFont="1" applyFill="1" applyBorder="1" applyAlignment="1">
      <alignment horizontal="center" vertical="center" wrapText="1"/>
    </xf>
    <xf numFmtId="0" fontId="2" fillId="2" borderId="167" xfId="0" applyFont="1" applyFill="1" applyBorder="1" applyAlignment="1" applyProtection="1">
      <alignment horizontal="center" vertical="center" wrapText="1"/>
      <protection locked="0"/>
    </xf>
    <xf numFmtId="0" fontId="2" fillId="2" borderId="161" xfId="0" applyFont="1" applyFill="1" applyBorder="1" applyAlignment="1" applyProtection="1">
      <alignment horizontal="center" vertical="center" wrapText="1"/>
      <protection locked="0"/>
    </xf>
    <xf numFmtId="0" fontId="2" fillId="2" borderId="163" xfId="0" applyFont="1" applyFill="1" applyBorder="1" applyAlignment="1" applyProtection="1">
      <alignment horizontal="center" vertical="center" wrapText="1"/>
      <protection locked="0"/>
    </xf>
    <xf numFmtId="0" fontId="11" fillId="2" borderId="176" xfId="0" applyFont="1" applyFill="1" applyBorder="1" applyAlignment="1">
      <alignment horizontal="center" vertical="center" wrapText="1"/>
    </xf>
    <xf numFmtId="0" fontId="11" fillId="2" borderId="180" xfId="0" applyFont="1" applyFill="1" applyBorder="1" applyAlignment="1">
      <alignment horizontal="center" vertical="center" wrapText="1"/>
    </xf>
    <xf numFmtId="0" fontId="6" fillId="0" borderId="194" xfId="0" applyFont="1" applyBorder="1" applyAlignment="1">
      <alignment horizontal="center" vertical="center" wrapText="1"/>
    </xf>
    <xf numFmtId="0" fontId="6" fillId="0" borderId="201" xfId="0" applyFont="1" applyBorder="1" applyAlignment="1">
      <alignment horizontal="center" vertical="center" wrapText="1"/>
    </xf>
    <xf numFmtId="0" fontId="6" fillId="0" borderId="213" xfId="0" applyFont="1" applyBorder="1" applyAlignment="1">
      <alignment horizontal="center" vertical="center" wrapText="1"/>
    </xf>
    <xf numFmtId="0" fontId="4" fillId="2" borderId="195" xfId="0" applyFont="1" applyFill="1" applyBorder="1" applyAlignment="1">
      <alignment horizontal="center" vertical="center" wrapText="1"/>
    </xf>
    <xf numFmtId="0" fontId="4" fillId="2" borderId="202" xfId="0" applyFont="1" applyFill="1" applyBorder="1" applyAlignment="1">
      <alignment horizontal="center" vertical="center" wrapText="1"/>
    </xf>
    <xf numFmtId="0" fontId="4" fillId="2" borderId="214" xfId="0" applyFont="1" applyFill="1" applyBorder="1" applyAlignment="1">
      <alignment horizontal="center" vertical="center" wrapText="1"/>
    </xf>
    <xf numFmtId="0" fontId="4" fillId="2" borderId="157" xfId="0" applyFont="1" applyFill="1" applyBorder="1" applyAlignment="1">
      <alignment horizontal="center" vertical="center" wrapText="1"/>
    </xf>
    <xf numFmtId="0" fontId="21" fillId="2" borderId="195" xfId="0" applyFont="1" applyFill="1" applyBorder="1" applyAlignment="1">
      <alignment horizontal="center" vertical="center" wrapText="1"/>
    </xf>
    <xf numFmtId="0" fontId="21" fillId="2" borderId="202" xfId="0" applyFont="1" applyFill="1" applyBorder="1" applyAlignment="1">
      <alignment horizontal="center" vertical="center" wrapText="1"/>
    </xf>
    <xf numFmtId="0" fontId="21" fillId="2" borderId="214" xfId="0" applyFont="1" applyFill="1" applyBorder="1" applyAlignment="1">
      <alignment horizontal="center" vertical="center" wrapText="1"/>
    </xf>
    <xf numFmtId="1" fontId="6" fillId="7" borderId="195" xfId="0" applyNumberFormat="1" applyFont="1" applyFill="1" applyBorder="1" applyAlignment="1">
      <alignment horizontal="center" vertical="center" wrapText="1"/>
    </xf>
    <xf numFmtId="1" fontId="6" fillId="7" borderId="202" xfId="0" applyNumberFormat="1" applyFont="1" applyFill="1" applyBorder="1" applyAlignment="1">
      <alignment horizontal="center" vertical="center" wrapText="1"/>
    </xf>
    <xf numFmtId="1" fontId="6" fillId="7" borderId="214" xfId="0" applyNumberFormat="1" applyFont="1" applyFill="1" applyBorder="1" applyAlignment="1">
      <alignment horizontal="center" vertical="center" wrapText="1"/>
    </xf>
    <xf numFmtId="0" fontId="6" fillId="7" borderId="196" xfId="0" applyFont="1" applyFill="1" applyBorder="1" applyAlignment="1">
      <alignment horizontal="center" vertical="center" wrapText="1"/>
    </xf>
    <xf numFmtId="0" fontId="6" fillId="7" borderId="203" xfId="0" applyFont="1" applyFill="1" applyBorder="1" applyAlignment="1">
      <alignment horizontal="center" vertical="center" wrapText="1"/>
    </xf>
    <xf numFmtId="0" fontId="6" fillId="7" borderId="215" xfId="0" applyFont="1" applyFill="1" applyBorder="1" applyAlignment="1">
      <alignment horizontal="center" vertical="center" wrapText="1"/>
    </xf>
    <xf numFmtId="0" fontId="6" fillId="0" borderId="191" xfId="0" applyFont="1" applyBorder="1" applyAlignment="1">
      <alignment horizontal="center" vertical="center" wrapText="1"/>
    </xf>
    <xf numFmtId="0" fontId="6" fillId="7" borderId="178" xfId="0" applyFont="1" applyFill="1" applyBorder="1" applyAlignment="1">
      <alignment horizontal="center" vertical="center"/>
    </xf>
    <xf numFmtId="0" fontId="6" fillId="7" borderId="138" xfId="0" applyFont="1" applyFill="1" applyBorder="1" applyAlignment="1">
      <alignment horizontal="center" vertical="center"/>
    </xf>
    <xf numFmtId="0" fontId="4" fillId="2" borderId="290" xfId="0" applyFont="1" applyFill="1" applyBorder="1" applyAlignment="1">
      <alignment horizontal="center" vertical="center" wrapText="1"/>
    </xf>
    <xf numFmtId="0" fontId="4" fillId="2" borderId="291" xfId="0" applyFont="1" applyFill="1" applyBorder="1" applyAlignment="1">
      <alignment horizontal="center" vertical="center" wrapText="1"/>
    </xf>
    <xf numFmtId="0" fontId="4" fillId="2" borderId="247" xfId="0" applyFont="1" applyFill="1" applyBorder="1" applyAlignment="1">
      <alignment horizontal="center" vertical="center" wrapText="1"/>
    </xf>
    <xf numFmtId="0" fontId="4" fillId="2" borderId="297" xfId="0" applyFont="1" applyFill="1" applyBorder="1" applyAlignment="1">
      <alignment horizontal="center" vertical="center" wrapText="1"/>
    </xf>
    <xf numFmtId="0" fontId="1" fillId="2" borderId="231" xfId="0" applyFont="1" applyFill="1" applyBorder="1" applyAlignment="1">
      <alignment horizontal="center" vertical="center" wrapText="1"/>
    </xf>
    <xf numFmtId="0" fontId="1" fillId="2" borderId="232" xfId="0" applyFont="1" applyFill="1" applyBorder="1" applyAlignment="1">
      <alignment horizontal="center" vertical="center" wrapText="1"/>
    </xf>
    <xf numFmtId="0" fontId="1" fillId="2" borderId="233" xfId="0" applyFont="1" applyFill="1" applyBorder="1" applyAlignment="1">
      <alignment horizontal="center" vertical="center" wrapText="1"/>
    </xf>
    <xf numFmtId="0" fontId="1" fillId="2" borderId="235" xfId="0" applyFont="1" applyFill="1" applyBorder="1" applyAlignment="1">
      <alignment horizontal="center" vertical="center" wrapText="1"/>
    </xf>
    <xf numFmtId="0" fontId="1" fillId="2" borderId="236" xfId="0" applyFont="1" applyFill="1" applyBorder="1" applyAlignment="1">
      <alignment horizontal="center" vertical="center" wrapText="1"/>
    </xf>
    <xf numFmtId="0" fontId="3" fillId="3" borderId="237" xfId="0" applyFont="1" applyFill="1" applyBorder="1" applyAlignment="1">
      <alignment horizontal="center" vertical="center"/>
    </xf>
    <xf numFmtId="0" fontId="3" fillId="3" borderId="235" xfId="0" applyFont="1" applyFill="1" applyBorder="1" applyAlignment="1">
      <alignment horizontal="center" vertical="center"/>
    </xf>
    <xf numFmtId="0" fontId="3" fillId="5" borderId="238" xfId="0" applyFont="1" applyFill="1" applyBorder="1" applyAlignment="1">
      <alignment horizontal="center" vertical="center"/>
    </xf>
    <xf numFmtId="0" fontId="3" fillId="5" borderId="239" xfId="0" applyFont="1" applyFill="1" applyBorder="1" applyAlignment="1">
      <alignment horizontal="center" vertical="center"/>
    </xf>
    <xf numFmtId="0" fontId="1" fillId="2" borderId="234" xfId="0" applyFont="1" applyFill="1" applyBorder="1" applyAlignment="1">
      <alignment horizontal="center" vertical="center" wrapText="1"/>
    </xf>
    <xf numFmtId="0" fontId="1" fillId="2" borderId="369" xfId="0" applyFont="1" applyFill="1" applyBorder="1" applyAlignment="1">
      <alignment horizontal="center" vertical="center" wrapText="1"/>
    </xf>
    <xf numFmtId="0" fontId="1" fillId="2" borderId="356" xfId="0" applyFont="1" applyFill="1" applyBorder="1" applyAlignment="1">
      <alignment horizontal="center" vertical="center" wrapText="1"/>
    </xf>
    <xf numFmtId="0" fontId="6" fillId="2" borderId="282" xfId="0" applyFont="1" applyFill="1" applyBorder="1" applyAlignment="1" applyProtection="1">
      <alignment horizontal="center" vertical="center" wrapText="1"/>
      <protection locked="0"/>
    </xf>
    <xf numFmtId="0" fontId="6" fillId="0" borderId="263" xfId="0" applyFont="1" applyBorder="1" applyAlignment="1">
      <alignment horizontal="center" vertical="center" wrapText="1"/>
    </xf>
    <xf numFmtId="0" fontId="4" fillId="2" borderId="263" xfId="0" applyFont="1" applyFill="1" applyBorder="1" applyAlignment="1">
      <alignment horizontal="center" vertical="center" wrapText="1"/>
    </xf>
    <xf numFmtId="1" fontId="6" fillId="7" borderId="281" xfId="0" applyNumberFormat="1" applyFont="1" applyFill="1" applyBorder="1" applyAlignment="1">
      <alignment horizontal="center" vertical="center" wrapText="1"/>
    </xf>
    <xf numFmtId="0" fontId="6" fillId="7" borderId="334" xfId="0" applyFont="1" applyFill="1" applyBorder="1" applyAlignment="1">
      <alignment horizontal="center" vertical="center" wrapText="1"/>
    </xf>
    <xf numFmtId="0" fontId="6" fillId="0" borderId="276" xfId="0" applyFont="1" applyBorder="1" applyAlignment="1">
      <alignment horizontal="center" vertical="center" wrapText="1"/>
    </xf>
    <xf numFmtId="1" fontId="6" fillId="7" borderId="285" xfId="0" applyNumberFormat="1" applyFont="1" applyFill="1" applyBorder="1" applyAlignment="1">
      <alignment horizontal="center" vertical="center" wrapText="1"/>
    </xf>
    <xf numFmtId="0" fontId="6" fillId="2" borderId="277" xfId="0" applyFont="1" applyFill="1" applyBorder="1" applyAlignment="1" applyProtection="1">
      <alignment horizontal="center" vertical="center" wrapText="1"/>
      <protection locked="0"/>
    </xf>
    <xf numFmtId="0" fontId="6" fillId="2" borderId="253" xfId="0" applyFont="1" applyFill="1" applyBorder="1" applyAlignment="1" applyProtection="1">
      <alignment horizontal="center" vertical="center" wrapText="1"/>
      <protection locked="0"/>
    </xf>
    <xf numFmtId="164" fontId="6" fillId="0" borderId="98" xfId="0" applyNumberFormat="1" applyFont="1" applyBorder="1" applyAlignment="1">
      <alignment horizontal="center" vertical="center" wrapText="1"/>
    </xf>
    <xf numFmtId="0" fontId="3" fillId="3" borderId="231" xfId="0" applyFont="1" applyFill="1" applyBorder="1" applyAlignment="1">
      <alignment horizontal="center" vertical="center"/>
    </xf>
    <xf numFmtId="0" fontId="3" fillId="3" borderId="232" xfId="0" applyFont="1" applyFill="1" applyBorder="1" applyAlignment="1">
      <alignment horizontal="center" vertical="center"/>
    </xf>
    <xf numFmtId="0" fontId="3" fillId="3" borderId="391" xfId="0" applyFont="1" applyFill="1" applyBorder="1" applyAlignment="1">
      <alignment horizontal="center" vertical="center"/>
    </xf>
    <xf numFmtId="0" fontId="3" fillId="3" borderId="392" xfId="0" applyFont="1" applyFill="1" applyBorder="1" applyAlignment="1">
      <alignment horizontal="center" vertical="center"/>
    </xf>
    <xf numFmtId="0" fontId="3" fillId="3" borderId="393" xfId="0" applyFont="1" applyFill="1" applyBorder="1" applyAlignment="1">
      <alignment horizontal="center" vertical="center"/>
    </xf>
    <xf numFmtId="0" fontId="19" fillId="15" borderId="158" xfId="0" applyFont="1" applyFill="1" applyBorder="1" applyAlignment="1" applyProtection="1">
      <alignment horizontal="center" vertical="center" wrapText="1"/>
      <protection locked="0"/>
    </xf>
    <xf numFmtId="0" fontId="19" fillId="15" borderId="60" xfId="0" applyFont="1" applyFill="1" applyBorder="1" applyAlignment="1" applyProtection="1">
      <alignment horizontal="center" vertical="center" wrapText="1"/>
      <protection locked="0"/>
    </xf>
    <xf numFmtId="0" fontId="19" fillId="15" borderId="61" xfId="0" applyFont="1" applyFill="1" applyBorder="1" applyAlignment="1" applyProtection="1">
      <alignment horizontal="center" vertical="center" wrapText="1"/>
      <protection locked="0"/>
    </xf>
    <xf numFmtId="1" fontId="2" fillId="7" borderId="281" xfId="0" applyNumberFormat="1" applyFont="1" applyFill="1" applyBorder="1" applyAlignment="1">
      <alignment horizontal="center" vertical="center"/>
    </xf>
    <xf numFmtId="0" fontId="6" fillId="7" borderId="263" xfId="0" applyFont="1" applyFill="1" applyBorder="1" applyAlignment="1">
      <alignment horizontal="center" vertical="center" wrapText="1"/>
    </xf>
    <xf numFmtId="0" fontId="17" fillId="15" borderId="166" xfId="0" applyFont="1" applyFill="1" applyBorder="1" applyAlignment="1" applyProtection="1">
      <alignment horizontal="left" vertical="center" wrapText="1"/>
      <protection locked="0"/>
    </xf>
    <xf numFmtId="0" fontId="4" fillId="2" borderId="153"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252" xfId="0" applyFont="1" applyFill="1" applyBorder="1" applyAlignment="1" applyProtection="1">
      <alignment horizontal="center" vertical="center" wrapText="1"/>
      <protection locked="0"/>
    </xf>
    <xf numFmtId="0" fontId="6" fillId="2" borderId="160" xfId="0" applyFont="1" applyFill="1" applyBorder="1" applyAlignment="1" applyProtection="1">
      <alignment horizontal="center" vertical="center" wrapText="1"/>
      <protection locked="0"/>
    </xf>
    <xf numFmtId="0" fontId="4" fillId="2" borderId="359" xfId="0" applyFont="1" applyFill="1" applyBorder="1" applyAlignment="1" applyProtection="1">
      <alignment horizontal="center" vertical="center" wrapText="1"/>
      <protection locked="0"/>
    </xf>
    <xf numFmtId="0" fontId="11" fillId="2" borderId="164" xfId="0" applyFont="1" applyFill="1" applyBorder="1" applyAlignment="1">
      <alignment horizontal="center" vertical="center" wrapText="1"/>
    </xf>
    <xf numFmtId="0" fontId="6" fillId="0" borderId="164" xfId="0" applyFont="1" applyBorder="1" applyAlignment="1">
      <alignment horizontal="center" vertical="center"/>
    </xf>
    <xf numFmtId="0" fontId="6" fillId="2" borderId="339" xfId="0" applyFont="1" applyFill="1" applyBorder="1" applyAlignment="1" applyProtection="1">
      <alignment horizontal="center" vertical="center" wrapText="1"/>
      <protection locked="0"/>
    </xf>
    <xf numFmtId="0" fontId="6" fillId="2" borderId="340" xfId="0" applyFont="1" applyFill="1" applyBorder="1" applyAlignment="1" applyProtection="1">
      <alignment horizontal="center" vertical="center" wrapText="1"/>
      <protection locked="0"/>
    </xf>
    <xf numFmtId="0" fontId="5" fillId="2" borderId="341" xfId="0" applyFont="1" applyFill="1" applyBorder="1" applyAlignment="1">
      <alignment horizontal="center" vertical="center" wrapText="1"/>
    </xf>
    <xf numFmtId="0" fontId="11" fillId="2" borderId="342" xfId="0" applyFont="1" applyFill="1" applyBorder="1" applyAlignment="1">
      <alignment horizontal="center" vertical="center" wrapText="1"/>
    </xf>
    <xf numFmtId="0" fontId="21" fillId="2" borderId="344" xfId="0" applyFont="1" applyFill="1" applyBorder="1" applyAlignment="1">
      <alignment horizontal="center" vertical="center" wrapText="1"/>
    </xf>
    <xf numFmtId="0" fontId="4" fillId="2" borderId="343" xfId="0" applyFont="1" applyFill="1" applyBorder="1" applyAlignment="1">
      <alignment horizontal="center" vertical="center" wrapText="1"/>
    </xf>
    <xf numFmtId="0" fontId="11" fillId="2" borderId="344" xfId="0" applyFont="1" applyFill="1" applyBorder="1" applyAlignment="1">
      <alignment horizontal="center" vertical="center" wrapText="1"/>
    </xf>
    <xf numFmtId="0" fontId="6" fillId="7" borderId="259" xfId="0" applyFont="1" applyFill="1" applyBorder="1" applyAlignment="1">
      <alignment horizontal="center" vertical="center"/>
    </xf>
    <xf numFmtId="0" fontId="6" fillId="7" borderId="276" xfId="0" applyFont="1" applyFill="1" applyBorder="1" applyAlignment="1">
      <alignment horizontal="center" vertical="center" wrapText="1"/>
    </xf>
    <xf numFmtId="0" fontId="6" fillId="2" borderId="283" xfId="0" applyFont="1" applyFill="1" applyBorder="1" applyAlignment="1" applyProtection="1">
      <alignment horizontal="center" vertical="center" wrapText="1"/>
      <protection locked="0"/>
    </xf>
    <xf numFmtId="0" fontId="6" fillId="2" borderId="338" xfId="0" applyFont="1" applyFill="1" applyBorder="1" applyAlignment="1" applyProtection="1">
      <alignment horizontal="center" vertical="center" wrapText="1"/>
      <protection locked="0"/>
    </xf>
    <xf numFmtId="0" fontId="11" fillId="2" borderId="60" xfId="0" applyFont="1" applyFill="1" applyBorder="1" applyAlignment="1">
      <alignment horizontal="center" vertical="center" wrapText="1"/>
    </xf>
    <xf numFmtId="0" fontId="6" fillId="7" borderId="191" xfId="0" applyFont="1" applyFill="1" applyBorder="1" applyAlignment="1">
      <alignment horizontal="center" vertical="center" wrapText="1"/>
    </xf>
    <xf numFmtId="0" fontId="6" fillId="2" borderId="268" xfId="0" applyFont="1" applyFill="1" applyBorder="1" applyAlignment="1" applyProtection="1">
      <alignment horizontal="center" vertical="center" wrapText="1"/>
      <protection locked="0"/>
    </xf>
    <xf numFmtId="0" fontId="6" fillId="2" borderId="219" xfId="0" applyFont="1" applyFill="1" applyBorder="1" applyAlignment="1" applyProtection="1">
      <alignment horizontal="center" vertical="center" wrapText="1"/>
      <protection locked="0"/>
    </xf>
    <xf numFmtId="0" fontId="4" fillId="2" borderId="191" xfId="0" applyFont="1" applyFill="1" applyBorder="1" applyAlignment="1">
      <alignment horizontal="center" vertical="center" wrapText="1"/>
    </xf>
    <xf numFmtId="0" fontId="21" fillId="2" borderId="191" xfId="0" applyFont="1" applyFill="1" applyBorder="1" applyAlignment="1">
      <alignment horizontal="center" vertical="center" wrapText="1"/>
    </xf>
    <xf numFmtId="1" fontId="6" fillId="7" borderId="191" xfId="0" applyNumberFormat="1" applyFont="1" applyFill="1" applyBorder="1" applyAlignment="1">
      <alignment horizontal="center" vertical="center" wrapText="1"/>
    </xf>
    <xf numFmtId="1" fontId="6" fillId="7" borderId="61" xfId="0" applyNumberFormat="1" applyFont="1" applyFill="1" applyBorder="1" applyAlignment="1">
      <alignment horizontal="center" vertical="center" wrapText="1"/>
    </xf>
    <xf numFmtId="0" fontId="6" fillId="0" borderId="187" xfId="0" applyFont="1" applyBorder="1" applyAlignment="1">
      <alignment horizontal="center" vertical="center" wrapText="1"/>
    </xf>
    <xf numFmtId="1" fontId="2" fillId="7" borderId="60" xfId="0" applyNumberFormat="1" applyFont="1" applyFill="1" applyBorder="1" applyAlignment="1">
      <alignment horizontal="center" vertical="center"/>
    </xf>
    <xf numFmtId="1" fontId="2" fillId="7" borderId="63" xfId="0" applyNumberFormat="1" applyFont="1" applyFill="1" applyBorder="1" applyAlignment="1">
      <alignment horizontal="center" vertical="center"/>
    </xf>
    <xf numFmtId="0" fontId="6" fillId="2" borderId="272" xfId="0" applyFont="1" applyFill="1" applyBorder="1" applyAlignment="1" applyProtection="1">
      <alignment horizontal="center" vertical="center" wrapText="1"/>
      <protection locked="0"/>
    </xf>
    <xf numFmtId="0" fontId="11" fillId="2" borderId="162" xfId="0" applyFont="1" applyFill="1" applyBorder="1" applyAlignment="1">
      <alignment horizontal="center" vertical="center" wrapText="1"/>
    </xf>
    <xf numFmtId="0" fontId="5" fillId="2" borderId="157"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6" fillId="2" borderId="230" xfId="0" applyFont="1" applyFill="1" applyBorder="1" applyAlignment="1" applyProtection="1">
      <alignment horizontal="center" vertical="center" wrapText="1"/>
      <protection locked="0"/>
    </xf>
    <xf numFmtId="0" fontId="6" fillId="0" borderId="162" xfId="0" applyFont="1" applyBorder="1" applyAlignment="1">
      <alignment horizontal="center" vertical="center"/>
    </xf>
    <xf numFmtId="0" fontId="6" fillId="0" borderId="172" xfId="0" applyFont="1" applyBorder="1" applyAlignment="1">
      <alignment horizontal="center" vertical="center" wrapText="1"/>
    </xf>
    <xf numFmtId="0" fontId="6" fillId="0" borderId="212" xfId="0" applyFont="1" applyBorder="1" applyAlignment="1">
      <alignment horizontal="center" vertical="center" wrapText="1"/>
    </xf>
    <xf numFmtId="0" fontId="6" fillId="2" borderId="165" xfId="0" applyFont="1" applyFill="1" applyBorder="1" applyAlignment="1" applyProtection="1">
      <alignment horizontal="center" vertical="center" wrapText="1"/>
      <protection locked="0"/>
    </xf>
    <xf numFmtId="0" fontId="6" fillId="2" borderId="217" xfId="0" applyFont="1" applyFill="1" applyBorder="1" applyAlignment="1" applyProtection="1">
      <alignment horizontal="center" vertical="center" wrapText="1"/>
      <protection locked="0"/>
    </xf>
    <xf numFmtId="0" fontId="22" fillId="15" borderId="61" xfId="0" applyFont="1" applyFill="1" applyBorder="1" applyAlignment="1" applyProtection="1">
      <alignment horizontal="left" vertical="center" wrapText="1"/>
      <protection locked="0"/>
    </xf>
    <xf numFmtId="0" fontId="22" fillId="15" borderId="158" xfId="0" applyFont="1" applyFill="1" applyBorder="1" applyAlignment="1" applyProtection="1">
      <alignment horizontal="left" vertical="center" wrapText="1"/>
      <protection locked="0"/>
    </xf>
    <xf numFmtId="0" fontId="22" fillId="15" borderId="274" xfId="0" applyFont="1" applyFill="1" applyBorder="1" applyAlignment="1" applyProtection="1">
      <alignment horizontal="left" vertical="center" wrapText="1"/>
      <protection locked="0"/>
    </xf>
    <xf numFmtId="0" fontId="6" fillId="2" borderId="226" xfId="0" applyFont="1" applyFill="1" applyBorder="1" applyAlignment="1" applyProtection="1">
      <alignment horizontal="center" vertical="center" wrapText="1"/>
      <protection locked="0"/>
    </xf>
    <xf numFmtId="0" fontId="6" fillId="2" borderId="163" xfId="0" applyFont="1" applyFill="1" applyBorder="1" applyAlignment="1" applyProtection="1">
      <alignment horizontal="center" vertical="center" wrapText="1"/>
      <protection locked="0"/>
    </xf>
    <xf numFmtId="0" fontId="26" fillId="15" borderId="59" xfId="0" applyFont="1" applyFill="1" applyBorder="1" applyAlignment="1">
      <alignment vertical="center" wrapText="1"/>
    </xf>
    <xf numFmtId="0" fontId="26" fillId="15" borderId="219" xfId="0" applyFont="1" applyFill="1" applyBorder="1" applyAlignment="1">
      <alignment vertical="center" wrapText="1"/>
    </xf>
    <xf numFmtId="0" fontId="19" fillId="22" borderId="287" xfId="0" applyFont="1" applyFill="1" applyBorder="1" applyAlignment="1">
      <alignment horizontal="center" vertical="center" wrapText="1"/>
    </xf>
    <xf numFmtId="0" fontId="19" fillId="22" borderId="64" xfId="0" applyFont="1" applyFill="1" applyBorder="1" applyAlignment="1">
      <alignment horizontal="center" vertical="center" wrapText="1"/>
    </xf>
    <xf numFmtId="0" fontId="19" fillId="0" borderId="98" xfId="0" applyFont="1" applyBorder="1" applyAlignment="1">
      <alignment vertical="center" wrapText="1"/>
    </xf>
    <xf numFmtId="0" fontId="30" fillId="21" borderId="60" xfId="0" applyFont="1" applyFill="1" applyBorder="1" applyAlignment="1">
      <alignment vertical="center" wrapText="1"/>
    </xf>
    <xf numFmtId="0" fontId="31" fillId="22" borderId="287" xfId="0" applyFont="1" applyFill="1" applyBorder="1" applyAlignment="1">
      <alignment vertical="center"/>
    </xf>
    <xf numFmtId="0" fontId="31" fillId="22" borderId="64" xfId="0" applyFont="1" applyFill="1" applyBorder="1" applyAlignment="1">
      <alignment vertical="center"/>
    </xf>
    <xf numFmtId="0" fontId="19" fillId="15" borderId="123" xfId="0" applyFont="1" applyFill="1" applyBorder="1" applyAlignment="1">
      <alignment vertical="center" wrapText="1"/>
    </xf>
    <xf numFmtId="0" fontId="19" fillId="15" borderId="144" xfId="0" applyFont="1" applyFill="1" applyBorder="1" applyAlignment="1">
      <alignment vertical="center" wrapText="1"/>
    </xf>
    <xf numFmtId="0" fontId="19" fillId="15" borderId="124" xfId="0" applyFont="1" applyFill="1" applyBorder="1" applyAlignment="1">
      <alignment vertical="center" wrapText="1"/>
    </xf>
    <xf numFmtId="0" fontId="19" fillId="15" borderId="145" xfId="0" applyFont="1" applyFill="1" applyBorder="1" applyAlignment="1">
      <alignment vertical="center" wrapText="1"/>
    </xf>
    <xf numFmtId="0" fontId="33" fillId="15" borderId="118" xfId="0" applyFont="1" applyFill="1" applyBorder="1" applyAlignment="1">
      <alignment vertical="center" wrapText="1"/>
    </xf>
    <xf numFmtId="0" fontId="33" fillId="15" borderId="96" xfId="0" applyFont="1" applyFill="1" applyBorder="1" applyAlignment="1">
      <alignment vertical="center" wrapText="1"/>
    </xf>
    <xf numFmtId="0" fontId="19" fillId="22" borderId="157" xfId="0" applyFont="1" applyFill="1" applyBorder="1" applyAlignment="1">
      <alignment horizontal="center" vertical="center"/>
    </xf>
    <xf numFmtId="0" fontId="19" fillId="22" borderId="96" xfId="0" applyFont="1" applyFill="1" applyBorder="1" applyAlignment="1">
      <alignment horizontal="center" vertical="center"/>
    </xf>
    <xf numFmtId="0" fontId="32" fillId="15" borderId="137" xfId="0" applyFont="1" applyFill="1" applyBorder="1" applyAlignment="1">
      <alignment vertical="center" wrapText="1"/>
    </xf>
    <xf numFmtId="0" fontId="32" fillId="15" borderId="138" xfId="0" applyFont="1" applyFill="1" applyBorder="1" applyAlignment="1">
      <alignment vertical="center" wrapText="1"/>
    </xf>
    <xf numFmtId="0" fontId="19" fillId="15" borderId="122" xfId="0" applyFont="1" applyFill="1" applyBorder="1" applyAlignment="1">
      <alignment vertical="center" wrapText="1"/>
    </xf>
    <xf numFmtId="0" fontId="19" fillId="15" borderId="143" xfId="0" applyFont="1" applyFill="1" applyBorder="1" applyAlignment="1">
      <alignment vertical="center" wrapText="1"/>
    </xf>
    <xf numFmtId="0" fontId="19" fillId="15" borderId="45" xfId="0" applyFont="1" applyFill="1" applyBorder="1" applyAlignment="1">
      <alignment vertical="center" wrapText="1"/>
    </xf>
    <xf numFmtId="0" fontId="19" fillId="15" borderId="273" xfId="0" applyFont="1" applyFill="1" applyBorder="1" applyAlignment="1">
      <alignment vertical="center" wrapText="1"/>
    </xf>
    <xf numFmtId="0" fontId="26" fillId="15" borderId="10" xfId="0" applyFont="1" applyFill="1" applyBorder="1" applyAlignment="1">
      <alignment vertical="center" wrapText="1"/>
    </xf>
    <xf numFmtId="0" fontId="26" fillId="15" borderId="160" xfId="0" applyFont="1" applyFill="1" applyBorder="1" applyAlignment="1">
      <alignment vertical="center" wrapText="1"/>
    </xf>
    <xf numFmtId="0" fontId="26" fillId="15" borderId="19" xfId="0" applyFont="1" applyFill="1" applyBorder="1" applyAlignment="1">
      <alignment vertical="center" wrapText="1"/>
    </xf>
    <xf numFmtId="0" fontId="26" fillId="15" borderId="155" xfId="0" applyFont="1" applyFill="1" applyBorder="1" applyAlignment="1">
      <alignment vertical="center" wrapText="1"/>
    </xf>
    <xf numFmtId="0" fontId="19" fillId="15" borderId="359" xfId="0" applyFont="1" applyFill="1" applyBorder="1" applyAlignment="1">
      <alignment horizontal="center" vertical="center" wrapText="1"/>
    </xf>
    <xf numFmtId="0" fontId="19" fillId="15" borderId="10" xfId="0" applyFont="1" applyFill="1" applyBorder="1" applyAlignment="1">
      <alignment horizontal="center" vertical="center" wrapText="1"/>
    </xf>
    <xf numFmtId="0" fontId="19" fillId="15" borderId="160" xfId="0" applyFont="1" applyFill="1" applyBorder="1" applyAlignment="1">
      <alignment horizontal="center" vertical="center" wrapText="1"/>
    </xf>
    <xf numFmtId="0" fontId="19" fillId="15" borderId="153" xfId="0" applyFont="1" applyFill="1" applyBorder="1" applyAlignment="1">
      <alignment horizontal="center" vertical="center" wrapText="1"/>
    </xf>
    <xf numFmtId="0" fontId="19" fillId="22" borderId="287" xfId="0" applyFont="1" applyFill="1" applyBorder="1" applyAlignment="1">
      <alignment vertical="center" wrapText="1"/>
    </xf>
    <xf numFmtId="0" fontId="19" fillId="22" borderId="64" xfId="0" applyFont="1" applyFill="1" applyBorder="1" applyAlignment="1">
      <alignment vertical="center" wrapText="1"/>
    </xf>
    <xf numFmtId="0" fontId="19" fillId="22" borderId="301" xfId="0" applyFont="1" applyFill="1" applyBorder="1" applyAlignment="1">
      <alignment vertical="center" wrapText="1"/>
    </xf>
    <xf numFmtId="0" fontId="19" fillId="22" borderId="61" xfId="0" applyFont="1" applyFill="1" applyBorder="1" applyAlignment="1">
      <alignment vertical="center" wrapText="1"/>
    </xf>
    <xf numFmtId="0" fontId="26" fillId="15" borderId="8" xfId="0" applyFont="1" applyFill="1" applyBorder="1" applyAlignment="1">
      <alignment vertical="center" wrapText="1"/>
    </xf>
    <xf numFmtId="0" fontId="19" fillId="15" borderId="140" xfId="0" applyFont="1" applyFill="1" applyBorder="1" applyAlignment="1">
      <alignment vertical="center" wrapText="1"/>
    </xf>
    <xf numFmtId="0" fontId="19" fillId="15" borderId="141" xfId="0" applyFont="1" applyFill="1" applyBorder="1" applyAlignment="1">
      <alignment vertical="center" wrapText="1"/>
    </xf>
    <xf numFmtId="0" fontId="19" fillId="15" borderId="142" xfId="0" applyFont="1" applyFill="1" applyBorder="1" applyAlignment="1">
      <alignment vertical="center" wrapText="1"/>
    </xf>
    <xf numFmtId="0" fontId="19" fillId="15" borderId="123" xfId="0" applyFont="1" applyFill="1" applyBorder="1" applyAlignment="1">
      <alignment horizontal="center" vertical="center" wrapText="1"/>
    </xf>
    <xf numFmtId="0" fontId="19" fillId="15" borderId="144" xfId="0" applyFont="1" applyFill="1" applyBorder="1" applyAlignment="1">
      <alignment horizontal="center" vertical="center" wrapText="1"/>
    </xf>
    <xf numFmtId="0" fontId="26" fillId="15" borderId="153" xfId="0" applyFont="1" applyFill="1" applyBorder="1" applyAlignment="1">
      <alignment vertical="center" wrapText="1"/>
    </xf>
    <xf numFmtId="0" fontId="26" fillId="15" borderId="19" xfId="0" applyFont="1" applyFill="1" applyBorder="1" applyAlignment="1">
      <alignment horizontal="center" vertical="center" wrapText="1"/>
    </xf>
    <xf numFmtId="0" fontId="26" fillId="15" borderId="155" xfId="0" applyFont="1" applyFill="1" applyBorder="1" applyAlignment="1">
      <alignment horizontal="center" vertical="center" wrapText="1"/>
    </xf>
    <xf numFmtId="0" fontId="4" fillId="8" borderId="294" xfId="0" applyFont="1" applyFill="1" applyBorder="1" applyAlignment="1">
      <alignment vertical="center" wrapText="1"/>
    </xf>
    <xf numFmtId="0" fontId="4" fillId="8" borderId="295" xfId="0" applyFont="1" applyFill="1" applyBorder="1" applyAlignment="1">
      <alignment vertical="center" wrapText="1"/>
    </xf>
    <xf numFmtId="0" fontId="4" fillId="8" borderId="296" xfId="0" applyFont="1" applyFill="1" applyBorder="1" applyAlignment="1">
      <alignment vertical="center" wrapText="1"/>
    </xf>
    <xf numFmtId="0" fontId="1" fillId="2" borderId="394" xfId="0" applyFont="1" applyFill="1" applyBorder="1" applyAlignment="1">
      <alignment horizontal="center" vertical="center" wrapText="1"/>
    </xf>
    <xf numFmtId="0" fontId="1" fillId="2" borderId="115" xfId="0" applyFont="1" applyFill="1" applyBorder="1" applyAlignment="1">
      <alignment horizontal="center" vertical="center" wrapText="1"/>
    </xf>
    <xf numFmtId="0" fontId="1" fillId="2" borderId="395" xfId="0" applyFont="1" applyFill="1" applyBorder="1" applyAlignment="1">
      <alignment horizontal="center" vertical="center" wrapText="1"/>
    </xf>
    <xf numFmtId="0" fontId="1" fillId="2" borderId="251" xfId="0" applyFont="1" applyFill="1" applyBorder="1" applyAlignment="1">
      <alignment horizontal="center" vertical="center" wrapText="1"/>
    </xf>
    <xf numFmtId="0" fontId="0" fillId="12" borderId="0" xfId="0" applyFill="1" applyAlignment="1">
      <alignment horizontal="center" vertical="center"/>
    </xf>
    <xf numFmtId="0" fontId="0" fillId="16" borderId="0" xfId="0" applyFill="1" applyAlignment="1">
      <alignment horizontal="center" vertical="center"/>
    </xf>
    <xf numFmtId="0" fontId="0" fillId="11" borderId="0" xfId="0" applyFill="1" applyAlignment="1">
      <alignment horizontal="center" vertical="center"/>
    </xf>
    <xf numFmtId="0" fontId="0" fillId="17" borderId="0" xfId="0" applyFill="1" applyAlignment="1">
      <alignment horizontal="center" vertical="center"/>
    </xf>
    <xf numFmtId="0" fontId="0" fillId="0" borderId="0" xfId="0" applyAlignment="1">
      <alignment horizontal="center" wrapText="1"/>
    </xf>
    <xf numFmtId="0" fontId="2" fillId="2" borderId="152" xfId="0" applyFont="1" applyFill="1" applyBorder="1" applyAlignment="1" applyProtection="1">
      <alignment horizontal="center" vertical="center" wrapText="1"/>
      <protection locked="0"/>
    </xf>
    <xf numFmtId="0" fontId="2" fillId="2" borderId="154" xfId="0" applyFont="1" applyFill="1" applyBorder="1" applyAlignment="1" applyProtection="1">
      <alignment horizontal="center" vertical="center" wrapText="1"/>
      <protection locked="0"/>
    </xf>
    <xf numFmtId="0" fontId="4" fillId="10" borderId="40"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4" fillId="10" borderId="47" xfId="0" applyFont="1" applyFill="1" applyBorder="1" applyAlignment="1">
      <alignment horizontal="center" vertical="center" wrapText="1"/>
    </xf>
  </cellXfs>
  <cellStyles count="1">
    <cellStyle name="Normal" xfId="0" builtinId="0"/>
  </cellStyles>
  <dxfs count="3630">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rgb="FFFF0000"/>
      </font>
    </dxf>
    <dxf>
      <font>
        <b/>
        <i/>
        <color rgb="FFFF9900"/>
      </font>
    </dxf>
    <dxf>
      <font>
        <b/>
        <i/>
        <color theme="9" tint="-0.24994659260841701"/>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rgb="FF008000"/>
      </font>
    </dxf>
    <dxf>
      <font>
        <b/>
        <i/>
        <color theme="7" tint="0.39994506668294322"/>
      </font>
    </dxf>
    <dxf>
      <font>
        <b/>
        <i/>
        <color rgb="FFFFFF00"/>
      </font>
    </dxf>
    <dxf>
      <font>
        <b/>
        <i/>
        <color rgb="FFFF6600"/>
      </font>
    </dxf>
    <dxf>
      <font>
        <b/>
        <i/>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rgb="FF008000"/>
      </font>
    </dxf>
    <dxf>
      <font>
        <b/>
        <i/>
        <color theme="7" tint="0.39994506668294322"/>
      </font>
    </dxf>
    <dxf>
      <font>
        <b/>
        <i/>
        <color rgb="FFFFFF00"/>
      </font>
    </dxf>
    <dxf>
      <font>
        <b/>
        <i/>
        <color rgb="FFFF6600"/>
      </font>
    </dxf>
    <dxf>
      <font>
        <b/>
        <i/>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rgb="FF008000"/>
      </font>
    </dxf>
    <dxf>
      <font>
        <b/>
        <i/>
        <color theme="7" tint="0.39994506668294322"/>
      </font>
    </dxf>
    <dxf>
      <font>
        <b/>
        <i/>
        <color rgb="FFFFFF00"/>
      </font>
    </dxf>
    <dxf>
      <font>
        <b/>
        <i/>
        <color rgb="FFFF6600"/>
      </font>
    </dxf>
    <dxf>
      <font>
        <b/>
        <i/>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rgb="FF008000"/>
      </font>
    </dxf>
    <dxf>
      <font>
        <b/>
        <i/>
        <color theme="7" tint="0.39994506668294322"/>
      </font>
    </dxf>
    <dxf>
      <font>
        <b/>
        <i/>
        <color rgb="FFFFFF00"/>
      </font>
    </dxf>
    <dxf>
      <font>
        <b/>
        <i/>
        <color rgb="FFFF6600"/>
      </font>
    </dxf>
    <dxf>
      <font>
        <b/>
        <i/>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rgb="FF008000"/>
      </font>
    </dxf>
    <dxf>
      <font>
        <b/>
        <i/>
        <color theme="7" tint="0.39994506668294322"/>
      </font>
    </dxf>
    <dxf>
      <font>
        <b/>
        <i/>
        <color rgb="FFFFFF00"/>
      </font>
    </dxf>
    <dxf>
      <font>
        <b/>
        <i/>
        <color rgb="FFFF6600"/>
      </font>
    </dxf>
    <dxf>
      <font>
        <b/>
        <i/>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rgb="FFFFC000"/>
      </font>
    </dxf>
    <dxf>
      <font>
        <color rgb="FFA40000"/>
      </font>
      <fill>
        <patternFill patternType="none">
          <bgColor auto="1"/>
        </patternFill>
      </fill>
    </dxf>
    <dxf>
      <font>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rgb="FFFFC000"/>
      </font>
    </dxf>
    <dxf>
      <font>
        <color rgb="FFA40000"/>
      </font>
      <fill>
        <patternFill patternType="none">
          <bgColor auto="1"/>
        </patternFill>
      </fill>
    </dxf>
    <dxf>
      <font>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rgb="FFFFC000"/>
      </font>
    </dxf>
    <dxf>
      <font>
        <color rgb="FFA40000"/>
      </font>
      <fill>
        <patternFill patternType="none">
          <bgColor auto="1"/>
        </patternFill>
      </fill>
    </dxf>
    <dxf>
      <font>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rgb="FFFFC000"/>
      </font>
    </dxf>
    <dxf>
      <font>
        <color rgb="FFA40000"/>
      </font>
      <fill>
        <patternFill patternType="none">
          <bgColor auto="1"/>
        </patternFill>
      </fill>
    </dxf>
    <dxf>
      <font>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FF0000"/>
      </font>
    </dxf>
    <dxf>
      <font>
        <b/>
        <i/>
        <color rgb="FFFF9900"/>
      </font>
    </dxf>
    <dxf>
      <font>
        <b/>
        <i/>
        <color theme="9" tint="-0.24994659260841701"/>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b/>
        <i/>
        <color rgb="FFFFC000"/>
      </font>
    </dxf>
    <dxf>
      <font>
        <color rgb="FFA40000"/>
      </font>
      <fill>
        <patternFill patternType="none">
          <bgColor auto="1"/>
        </patternFill>
      </fill>
    </dxf>
    <dxf>
      <font>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rgb="FF008000"/>
      </font>
    </dxf>
    <dxf>
      <font>
        <b/>
        <i/>
        <color theme="7" tint="0.39994506668294322"/>
      </font>
    </dxf>
    <dxf>
      <font>
        <b/>
        <i/>
        <color rgb="FFFFFF00"/>
      </font>
    </dxf>
    <dxf>
      <font>
        <b/>
        <i/>
        <color rgb="FFFF6600"/>
      </font>
    </dxf>
    <dxf>
      <font>
        <b/>
        <i/>
        <color rgb="FFFF0000"/>
      </font>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val="0"/>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color theme="0"/>
      </font>
    </dxf>
    <dxf>
      <font>
        <color theme="0"/>
      </font>
      <fill>
        <patternFill>
          <bgColor rgb="FFFF0000"/>
        </patternFill>
      </fill>
    </dxf>
    <dxf>
      <font>
        <color auto="1"/>
      </font>
      <fill>
        <patternFill>
          <bgColor rgb="FFFFC000"/>
        </patternFill>
      </fill>
    </dxf>
    <dxf>
      <font>
        <color theme="0"/>
      </font>
      <fill>
        <patternFill>
          <bgColor theme="9" tint="-0.24994659260841701"/>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rgb="FFFFC000"/>
      </font>
    </dxf>
    <dxf>
      <font>
        <color rgb="FFA40000"/>
      </font>
      <fill>
        <patternFill patternType="none">
          <bgColor auto="1"/>
        </patternFill>
      </fill>
    </dxf>
    <dxf>
      <font>
        <color rgb="FFFF0000"/>
      </font>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theme="0"/>
      </font>
      <fill>
        <patternFill>
          <bgColor theme="7" tint="0.39994506668294322"/>
        </patternFill>
      </fill>
    </dxf>
    <dxf>
      <font>
        <color theme="0"/>
      </font>
      <fill>
        <patternFill>
          <bgColor theme="9" tint="-0.24994659260841701"/>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FFC000"/>
        </patternFill>
      </fill>
    </dxf>
    <dxf>
      <font>
        <b/>
        <i/>
      </font>
      <fill>
        <patternFill>
          <bgColor rgb="FFFFFF66"/>
        </patternFill>
      </fill>
    </dxf>
    <dxf>
      <font>
        <b/>
        <i/>
        <color theme="0"/>
      </font>
      <fill>
        <patternFill>
          <bgColor rgb="FFC00000"/>
        </patternFill>
      </fill>
    </dxf>
    <dxf>
      <font>
        <b/>
        <i/>
        <color auto="1"/>
      </font>
      <fill>
        <patternFill>
          <bgColor rgb="FF92D050"/>
        </patternFill>
      </fill>
    </dxf>
    <dxf>
      <font>
        <b/>
        <i/>
      </font>
      <fill>
        <patternFill>
          <bgColor rgb="FFFFC000"/>
        </patternFill>
      </fill>
    </dxf>
    <dxf>
      <font>
        <b/>
        <i/>
        <color theme="0"/>
      </font>
      <fill>
        <patternFill>
          <bgColor rgb="FFC0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rgb="FFFF0000"/>
      </font>
    </dxf>
    <dxf>
      <font>
        <b/>
        <i/>
        <color rgb="FFFF9900"/>
      </font>
    </dxf>
    <dxf>
      <font>
        <b/>
        <i/>
        <color theme="9" tint="-0.24994659260841701"/>
      </font>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auto="1"/>
      </font>
      <fill>
        <patternFill>
          <bgColor rgb="FF00B050"/>
        </patternFill>
      </fill>
    </dxf>
    <dxf>
      <font>
        <b/>
        <i/>
      </font>
      <fill>
        <patternFill>
          <bgColor theme="7" tint="0.39994506668294322"/>
        </patternFill>
      </fill>
    </dxf>
    <dxf>
      <font>
        <b/>
        <i/>
        <color theme="0"/>
      </font>
      <fill>
        <patternFill>
          <bgColor rgb="FFFF0000"/>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b/>
        <i/>
        <color theme="9" tint="-0.24994659260841701"/>
      </font>
      <fill>
        <patternFill patternType="none">
          <bgColor auto="1"/>
        </patternFill>
      </fill>
    </dxf>
    <dxf>
      <font>
        <b/>
        <i/>
        <color rgb="FFFF0000"/>
      </font>
      <fill>
        <patternFill patternType="none">
          <bgColor auto="1"/>
        </patternFill>
      </fill>
    </dxf>
    <dxf>
      <font>
        <b/>
        <i/>
        <color rgb="FFFFC000"/>
      </font>
      <fill>
        <patternFill patternType="none">
          <bgColor auto="1"/>
        </patternFill>
      </fill>
    </dxf>
    <dxf>
      <font>
        <color theme="0"/>
      </font>
      <fill>
        <patternFill>
          <bgColor rgb="FFFFC000"/>
        </patternFill>
      </fill>
    </dxf>
    <dxf>
      <font>
        <color theme="0"/>
      </font>
      <fill>
        <patternFill>
          <bgColor rgb="FFC00000"/>
        </patternFill>
      </fill>
    </dxf>
    <dxf>
      <font>
        <color theme="0"/>
      </font>
      <fill>
        <patternFill>
          <bgColor rgb="FFFF0000"/>
        </patternFill>
      </fill>
    </dxf>
    <dxf>
      <font>
        <b/>
        <i/>
        <color rgb="FFFFC000"/>
      </font>
    </dxf>
    <dxf>
      <font>
        <color rgb="FFA40000"/>
      </font>
      <fill>
        <patternFill patternType="none">
          <bgColor auto="1"/>
        </patternFill>
      </fill>
    </dxf>
    <dxf>
      <font>
        <color rgb="FFFF0000"/>
      </font>
    </dxf>
    <dxf>
      <font>
        <b/>
        <i/>
        <color rgb="FF008000"/>
      </font>
    </dxf>
    <dxf>
      <font>
        <b/>
        <i/>
        <color theme="7" tint="0.39994506668294322"/>
      </font>
    </dxf>
    <dxf>
      <font>
        <b/>
        <i/>
        <color rgb="FFFFFF00"/>
      </font>
    </dxf>
    <dxf>
      <font>
        <b/>
        <i/>
        <color rgb="FFFF6600"/>
      </font>
    </dxf>
    <dxf>
      <font>
        <b/>
        <i/>
        <color rgb="FFFF0000"/>
      </font>
    </dxf>
    <dxf>
      <font>
        <b/>
        <i/>
        <color theme="0"/>
      </font>
      <fill>
        <patternFill>
          <bgColor theme="7" tint="0.39994506668294322"/>
        </patternFill>
      </fill>
    </dxf>
    <dxf>
      <font>
        <color theme="0"/>
      </font>
      <fill>
        <patternFill>
          <bgColor rgb="FF009900"/>
        </patternFill>
      </fill>
    </dxf>
    <dxf>
      <font>
        <color theme="0"/>
      </font>
      <fill>
        <patternFill>
          <bgColor rgb="FFFFFF00"/>
        </patternFill>
      </fill>
    </dxf>
    <dxf>
      <font>
        <color theme="0"/>
      </font>
      <fill>
        <patternFill>
          <bgColor rgb="FFFF6600"/>
        </patternFill>
      </fill>
    </dxf>
    <dxf>
      <font>
        <color theme="0"/>
      </font>
      <fill>
        <patternFill>
          <bgColor rgb="FFFF0000"/>
        </patternFill>
      </fill>
    </dxf>
  </dxfs>
  <tableStyles count="0" defaultTableStyle="TableStyleMedium2" defaultPivotStyle="PivotStyleLight16"/>
  <colors>
    <mruColors>
      <color rgb="FF008000"/>
      <color rgb="FFFFFF66"/>
      <color rgb="FFFF9900"/>
      <color rgb="FFFF9797"/>
      <color rgb="FFFF5050"/>
      <color rgb="FFFF6600"/>
      <color rgb="FF00CC66"/>
      <color rgb="FF33CC33"/>
      <color rgb="FFA400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904875</xdr:colOff>
      <xdr:row>0</xdr:row>
      <xdr:rowOff>38100</xdr:rowOff>
    </xdr:from>
    <xdr:to>
      <xdr:col>3</xdr:col>
      <xdr:colOff>476250</xdr:colOff>
      <xdr:row>2</xdr:row>
      <xdr:rowOff>295275</xdr:rowOff>
    </xdr:to>
    <xdr:pic>
      <xdr:nvPicPr>
        <xdr:cNvPr id="3" name="Imagen 2">
          <a:extLst>
            <a:ext uri="{FF2B5EF4-FFF2-40B4-BE49-F238E27FC236}">
              <a16:creationId xmlns:a16="http://schemas.microsoft.com/office/drawing/2014/main" id="{ACDE2F17-0944-4C6F-AD1B-1B8ECD2B3503}"/>
            </a:ext>
          </a:extLst>
        </xdr:cNvPr>
        <xdr:cNvPicPr>
          <a:picLocks noChangeAspect="1"/>
        </xdr:cNvPicPr>
      </xdr:nvPicPr>
      <xdr:blipFill>
        <a:blip xmlns:r="http://schemas.openxmlformats.org/officeDocument/2006/relationships" r:embed="rId1"/>
        <a:stretch>
          <a:fillRect/>
        </a:stretch>
      </xdr:blipFill>
      <xdr:spPr>
        <a:xfrm>
          <a:off x="1171575" y="38100"/>
          <a:ext cx="2533650" cy="942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600075</xdr:colOff>
      <xdr:row>0</xdr:row>
      <xdr:rowOff>57150</xdr:rowOff>
    </xdr:from>
    <xdr:to>
      <xdr:col>2</xdr:col>
      <xdr:colOff>1866900</xdr:colOff>
      <xdr:row>2</xdr:row>
      <xdr:rowOff>257175</xdr:rowOff>
    </xdr:to>
    <xdr:pic>
      <xdr:nvPicPr>
        <xdr:cNvPr id="3" name="Imagen 2">
          <a:extLst>
            <a:ext uri="{FF2B5EF4-FFF2-40B4-BE49-F238E27FC236}">
              <a16:creationId xmlns:a16="http://schemas.microsoft.com/office/drawing/2014/main" id="{956FB856-063D-4E08-8B03-5878424A197C}"/>
            </a:ext>
          </a:extLst>
        </xdr:cNvPr>
        <xdr:cNvPicPr>
          <a:picLocks noChangeAspect="1"/>
        </xdr:cNvPicPr>
      </xdr:nvPicPr>
      <xdr:blipFill>
        <a:blip xmlns:r="http://schemas.openxmlformats.org/officeDocument/2006/relationships" r:embed="rId1"/>
        <a:stretch>
          <a:fillRect/>
        </a:stretch>
      </xdr:blipFill>
      <xdr:spPr>
        <a:xfrm>
          <a:off x="866775" y="57150"/>
          <a:ext cx="2381250" cy="885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838200</xdr:colOff>
      <xdr:row>0</xdr:row>
      <xdr:rowOff>57150</xdr:rowOff>
    </xdr:from>
    <xdr:to>
      <xdr:col>3</xdr:col>
      <xdr:colOff>266700</xdr:colOff>
      <xdr:row>2</xdr:row>
      <xdr:rowOff>257175</xdr:rowOff>
    </xdr:to>
    <xdr:pic>
      <xdr:nvPicPr>
        <xdr:cNvPr id="3" name="Imagen 2">
          <a:extLst>
            <a:ext uri="{FF2B5EF4-FFF2-40B4-BE49-F238E27FC236}">
              <a16:creationId xmlns:a16="http://schemas.microsoft.com/office/drawing/2014/main" id="{5DD7A9FD-472C-4FB9-81A4-975A7678E2F4}"/>
            </a:ext>
          </a:extLst>
        </xdr:cNvPr>
        <xdr:cNvPicPr>
          <a:picLocks noChangeAspect="1"/>
        </xdr:cNvPicPr>
      </xdr:nvPicPr>
      <xdr:blipFill>
        <a:blip xmlns:r="http://schemas.openxmlformats.org/officeDocument/2006/relationships" r:embed="rId1"/>
        <a:stretch>
          <a:fillRect/>
        </a:stretch>
      </xdr:blipFill>
      <xdr:spPr>
        <a:xfrm>
          <a:off x="1104900" y="57150"/>
          <a:ext cx="2381250" cy="8858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276224</xdr:colOff>
      <xdr:row>2</xdr:row>
      <xdr:rowOff>257175</xdr:rowOff>
    </xdr:from>
    <xdr:to>
      <xdr:col>3</xdr:col>
      <xdr:colOff>571499</xdr:colOff>
      <xdr:row>6</xdr:row>
      <xdr:rowOff>523875</xdr:rowOff>
    </xdr:to>
    <xdr:sp macro="" textlink="">
      <xdr:nvSpPr>
        <xdr:cNvPr id="2" name="Flecha: hacia arriba 1">
          <a:extLst>
            <a:ext uri="{FF2B5EF4-FFF2-40B4-BE49-F238E27FC236}">
              <a16:creationId xmlns:a16="http://schemas.microsoft.com/office/drawing/2014/main" id="{E776DC10-30F1-4322-BC2C-0473075A8901}"/>
            </a:ext>
          </a:extLst>
        </xdr:cNvPr>
        <xdr:cNvSpPr/>
      </xdr:nvSpPr>
      <xdr:spPr>
        <a:xfrm>
          <a:off x="2562224" y="638175"/>
          <a:ext cx="295275" cy="2857500"/>
        </a:xfrm>
        <a:prstGeom prst="up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0"/>
        <a:lstStyle/>
        <a:p>
          <a:pPr algn="ctr"/>
          <a:r>
            <a:rPr lang="es-CO" sz="1100">
              <a:solidFill>
                <a:sysClr val="windowText" lastClr="000000"/>
              </a:solidFill>
            </a:rPr>
            <a:t>PROBABILIDAD DE OCURRENCIA</a:t>
          </a:r>
        </a:p>
      </xdr:txBody>
    </xdr:sp>
    <xdr:clientData/>
  </xdr:twoCellAnchor>
  <xdr:twoCellAnchor>
    <xdr:from>
      <xdr:col>5</xdr:col>
      <xdr:colOff>814387</xdr:colOff>
      <xdr:row>8</xdr:row>
      <xdr:rowOff>4764</xdr:rowOff>
    </xdr:from>
    <xdr:to>
      <xdr:col>9</xdr:col>
      <xdr:colOff>14287</xdr:colOff>
      <xdr:row>9</xdr:row>
      <xdr:rowOff>109539</xdr:rowOff>
    </xdr:to>
    <xdr:sp macro="" textlink="">
      <xdr:nvSpPr>
        <xdr:cNvPr id="3" name="Flecha: hacia arriba 2">
          <a:extLst>
            <a:ext uri="{FF2B5EF4-FFF2-40B4-BE49-F238E27FC236}">
              <a16:creationId xmlns:a16="http://schemas.microsoft.com/office/drawing/2014/main" id="{2176C309-1D16-484E-9D72-6F66C1E05BF5}"/>
            </a:ext>
          </a:extLst>
        </xdr:cNvPr>
        <xdr:cNvSpPr/>
      </xdr:nvSpPr>
      <xdr:spPr>
        <a:xfrm rot="5400000">
          <a:off x="5905499" y="2533652"/>
          <a:ext cx="295275" cy="2857500"/>
        </a:xfrm>
        <a:prstGeom prst="up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0"/>
        <a:lstStyle/>
        <a:p>
          <a:pPr algn="ctr"/>
          <a:r>
            <a:rPr lang="es-CO" sz="1100">
              <a:solidFill>
                <a:sysClr val="windowText" lastClr="000000"/>
              </a:solidFill>
            </a:rPr>
            <a:t>IMPACTO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276224</xdr:colOff>
      <xdr:row>2</xdr:row>
      <xdr:rowOff>257175</xdr:rowOff>
    </xdr:from>
    <xdr:to>
      <xdr:col>3</xdr:col>
      <xdr:colOff>571499</xdr:colOff>
      <xdr:row>6</xdr:row>
      <xdr:rowOff>523875</xdr:rowOff>
    </xdr:to>
    <xdr:sp macro="" textlink="">
      <xdr:nvSpPr>
        <xdr:cNvPr id="2" name="Flecha: hacia arriba 1">
          <a:extLst>
            <a:ext uri="{FF2B5EF4-FFF2-40B4-BE49-F238E27FC236}">
              <a16:creationId xmlns:a16="http://schemas.microsoft.com/office/drawing/2014/main" id="{55A19EE0-C55D-4A62-912F-E05D845DA39C}"/>
            </a:ext>
          </a:extLst>
        </xdr:cNvPr>
        <xdr:cNvSpPr/>
      </xdr:nvSpPr>
      <xdr:spPr>
        <a:xfrm>
          <a:off x="2562224" y="638175"/>
          <a:ext cx="295275" cy="2857500"/>
        </a:xfrm>
        <a:prstGeom prst="up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0"/>
        <a:lstStyle/>
        <a:p>
          <a:pPr algn="ctr"/>
          <a:r>
            <a:rPr lang="es-CO" sz="1100">
              <a:solidFill>
                <a:sysClr val="windowText" lastClr="000000"/>
              </a:solidFill>
            </a:rPr>
            <a:t>PROBABILIDAD DE OCURRENCIA</a:t>
          </a:r>
        </a:p>
      </xdr:txBody>
    </xdr:sp>
    <xdr:clientData/>
  </xdr:twoCellAnchor>
  <xdr:twoCellAnchor>
    <xdr:from>
      <xdr:col>5</xdr:col>
      <xdr:colOff>814387</xdr:colOff>
      <xdr:row>8</xdr:row>
      <xdr:rowOff>4764</xdr:rowOff>
    </xdr:from>
    <xdr:to>
      <xdr:col>9</xdr:col>
      <xdr:colOff>14287</xdr:colOff>
      <xdr:row>9</xdr:row>
      <xdr:rowOff>109539</xdr:rowOff>
    </xdr:to>
    <xdr:sp macro="" textlink="">
      <xdr:nvSpPr>
        <xdr:cNvPr id="3" name="Flecha: hacia arriba 2">
          <a:extLst>
            <a:ext uri="{FF2B5EF4-FFF2-40B4-BE49-F238E27FC236}">
              <a16:creationId xmlns:a16="http://schemas.microsoft.com/office/drawing/2014/main" id="{933B46D0-68BE-4F22-B6B1-0B1651B9A033}"/>
            </a:ext>
            <a:ext uri="{147F2762-F138-4A5C-976F-8EAC2B608ADB}">
              <a16:predDERef xmlns:a16="http://schemas.microsoft.com/office/drawing/2014/main" pred="{55A19EE0-C55D-4A62-912F-E05D845DA39C}"/>
            </a:ext>
          </a:extLst>
        </xdr:cNvPr>
        <xdr:cNvSpPr/>
      </xdr:nvSpPr>
      <xdr:spPr>
        <a:xfrm rot="5400000">
          <a:off x="5905499" y="2533652"/>
          <a:ext cx="295275" cy="2857500"/>
        </a:xfrm>
        <a:prstGeom prst="up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0"/>
        <a:lstStyle/>
        <a:p>
          <a:pPr algn="ctr"/>
          <a:r>
            <a:rPr lang="es-CO" sz="1100">
              <a:solidFill>
                <a:sysClr val="windowText" lastClr="000000"/>
              </a:solidFill>
            </a:rPr>
            <a:t>IMPACTO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238125</xdr:rowOff>
    </xdr:from>
    <xdr:to>
      <xdr:col>2</xdr:col>
      <xdr:colOff>1504950</xdr:colOff>
      <xdr:row>2</xdr:row>
      <xdr:rowOff>171450</xdr:rowOff>
    </xdr:to>
    <xdr:pic>
      <xdr:nvPicPr>
        <xdr:cNvPr id="3" name="Imagen 2">
          <a:extLst>
            <a:ext uri="{FF2B5EF4-FFF2-40B4-BE49-F238E27FC236}">
              <a16:creationId xmlns:a16="http://schemas.microsoft.com/office/drawing/2014/main" id="{8653692D-6713-4E9E-8C0A-1010029A1105}"/>
            </a:ext>
          </a:extLst>
        </xdr:cNvPr>
        <xdr:cNvPicPr>
          <a:picLocks noChangeAspect="1"/>
        </xdr:cNvPicPr>
      </xdr:nvPicPr>
      <xdr:blipFill>
        <a:blip xmlns:r="http://schemas.openxmlformats.org/officeDocument/2006/relationships" r:embed="rId1"/>
        <a:stretch>
          <a:fillRect/>
        </a:stretch>
      </xdr:blipFill>
      <xdr:spPr>
        <a:xfrm>
          <a:off x="123825" y="238125"/>
          <a:ext cx="2762250" cy="1038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1028700</xdr:colOff>
      <xdr:row>0</xdr:row>
      <xdr:rowOff>152400</xdr:rowOff>
    </xdr:from>
    <xdr:to>
      <xdr:col>3</xdr:col>
      <xdr:colOff>1562100</xdr:colOff>
      <xdr:row>2</xdr:row>
      <xdr:rowOff>123825</xdr:rowOff>
    </xdr:to>
    <xdr:pic>
      <xdr:nvPicPr>
        <xdr:cNvPr id="3" name="Imagen 2">
          <a:extLst>
            <a:ext uri="{FF2B5EF4-FFF2-40B4-BE49-F238E27FC236}">
              <a16:creationId xmlns:a16="http://schemas.microsoft.com/office/drawing/2014/main" id="{3C7D4EF9-EBF0-4FEA-9321-727A788D9AA6}"/>
            </a:ext>
          </a:extLst>
        </xdr:cNvPr>
        <xdr:cNvPicPr>
          <a:picLocks noChangeAspect="1"/>
        </xdr:cNvPicPr>
      </xdr:nvPicPr>
      <xdr:blipFill>
        <a:blip xmlns:r="http://schemas.openxmlformats.org/officeDocument/2006/relationships" r:embed="rId1"/>
        <a:stretch>
          <a:fillRect/>
        </a:stretch>
      </xdr:blipFill>
      <xdr:spPr>
        <a:xfrm>
          <a:off x="1295400" y="152400"/>
          <a:ext cx="2762250" cy="1038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962025</xdr:colOff>
      <xdr:row>0</xdr:row>
      <xdr:rowOff>171450</xdr:rowOff>
    </xdr:from>
    <xdr:to>
      <xdr:col>3</xdr:col>
      <xdr:colOff>1495425</xdr:colOff>
      <xdr:row>2</xdr:row>
      <xdr:rowOff>295275</xdr:rowOff>
    </xdr:to>
    <xdr:pic>
      <xdr:nvPicPr>
        <xdr:cNvPr id="3" name="Imagen 2">
          <a:extLst>
            <a:ext uri="{FF2B5EF4-FFF2-40B4-BE49-F238E27FC236}">
              <a16:creationId xmlns:a16="http://schemas.microsoft.com/office/drawing/2014/main" id="{BD975BFD-8946-4B2E-8BD2-8EBBDCCD86E9}"/>
            </a:ext>
          </a:extLst>
        </xdr:cNvPr>
        <xdr:cNvPicPr>
          <a:picLocks noChangeAspect="1"/>
        </xdr:cNvPicPr>
      </xdr:nvPicPr>
      <xdr:blipFill>
        <a:blip xmlns:r="http://schemas.openxmlformats.org/officeDocument/2006/relationships" r:embed="rId1"/>
        <a:stretch>
          <a:fillRect/>
        </a:stretch>
      </xdr:blipFill>
      <xdr:spPr>
        <a:xfrm>
          <a:off x="1228725" y="171450"/>
          <a:ext cx="2762250" cy="1038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923925</xdr:colOff>
      <xdr:row>0</xdr:row>
      <xdr:rowOff>161925</xdr:rowOff>
    </xdr:from>
    <xdr:to>
      <xdr:col>3</xdr:col>
      <xdr:colOff>1457325</xdr:colOff>
      <xdr:row>2</xdr:row>
      <xdr:rowOff>285750</xdr:rowOff>
    </xdr:to>
    <xdr:pic>
      <xdr:nvPicPr>
        <xdr:cNvPr id="3" name="Imagen 2">
          <a:extLst>
            <a:ext uri="{FF2B5EF4-FFF2-40B4-BE49-F238E27FC236}">
              <a16:creationId xmlns:a16="http://schemas.microsoft.com/office/drawing/2014/main" id="{0872A52F-3633-442B-8475-A6C794F18F9E}"/>
            </a:ext>
          </a:extLst>
        </xdr:cNvPr>
        <xdr:cNvPicPr>
          <a:picLocks noChangeAspect="1"/>
        </xdr:cNvPicPr>
      </xdr:nvPicPr>
      <xdr:blipFill>
        <a:blip xmlns:r="http://schemas.openxmlformats.org/officeDocument/2006/relationships" r:embed="rId1"/>
        <a:stretch>
          <a:fillRect/>
        </a:stretch>
      </xdr:blipFill>
      <xdr:spPr>
        <a:xfrm>
          <a:off x="1190625" y="161925"/>
          <a:ext cx="2762250" cy="1038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809625</xdr:colOff>
      <xdr:row>0</xdr:row>
      <xdr:rowOff>142875</xdr:rowOff>
    </xdr:from>
    <xdr:to>
      <xdr:col>3</xdr:col>
      <xdr:colOff>1343025</xdr:colOff>
      <xdr:row>2</xdr:row>
      <xdr:rowOff>304800</xdr:rowOff>
    </xdr:to>
    <xdr:pic>
      <xdr:nvPicPr>
        <xdr:cNvPr id="3" name="Imagen 2">
          <a:extLst>
            <a:ext uri="{FF2B5EF4-FFF2-40B4-BE49-F238E27FC236}">
              <a16:creationId xmlns:a16="http://schemas.microsoft.com/office/drawing/2014/main" id="{0CA7BC2A-EC45-4006-AF2B-104C14159F33}"/>
            </a:ext>
          </a:extLst>
        </xdr:cNvPr>
        <xdr:cNvPicPr>
          <a:picLocks noChangeAspect="1"/>
        </xdr:cNvPicPr>
      </xdr:nvPicPr>
      <xdr:blipFill>
        <a:blip xmlns:r="http://schemas.openxmlformats.org/officeDocument/2006/relationships" r:embed="rId1"/>
        <a:stretch>
          <a:fillRect/>
        </a:stretch>
      </xdr:blipFill>
      <xdr:spPr>
        <a:xfrm>
          <a:off x="1076325" y="142875"/>
          <a:ext cx="2762250" cy="1038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371475</xdr:colOff>
      <xdr:row>0</xdr:row>
      <xdr:rowOff>228600</xdr:rowOff>
    </xdr:from>
    <xdr:to>
      <xdr:col>3</xdr:col>
      <xdr:colOff>904875</xdr:colOff>
      <xdr:row>2</xdr:row>
      <xdr:rowOff>219075</xdr:rowOff>
    </xdr:to>
    <xdr:pic>
      <xdr:nvPicPr>
        <xdr:cNvPr id="3" name="Imagen 2">
          <a:extLst>
            <a:ext uri="{FF2B5EF4-FFF2-40B4-BE49-F238E27FC236}">
              <a16:creationId xmlns:a16="http://schemas.microsoft.com/office/drawing/2014/main" id="{BF6718C7-926E-411F-8F8C-7AF292942A44}"/>
            </a:ext>
          </a:extLst>
        </xdr:cNvPr>
        <xdr:cNvPicPr>
          <a:picLocks noChangeAspect="1"/>
        </xdr:cNvPicPr>
      </xdr:nvPicPr>
      <xdr:blipFill>
        <a:blip xmlns:r="http://schemas.openxmlformats.org/officeDocument/2006/relationships" r:embed="rId1"/>
        <a:stretch>
          <a:fillRect/>
        </a:stretch>
      </xdr:blipFill>
      <xdr:spPr>
        <a:xfrm>
          <a:off x="638175" y="228600"/>
          <a:ext cx="2762250" cy="10382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866775</xdr:colOff>
      <xdr:row>0</xdr:row>
      <xdr:rowOff>171450</xdr:rowOff>
    </xdr:from>
    <xdr:to>
      <xdr:col>3</xdr:col>
      <xdr:colOff>998440</xdr:colOff>
      <xdr:row>2</xdr:row>
      <xdr:rowOff>257175</xdr:rowOff>
    </xdr:to>
    <xdr:pic>
      <xdr:nvPicPr>
        <xdr:cNvPr id="4" name="Imagen 3">
          <a:extLst>
            <a:ext uri="{FF2B5EF4-FFF2-40B4-BE49-F238E27FC236}">
              <a16:creationId xmlns:a16="http://schemas.microsoft.com/office/drawing/2014/main" id="{74E200BE-AEDD-4AE0-971E-BD9932D17F05}"/>
            </a:ext>
          </a:extLst>
        </xdr:cNvPr>
        <xdr:cNvPicPr>
          <a:picLocks noChangeAspect="1"/>
        </xdr:cNvPicPr>
      </xdr:nvPicPr>
      <xdr:blipFill>
        <a:blip xmlns:r="http://schemas.openxmlformats.org/officeDocument/2006/relationships" r:embed="rId1"/>
        <a:stretch>
          <a:fillRect/>
        </a:stretch>
      </xdr:blipFill>
      <xdr:spPr>
        <a:xfrm>
          <a:off x="1133475" y="171450"/>
          <a:ext cx="2762250" cy="10382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619125</xdr:colOff>
      <xdr:row>0</xdr:row>
      <xdr:rowOff>38100</xdr:rowOff>
    </xdr:from>
    <xdr:to>
      <xdr:col>2</xdr:col>
      <xdr:colOff>1885950</xdr:colOff>
      <xdr:row>2</xdr:row>
      <xdr:rowOff>238125</xdr:rowOff>
    </xdr:to>
    <xdr:pic>
      <xdr:nvPicPr>
        <xdr:cNvPr id="3" name="Imagen 2">
          <a:extLst>
            <a:ext uri="{FF2B5EF4-FFF2-40B4-BE49-F238E27FC236}">
              <a16:creationId xmlns:a16="http://schemas.microsoft.com/office/drawing/2014/main" id="{40AA5AFE-F8A7-4B2C-BE16-E3A89D6A480C}"/>
            </a:ext>
          </a:extLst>
        </xdr:cNvPr>
        <xdr:cNvPicPr>
          <a:picLocks noChangeAspect="1"/>
        </xdr:cNvPicPr>
      </xdr:nvPicPr>
      <xdr:blipFill>
        <a:blip xmlns:r="http://schemas.openxmlformats.org/officeDocument/2006/relationships" r:embed="rId1"/>
        <a:stretch>
          <a:fillRect/>
        </a:stretch>
      </xdr:blipFill>
      <xdr:spPr>
        <a:xfrm>
          <a:off x="885825" y="38100"/>
          <a:ext cx="2381250" cy="8858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laudia Patricia Puerta" id="{9511774A-55D2-40B4-A73D-109E611A01D7}" userId="0880f2e505a37fd8"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0.xml><?xml version="1.0" encoding="utf-8"?>
<ThreadedComments xmlns="http://schemas.microsoft.com/office/spreadsheetml/2018/threadedcomments" xmlns:x="http://schemas.openxmlformats.org/spreadsheetml/2006/main">
  <threadedComment ref="D6" dT="2022-01-24T22:03:44.43" personId="{9511774A-55D2-40B4-A73D-109E611A01D7}" id="{16D1F3E1-41ED-4C06-8EF1-759FC0D1C18B}">
    <text>Recuerde siempre la siguiente pregunta: ¿Qué tiene que hacer el funcionario a cargo para lograr cometer el acto de corrupción?</text>
  </threadedComment>
</ThreadedComments>
</file>

<file path=xl/threadedComments/threadedComment11.xml><?xml version="1.0" encoding="utf-8"?>
<ThreadedComments xmlns="http://schemas.microsoft.com/office/spreadsheetml/2018/threadedcomments" xmlns:x="http://schemas.openxmlformats.org/spreadsheetml/2006/main">
  <threadedComment ref="D6" dT="2022-01-24T22:03:44.43" personId="{9511774A-55D2-40B4-A73D-109E611A01D7}" id="{22DF582A-2FA9-489F-96A8-18436C8AD897}">
    <text>Recuerde siempre la siguiente pregunta: ¿Qué tiene que hacer el funcionario a cargo para lograr cometer el acto de corrupción?</text>
  </threadedComment>
</ThreadedComments>
</file>

<file path=xl/threadedComments/threadedComment12.xml><?xml version="1.0" encoding="utf-8"?>
<ThreadedComments xmlns="http://schemas.microsoft.com/office/spreadsheetml/2018/threadedcomments" xmlns:x="http://schemas.openxmlformats.org/spreadsheetml/2006/main">
  <threadedComment ref="D6" dT="2022-01-24T22:03:44.43" personId="{9511774A-55D2-40B4-A73D-109E611A01D7}" id="{3AA22098-65A9-4F68-A80A-D958B3978F58}">
    <text>Recuerde siempre la siguiente pregunta: ¿Qué tiene que hacer el funcionario a cargo para lograr cometer el acto de corrupción?</text>
  </threadedComment>
</ThreadedComments>
</file>

<file path=xl/threadedComments/threadedComment2.xml><?xml version="1.0" encoding="utf-8"?>
<ThreadedComments xmlns="http://schemas.microsoft.com/office/spreadsheetml/2018/threadedcomments" xmlns:x="http://schemas.openxmlformats.org/spreadsheetml/2006/main">
  <threadedComment ref="D6" dT="2022-01-24T22:03:44.43" personId="{9511774A-55D2-40B4-A73D-109E611A01D7}" id="{3AD22989-D7C1-40D9-9DD4-0477FD3A10CA}">
    <text>Recuerde siempre la siguiente pregunta: ¿Qué tiene que hacer el funcionario a cargo para lograr cometer el acto de corrupción?</text>
  </threadedComment>
</ThreadedComments>
</file>

<file path=xl/threadedComments/threadedComment3.xml><?xml version="1.0" encoding="utf-8"?>
<ThreadedComments xmlns="http://schemas.microsoft.com/office/spreadsheetml/2018/threadedcomments" xmlns:x="http://schemas.openxmlformats.org/spreadsheetml/2006/main">
  <threadedComment ref="D6" dT="2022-01-24T22:03:44.43" personId="{9511774A-55D2-40B4-A73D-109E611A01D7}" id="{9DF9B2E4-1C86-4A87-91BE-9A4ACD62DF35}">
    <text>Recuerde siempre la siguiente pregunta: ¿Qué tiene que hacer el funcionario a cargo para lograr cometer el acto de corrupción?</text>
  </threadedComment>
</ThreadedComments>
</file>

<file path=xl/threadedComments/threadedComment4.xml><?xml version="1.0" encoding="utf-8"?>
<ThreadedComments xmlns="http://schemas.microsoft.com/office/spreadsheetml/2018/threadedcomments" xmlns:x="http://schemas.openxmlformats.org/spreadsheetml/2006/main">
  <threadedComment ref="D6" dT="2022-01-24T22:03:44.43" personId="{9511774A-55D2-40B4-A73D-109E611A01D7}" id="{6CAC463A-683D-4089-9DBC-60C20E9ED24C}">
    <text>Recuerde siempre la siguiente pregunta: ¿Qué tiene que hacer el funcionario a cargo para lograr cometer el acto de corrupción?</text>
  </threadedComment>
</ThreadedComments>
</file>

<file path=xl/threadedComments/threadedComment5.xml><?xml version="1.0" encoding="utf-8"?>
<ThreadedComments xmlns="http://schemas.microsoft.com/office/spreadsheetml/2018/threadedcomments" xmlns:x="http://schemas.openxmlformats.org/spreadsheetml/2006/main">
  <threadedComment ref="D6" dT="2022-01-24T22:03:44.43" personId="{9511774A-55D2-40B4-A73D-109E611A01D7}" id="{0511E925-D9FD-43A8-9F25-F893BBE43545}">
    <text>Recuerde siempre la siguiente pregunta: ¿Qué tiene que hacer el funcionario a cargo para lograr cometer el acto de corrupción?</text>
  </threadedComment>
</ThreadedComments>
</file>

<file path=xl/threadedComments/threadedComment6.xml><?xml version="1.0" encoding="utf-8"?>
<ThreadedComments xmlns="http://schemas.microsoft.com/office/spreadsheetml/2018/threadedcomments" xmlns:x="http://schemas.openxmlformats.org/spreadsheetml/2006/main">
  <threadedComment ref="D6" dT="2022-01-24T22:03:44.43" personId="{9511774A-55D2-40B4-A73D-109E611A01D7}" id="{ABFAA1C7-F08A-49A1-BAE2-21F7D1EEC194}">
    <text>Recuerde siempre la siguiente pregunta: ¿Qué tiene que hacer el funcionario a cargo para lograr cometer el acto de corrupción?</text>
  </threadedComment>
</ThreadedComments>
</file>

<file path=xl/threadedComments/threadedComment7.xml><?xml version="1.0" encoding="utf-8"?>
<ThreadedComments xmlns="http://schemas.microsoft.com/office/spreadsheetml/2018/threadedcomments" xmlns:x="http://schemas.openxmlformats.org/spreadsheetml/2006/main">
  <threadedComment ref="D6" dT="2022-01-24T22:03:44.43" personId="{9511774A-55D2-40B4-A73D-109E611A01D7}" id="{2FDE452E-E238-4D44-8915-51F5A6CB44F1}">
    <text>Recuerde siempre la siguiente pregunta: ¿Qué tiene que hacer el funcionario a cargo para lograr cometer el acto de corrupción?</text>
  </threadedComment>
</ThreadedComments>
</file>

<file path=xl/threadedComments/threadedComment8.xml><?xml version="1.0" encoding="utf-8"?>
<ThreadedComments xmlns="http://schemas.microsoft.com/office/spreadsheetml/2018/threadedcomments" xmlns:x="http://schemas.openxmlformats.org/spreadsheetml/2006/main">
  <threadedComment ref="D6" dT="2022-01-24T22:03:44.43" personId="{9511774A-55D2-40B4-A73D-109E611A01D7}" id="{886F1E1B-4812-4C1A-873D-6A87D850B117}">
    <text>Recuerde siempre la siguiente pregunta: ¿Qué tiene que hacer el funcionario a cargo para lograr cometer el acto de corrupción?</text>
  </threadedComment>
</ThreadedComments>
</file>

<file path=xl/threadedComments/threadedComment9.xml><?xml version="1.0" encoding="utf-8"?>
<ThreadedComments xmlns="http://schemas.microsoft.com/office/spreadsheetml/2018/threadedcomments" xmlns:x="http://schemas.openxmlformats.org/spreadsheetml/2006/main">
  <threadedComment ref="D6" dT="2022-01-24T22:03:44.43" personId="{9511774A-55D2-40B4-A73D-109E611A01D7}" id="{9F6FE224-6E6F-48ED-B01B-7C19DEF2B58F}">
    <text>Recuerde siempre la siguiente pregunta: ¿Qué tiene que hacer el funcionario a cargo para lograr cometer el acto de corrupción?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2.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 Id="rId4" Type="http://schemas.microsoft.com/office/2017/10/relationships/threadedComment" Target="../threadedComments/threadedComment1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 Id="rId4" Type="http://schemas.microsoft.com/office/2017/10/relationships/threadedComment" Target="../threadedComments/threadedComment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bin"/><Relationship Id="rId5" Type="http://schemas.microsoft.com/office/2017/10/relationships/threadedComment" Target="../threadedComments/threadedComment5.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 Id="rId4" Type="http://schemas.microsoft.com/office/2017/10/relationships/threadedComment" Target="../threadedComments/threadedComment6.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 Id="rId4" Type="http://schemas.microsoft.com/office/2017/10/relationships/threadedComment" Target="../threadedComments/threadedComment7.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 Id="rId4" Type="http://schemas.microsoft.com/office/2017/10/relationships/threadedComment" Target="../threadedComments/threadedComment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bin"/><Relationship Id="rId5" Type="http://schemas.microsoft.com/office/2017/10/relationships/threadedComment" Target="../threadedComments/threadedComment9.xml"/><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 Id="rId4" Type="http://schemas.microsoft.com/office/2017/10/relationships/threadedComment" Target="../threadedComments/threadedComment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1C51F-6A15-495B-9F05-6A473C459932}">
  <sheetPr>
    <tabColor rgb="FF548235"/>
  </sheetPr>
  <dimension ref="A1:MN10"/>
  <sheetViews>
    <sheetView topLeftCell="F1" zoomScale="98" zoomScaleNormal="98" workbookViewId="0">
      <selection activeCell="BM13" sqref="BM13"/>
    </sheetView>
  </sheetViews>
  <sheetFormatPr baseColWidth="10" defaultColWidth="11.5" defaultRowHeight="15"/>
  <cols>
    <col min="1" max="1" width="4" style="23" customWidth="1"/>
    <col min="2" max="2" width="16.6640625" style="7" customWidth="1"/>
    <col min="3" max="3" width="27.6640625" style="7" customWidth="1"/>
    <col min="4" max="4" width="45.33203125" style="7" customWidth="1"/>
    <col min="5" max="5" width="43.5" style="7" customWidth="1"/>
    <col min="6" max="6" width="15.5" style="23"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4.5" style="253" hidden="1" customWidth="1"/>
    <col min="55" max="55" width="20.1640625" style="26" hidden="1" customWidth="1"/>
    <col min="56" max="56" width="9.5" style="150" hidden="1" customWidth="1"/>
    <col min="57" max="58" width="13" style="150" hidden="1" customWidth="1"/>
    <col min="59" max="59" width="6.5" style="150" hidden="1" customWidth="1"/>
    <col min="60" max="60" width="13.83203125" style="150" hidden="1" customWidth="1"/>
    <col min="61" max="61" width="15.33203125" style="253" customWidth="1"/>
    <col min="62" max="62" width="8.83203125" style="150" hidden="1" customWidth="1"/>
    <col min="63" max="63" width="12.83203125" style="150" customWidth="1"/>
    <col min="64" max="64" width="6.5" style="150" hidden="1" customWidth="1"/>
    <col min="65" max="65" width="15.6640625" style="150" customWidth="1"/>
    <col min="66" max="291" width="9.1640625" style="7" bestFit="1" customWidth="1"/>
    <col min="292" max="292" width="4" style="7" customWidth="1"/>
    <col min="293" max="293" width="16.6640625" style="7" customWidth="1"/>
    <col min="294" max="294" width="45.33203125" style="7" customWidth="1"/>
    <col min="295" max="295" width="35.6640625" style="7" customWidth="1"/>
    <col min="296" max="296" width="15.5" style="7" customWidth="1"/>
    <col min="297" max="297" width="30.5" style="7" customWidth="1"/>
    <col min="298" max="299" width="10" style="7" customWidth="1"/>
    <col min="300" max="300" width="4" style="7" customWidth="1"/>
    <col min="301" max="301" width="13.83203125" style="7" customWidth="1"/>
    <col min="302" max="302" width="39.5" style="7" customWidth="1"/>
    <col min="303" max="304" width="13.5" style="7" customWidth="1"/>
    <col min="305" max="305" width="14" style="7" customWidth="1"/>
    <col min="306" max="306" width="12.5" style="7" customWidth="1"/>
    <col min="307" max="307" width="14.33203125" style="7" customWidth="1"/>
    <col min="308" max="308" width="13.6640625" style="7" customWidth="1"/>
    <col min="309" max="309" width="12.5" style="7" customWidth="1"/>
    <col min="310" max="310" width="14" style="7" customWidth="1"/>
    <col min="311" max="312" width="13" style="7" customWidth="1"/>
    <col min="313" max="313" width="15.33203125" style="7" customWidth="1"/>
    <col min="314" max="314" width="12.83203125" style="7" customWidth="1"/>
    <col min="315" max="315" width="3.83203125" style="7" customWidth="1"/>
    <col min="316" max="316" width="15.6640625" style="7" customWidth="1"/>
    <col min="317" max="317" width="10.1640625" style="7" customWidth="1"/>
    <col min="318" max="318" width="53.6640625" style="7" customWidth="1"/>
    <col min="319" max="319" width="32.83203125" style="7" customWidth="1"/>
    <col min="320" max="320" width="21.5" style="7" customWidth="1"/>
    <col min="321" max="342" width="9.1640625" style="7" bestFit="1" customWidth="1"/>
    <col min="343" max="343" width="31.1640625" style="7" customWidth="1"/>
    <col min="344" max="547" width="9.1640625" style="7" bestFit="1" customWidth="1"/>
    <col min="548" max="548" width="4" style="7" customWidth="1"/>
    <col min="549" max="549" width="16.6640625" style="7" customWidth="1"/>
    <col min="550" max="550" width="45.33203125" style="7" customWidth="1"/>
    <col min="551" max="551" width="35.6640625" style="7" customWidth="1"/>
    <col min="552" max="552" width="15.5" style="7" customWidth="1"/>
    <col min="553" max="553" width="30.5" style="7" customWidth="1"/>
    <col min="554" max="555" width="10" style="7" customWidth="1"/>
    <col min="556" max="556" width="4" style="7" customWidth="1"/>
    <col min="557" max="557" width="13.83203125" style="7" customWidth="1"/>
    <col min="558" max="558" width="39.5" style="7" customWidth="1"/>
    <col min="559" max="560" width="13.5" style="7" customWidth="1"/>
    <col min="561" max="561" width="14" style="7" customWidth="1"/>
    <col min="562" max="562" width="12.5" style="7" customWidth="1"/>
    <col min="563" max="563" width="14.33203125" style="7" customWidth="1"/>
    <col min="564" max="564" width="13.6640625" style="7" customWidth="1"/>
    <col min="565" max="565" width="12.5" style="7" customWidth="1"/>
    <col min="566" max="566" width="14" style="7" customWidth="1"/>
    <col min="567" max="568" width="13" style="7" customWidth="1"/>
    <col min="569" max="569" width="15.33203125" style="7" customWidth="1"/>
    <col min="570" max="570" width="12.83203125" style="7" customWidth="1"/>
    <col min="571" max="571" width="3.83203125" style="7" customWidth="1"/>
    <col min="572" max="572" width="15.6640625" style="7" customWidth="1"/>
    <col min="573" max="573" width="10.1640625" style="7" customWidth="1"/>
    <col min="574" max="574" width="53.6640625" style="7" customWidth="1"/>
    <col min="575" max="575" width="32.83203125" style="7" customWidth="1"/>
    <col min="576" max="576" width="21.5" style="7" customWidth="1"/>
    <col min="577" max="803" width="9.1640625" style="7" bestFit="1" customWidth="1"/>
    <col min="804" max="804" width="4" style="7" customWidth="1"/>
    <col min="805" max="805" width="16.6640625" style="7" customWidth="1"/>
    <col min="806" max="806" width="45.33203125" style="7" customWidth="1"/>
    <col min="807" max="807" width="35.6640625" style="7" customWidth="1"/>
    <col min="808" max="808" width="15.5" style="7" customWidth="1"/>
    <col min="809" max="809" width="30.5" style="7" customWidth="1"/>
    <col min="810" max="811" width="10" style="7" customWidth="1"/>
    <col min="812" max="812" width="4" style="7" customWidth="1"/>
    <col min="813" max="813" width="13.83203125" style="7" customWidth="1"/>
    <col min="814" max="814" width="39.5" style="7" customWidth="1"/>
    <col min="815" max="816" width="13.5" style="7" customWidth="1"/>
    <col min="817" max="817" width="14" style="7" customWidth="1"/>
    <col min="818" max="818" width="12.5" style="7" customWidth="1"/>
    <col min="819" max="819" width="14.33203125" style="7" customWidth="1"/>
    <col min="820" max="820" width="13.6640625" style="7" customWidth="1"/>
    <col min="821" max="821" width="12.5" style="7" customWidth="1"/>
    <col min="822" max="822" width="14" style="7" customWidth="1"/>
    <col min="823" max="824" width="13" style="7" customWidth="1"/>
    <col min="825" max="825" width="15.33203125" style="7" customWidth="1"/>
    <col min="826" max="826" width="12.83203125" style="7" customWidth="1"/>
    <col min="827" max="827" width="3.83203125" style="7" customWidth="1"/>
    <col min="828" max="828" width="15.6640625" style="7" customWidth="1"/>
    <col min="829" max="829" width="10.1640625" style="7" customWidth="1"/>
    <col min="830" max="830" width="53.6640625" style="7" customWidth="1"/>
    <col min="831" max="831" width="32.83203125" style="7" customWidth="1"/>
    <col min="832" max="832" width="21.5" style="7" customWidth="1"/>
    <col min="833" max="1059" width="9.1640625" style="7" bestFit="1" customWidth="1"/>
    <col min="1060" max="1060" width="4" style="7" customWidth="1"/>
    <col min="1061" max="1061" width="16.6640625" style="7" customWidth="1"/>
    <col min="1062" max="1062" width="45.33203125" style="7" customWidth="1"/>
    <col min="1063" max="1063" width="35.6640625" style="7" customWidth="1"/>
    <col min="1064" max="1064" width="15.5" style="7" customWidth="1"/>
    <col min="1065" max="1065" width="30.5" style="7" customWidth="1"/>
    <col min="1066" max="1067" width="10" style="7" customWidth="1"/>
    <col min="1068" max="1068" width="4" style="7" customWidth="1"/>
    <col min="1069" max="1069" width="13.83203125" style="7" customWidth="1"/>
    <col min="1070" max="1070" width="39.5" style="7" customWidth="1"/>
    <col min="1071" max="1072" width="13.5" style="7" customWidth="1"/>
    <col min="1073" max="1073" width="14" style="7" customWidth="1"/>
    <col min="1074" max="1074" width="12.5" style="7" customWidth="1"/>
    <col min="1075" max="1075" width="14.33203125" style="7" customWidth="1"/>
    <col min="1076" max="1076" width="13.6640625" style="7" customWidth="1"/>
    <col min="1077" max="1077" width="12.5" style="7" customWidth="1"/>
    <col min="1078" max="1078" width="14" style="7" customWidth="1"/>
    <col min="1079" max="1080" width="13" style="7" customWidth="1"/>
    <col min="1081" max="1081" width="15.33203125" style="7" customWidth="1"/>
    <col min="1082" max="1082" width="12.83203125" style="7" customWidth="1"/>
    <col min="1083" max="1083" width="3.83203125" style="7" customWidth="1"/>
    <col min="1084" max="1084" width="15.6640625" style="7" customWidth="1"/>
    <col min="1085" max="1085" width="10.1640625" style="7" customWidth="1"/>
    <col min="1086" max="1086" width="53.6640625" style="7" customWidth="1"/>
    <col min="1087" max="1087" width="32.83203125" style="7" customWidth="1"/>
    <col min="1088" max="1088" width="21.5" style="7" customWidth="1"/>
    <col min="1089" max="1315" width="9.1640625" style="7" bestFit="1" customWidth="1"/>
    <col min="1316" max="1316" width="4" style="7" customWidth="1"/>
    <col min="1317" max="1317" width="16.6640625" style="7" customWidth="1"/>
    <col min="1318" max="1318" width="45.33203125" style="7" customWidth="1"/>
    <col min="1319" max="1319" width="35.6640625" style="7" customWidth="1"/>
    <col min="1320" max="1320" width="15.5" style="7" customWidth="1"/>
    <col min="1321" max="1321" width="30.5" style="7" customWidth="1"/>
    <col min="1322" max="1323" width="10" style="7" customWidth="1"/>
    <col min="1324" max="1324" width="4" style="7" customWidth="1"/>
    <col min="1325" max="1325" width="13.83203125" style="7" customWidth="1"/>
    <col min="1326" max="1326" width="39.5" style="7" customWidth="1"/>
    <col min="1327" max="1328" width="13.5" style="7" customWidth="1"/>
    <col min="1329" max="1329" width="14" style="7" customWidth="1"/>
    <col min="1330" max="1330" width="12.5" style="7" customWidth="1"/>
    <col min="1331" max="1331" width="14.33203125" style="7" customWidth="1"/>
    <col min="1332" max="1332" width="13.6640625" style="7" customWidth="1"/>
    <col min="1333" max="1333" width="12.5" style="7" customWidth="1"/>
    <col min="1334" max="1334" width="14" style="7" customWidth="1"/>
    <col min="1335" max="1336" width="13" style="7" customWidth="1"/>
    <col min="1337" max="1337" width="15.33203125" style="7" customWidth="1"/>
    <col min="1338" max="1338" width="12.83203125" style="7" customWidth="1"/>
    <col min="1339" max="1339" width="3.83203125" style="7" customWidth="1"/>
    <col min="1340" max="1340" width="15.6640625" style="7" customWidth="1"/>
    <col min="1341" max="1341" width="10.1640625" style="7" customWidth="1"/>
    <col min="1342" max="1342" width="53.6640625" style="7" customWidth="1"/>
    <col min="1343" max="1343" width="32.83203125" style="7" customWidth="1"/>
    <col min="1344" max="1344" width="21.5" style="7" customWidth="1"/>
    <col min="1345" max="1571" width="9.1640625" style="7" bestFit="1" customWidth="1"/>
    <col min="1572" max="1572" width="4" style="7" customWidth="1"/>
    <col min="1573" max="1573" width="16.6640625" style="7" customWidth="1"/>
    <col min="1574" max="1574" width="45.33203125" style="7" customWidth="1"/>
    <col min="1575" max="1575" width="35.6640625" style="7" customWidth="1"/>
    <col min="1576" max="1576" width="15.5" style="7" customWidth="1"/>
    <col min="1577" max="1577" width="30.5" style="7" customWidth="1"/>
    <col min="1578" max="1579" width="10" style="7" customWidth="1"/>
    <col min="1580" max="1580" width="4" style="7" customWidth="1"/>
    <col min="1581" max="1581" width="13.83203125" style="7" customWidth="1"/>
    <col min="1582" max="1582" width="39.5" style="7" customWidth="1"/>
    <col min="1583" max="1584" width="13.5" style="7" customWidth="1"/>
    <col min="1585" max="1585" width="14" style="7" customWidth="1"/>
    <col min="1586" max="1586" width="12.5" style="7" customWidth="1"/>
    <col min="1587" max="1587" width="14.33203125" style="7" customWidth="1"/>
    <col min="1588" max="1588" width="13.6640625" style="7" customWidth="1"/>
    <col min="1589" max="1589" width="12.5" style="7" customWidth="1"/>
    <col min="1590" max="1590" width="14" style="7" customWidth="1"/>
    <col min="1591" max="1592" width="13" style="7" customWidth="1"/>
    <col min="1593" max="1593" width="15.33203125" style="7" customWidth="1"/>
    <col min="1594" max="1594" width="12.83203125" style="7" customWidth="1"/>
    <col min="1595" max="1595" width="3.83203125" style="7" customWidth="1"/>
    <col min="1596" max="1596" width="15.6640625" style="7" customWidth="1"/>
    <col min="1597" max="1597" width="10.1640625" style="7" customWidth="1"/>
    <col min="1598" max="1598" width="53.6640625" style="7" customWidth="1"/>
    <col min="1599" max="1599" width="32.83203125" style="7" customWidth="1"/>
    <col min="1600" max="1600" width="21.5" style="7" customWidth="1"/>
    <col min="1601" max="1827" width="9.1640625" style="7" bestFit="1" customWidth="1"/>
    <col min="1828" max="1828" width="4" style="7" customWidth="1"/>
    <col min="1829" max="1829" width="16.6640625" style="7" customWidth="1"/>
    <col min="1830" max="1830" width="45.33203125" style="7" customWidth="1"/>
    <col min="1831" max="1831" width="35.6640625" style="7" customWidth="1"/>
    <col min="1832" max="1832" width="15.5" style="7" customWidth="1"/>
    <col min="1833" max="1833" width="30.5" style="7" customWidth="1"/>
    <col min="1834" max="1835" width="10" style="7" customWidth="1"/>
    <col min="1836" max="1836" width="4" style="7" customWidth="1"/>
    <col min="1837" max="1837" width="13.83203125" style="7" customWidth="1"/>
    <col min="1838" max="1838" width="39.5" style="7" customWidth="1"/>
    <col min="1839" max="1840" width="13.5" style="7" customWidth="1"/>
    <col min="1841" max="1841" width="14" style="7" customWidth="1"/>
    <col min="1842" max="1842" width="12.5" style="7" customWidth="1"/>
    <col min="1843" max="1843" width="14.33203125" style="7" customWidth="1"/>
    <col min="1844" max="1844" width="13.6640625" style="7" customWidth="1"/>
    <col min="1845" max="1845" width="12.5" style="7" customWidth="1"/>
    <col min="1846" max="1846" width="14" style="7" customWidth="1"/>
    <col min="1847" max="1848" width="13" style="7" customWidth="1"/>
    <col min="1849" max="1849" width="15.33203125" style="7" customWidth="1"/>
    <col min="1850" max="1850" width="12.83203125" style="7" customWidth="1"/>
    <col min="1851" max="1851" width="3.83203125" style="7" customWidth="1"/>
    <col min="1852" max="1852" width="15.6640625" style="7" customWidth="1"/>
    <col min="1853" max="1853" width="10.1640625" style="7" customWidth="1"/>
    <col min="1854" max="1854" width="53.6640625" style="7" customWidth="1"/>
    <col min="1855" max="1855" width="32.83203125" style="7" customWidth="1"/>
    <col min="1856" max="1856" width="21.5" style="7" customWidth="1"/>
    <col min="1857" max="2083" width="9.1640625" style="7" bestFit="1" customWidth="1"/>
    <col min="2084" max="2084" width="4" style="7" customWidth="1"/>
    <col min="2085" max="2085" width="16.6640625" style="7" customWidth="1"/>
    <col min="2086" max="2086" width="45.33203125" style="7" customWidth="1"/>
    <col min="2087" max="2087" width="35.6640625" style="7" customWidth="1"/>
    <col min="2088" max="2088" width="15.5" style="7" customWidth="1"/>
    <col min="2089" max="2089" width="30.5" style="7" customWidth="1"/>
    <col min="2090" max="2091" width="10" style="7" customWidth="1"/>
    <col min="2092" max="2092" width="4" style="7" customWidth="1"/>
    <col min="2093" max="2093" width="13.83203125" style="7" customWidth="1"/>
    <col min="2094" max="2094" width="39.5" style="7" customWidth="1"/>
    <col min="2095" max="2096" width="13.5" style="7" customWidth="1"/>
    <col min="2097" max="2097" width="14" style="7" customWidth="1"/>
    <col min="2098" max="2098" width="12.5" style="7" customWidth="1"/>
    <col min="2099" max="2099" width="14.33203125" style="7" customWidth="1"/>
    <col min="2100" max="2100" width="13.6640625" style="7" customWidth="1"/>
    <col min="2101" max="2101" width="12.5" style="7" customWidth="1"/>
    <col min="2102" max="2102" width="14" style="7" customWidth="1"/>
    <col min="2103" max="2104" width="13" style="7" customWidth="1"/>
    <col min="2105" max="2105" width="15.33203125" style="7" customWidth="1"/>
    <col min="2106" max="2106" width="12.83203125" style="7" customWidth="1"/>
    <col min="2107" max="2107" width="3.83203125" style="7" customWidth="1"/>
    <col min="2108" max="2108" width="15.6640625" style="7" customWidth="1"/>
    <col min="2109" max="2109" width="10.1640625" style="7" customWidth="1"/>
    <col min="2110" max="2110" width="53.6640625" style="7" customWidth="1"/>
    <col min="2111" max="2111" width="32.83203125" style="7" customWidth="1"/>
    <col min="2112" max="2112" width="21.5" style="7" customWidth="1"/>
    <col min="2113" max="2339" width="9.1640625" style="7" bestFit="1" customWidth="1"/>
    <col min="2340" max="2340" width="4" style="7" customWidth="1"/>
    <col min="2341" max="2341" width="16.6640625" style="7" customWidth="1"/>
    <col min="2342" max="2342" width="45.33203125" style="7" customWidth="1"/>
    <col min="2343" max="2343" width="35.6640625" style="7" customWidth="1"/>
    <col min="2344" max="2344" width="15.5" style="7" customWidth="1"/>
    <col min="2345" max="2345" width="30.5" style="7" customWidth="1"/>
    <col min="2346" max="2347" width="10" style="7" customWidth="1"/>
    <col min="2348" max="2348" width="4" style="7" customWidth="1"/>
    <col min="2349" max="2349" width="13.83203125" style="7" customWidth="1"/>
    <col min="2350" max="2350" width="39.5" style="7" customWidth="1"/>
    <col min="2351" max="2352" width="13.5" style="7" customWidth="1"/>
    <col min="2353" max="2353" width="14" style="7" customWidth="1"/>
    <col min="2354" max="2354" width="12.5" style="7" customWidth="1"/>
    <col min="2355" max="2355" width="14.33203125" style="7" customWidth="1"/>
    <col min="2356" max="2356" width="13.6640625" style="7" customWidth="1"/>
    <col min="2357" max="2357" width="12.5" style="7" customWidth="1"/>
    <col min="2358" max="2358" width="14" style="7" customWidth="1"/>
    <col min="2359" max="2360" width="13" style="7" customWidth="1"/>
    <col min="2361" max="2361" width="15.33203125" style="7" customWidth="1"/>
    <col min="2362" max="2362" width="12.83203125" style="7" customWidth="1"/>
    <col min="2363" max="2363" width="3.83203125" style="7" customWidth="1"/>
    <col min="2364" max="2364" width="15.6640625" style="7" customWidth="1"/>
    <col min="2365" max="2365" width="10.1640625" style="7" customWidth="1"/>
    <col min="2366" max="2366" width="53.6640625" style="7" customWidth="1"/>
    <col min="2367" max="2367" width="32.83203125" style="7" customWidth="1"/>
    <col min="2368" max="2368" width="21.5" style="7" customWidth="1"/>
    <col min="2369" max="2595" width="9.1640625" style="7" bestFit="1" customWidth="1"/>
    <col min="2596" max="2596" width="4" style="7" customWidth="1"/>
    <col min="2597" max="2597" width="16.6640625" style="7" customWidth="1"/>
    <col min="2598" max="2598" width="45.33203125" style="7" customWidth="1"/>
    <col min="2599" max="2599" width="35.6640625" style="7" customWidth="1"/>
    <col min="2600" max="2600" width="15.5" style="7" customWidth="1"/>
    <col min="2601" max="2601" width="30.5" style="7" customWidth="1"/>
    <col min="2602" max="2603" width="10" style="7" customWidth="1"/>
    <col min="2604" max="2604" width="4" style="7" customWidth="1"/>
    <col min="2605" max="2605" width="13.83203125" style="7" customWidth="1"/>
    <col min="2606" max="2606" width="39.5" style="7" customWidth="1"/>
    <col min="2607" max="2608" width="13.5" style="7" customWidth="1"/>
    <col min="2609" max="2609" width="14" style="7" customWidth="1"/>
    <col min="2610" max="2610" width="12.5" style="7" customWidth="1"/>
    <col min="2611" max="2611" width="14.33203125" style="7" customWidth="1"/>
    <col min="2612" max="2612" width="13.6640625" style="7" customWidth="1"/>
    <col min="2613" max="2613" width="12.5" style="7" customWidth="1"/>
    <col min="2614" max="2614" width="14" style="7" customWidth="1"/>
    <col min="2615" max="2616" width="13" style="7" customWidth="1"/>
    <col min="2617" max="2617" width="15.33203125" style="7" customWidth="1"/>
    <col min="2618" max="2618" width="12.83203125" style="7" customWidth="1"/>
    <col min="2619" max="2619" width="3.83203125" style="7" customWidth="1"/>
    <col min="2620" max="2620" width="15.6640625" style="7" customWidth="1"/>
    <col min="2621" max="2621" width="10.1640625" style="7" customWidth="1"/>
    <col min="2622" max="2622" width="53.6640625" style="7" customWidth="1"/>
    <col min="2623" max="2623" width="32.83203125" style="7" customWidth="1"/>
    <col min="2624" max="2624" width="21.5" style="7" customWidth="1"/>
    <col min="2625" max="2851" width="9.1640625" style="7" bestFit="1" customWidth="1"/>
    <col min="2852" max="2852" width="4" style="7" customWidth="1"/>
    <col min="2853" max="2853" width="16.6640625" style="7" customWidth="1"/>
    <col min="2854" max="2854" width="45.33203125" style="7" customWidth="1"/>
    <col min="2855" max="2855" width="35.6640625" style="7" customWidth="1"/>
    <col min="2856" max="2856" width="15.5" style="7" customWidth="1"/>
    <col min="2857" max="2857" width="30.5" style="7" customWidth="1"/>
    <col min="2858" max="2859" width="10" style="7" customWidth="1"/>
    <col min="2860" max="2860" width="4" style="7" customWidth="1"/>
    <col min="2861" max="2861" width="13.83203125" style="7" customWidth="1"/>
    <col min="2862" max="2862" width="39.5" style="7" customWidth="1"/>
    <col min="2863" max="2864" width="13.5" style="7" customWidth="1"/>
    <col min="2865" max="2865" width="14" style="7" customWidth="1"/>
    <col min="2866" max="2866" width="12.5" style="7" customWidth="1"/>
    <col min="2867" max="2867" width="14.33203125" style="7" customWidth="1"/>
    <col min="2868" max="2868" width="13.6640625" style="7" customWidth="1"/>
    <col min="2869" max="2869" width="12.5" style="7" customWidth="1"/>
    <col min="2870" max="2870" width="14" style="7" customWidth="1"/>
    <col min="2871" max="2872" width="13" style="7" customWidth="1"/>
    <col min="2873" max="2873" width="15.33203125" style="7" customWidth="1"/>
    <col min="2874" max="2874" width="12.83203125" style="7" customWidth="1"/>
    <col min="2875" max="2875" width="3.83203125" style="7" customWidth="1"/>
    <col min="2876" max="2876" width="15.6640625" style="7" customWidth="1"/>
    <col min="2877" max="2877" width="10.1640625" style="7" customWidth="1"/>
    <col min="2878" max="2878" width="53.6640625" style="7" customWidth="1"/>
    <col min="2879" max="2879" width="32.83203125" style="7" customWidth="1"/>
    <col min="2880" max="2880" width="21.5" style="7" customWidth="1"/>
    <col min="2881" max="3107" width="9.1640625" style="7" bestFit="1" customWidth="1"/>
    <col min="3108" max="3108" width="4" style="7" customWidth="1"/>
    <col min="3109" max="3109" width="16.6640625" style="7" customWidth="1"/>
    <col min="3110" max="3110" width="45.33203125" style="7" customWidth="1"/>
    <col min="3111" max="3111" width="35.6640625" style="7" customWidth="1"/>
    <col min="3112" max="3112" width="15.5" style="7" customWidth="1"/>
    <col min="3113" max="3113" width="30.5" style="7" customWidth="1"/>
    <col min="3114" max="3115" width="10" style="7" customWidth="1"/>
    <col min="3116" max="3116" width="4" style="7" customWidth="1"/>
    <col min="3117" max="3117" width="13.83203125" style="7" customWidth="1"/>
    <col min="3118" max="3118" width="39.5" style="7" customWidth="1"/>
    <col min="3119" max="3120" width="13.5" style="7" customWidth="1"/>
    <col min="3121" max="3121" width="14" style="7" customWidth="1"/>
    <col min="3122" max="3122" width="12.5" style="7" customWidth="1"/>
    <col min="3123" max="3123" width="14.33203125" style="7" customWidth="1"/>
    <col min="3124" max="3124" width="13.6640625" style="7" customWidth="1"/>
    <col min="3125" max="3125" width="12.5" style="7" customWidth="1"/>
    <col min="3126" max="3126" width="14" style="7" customWidth="1"/>
    <col min="3127" max="3128" width="13" style="7" customWidth="1"/>
    <col min="3129" max="3129" width="15.33203125" style="7" customWidth="1"/>
    <col min="3130" max="3130" width="12.83203125" style="7" customWidth="1"/>
    <col min="3131" max="3131" width="3.83203125" style="7" customWidth="1"/>
    <col min="3132" max="3132" width="15.6640625" style="7" customWidth="1"/>
    <col min="3133" max="3133" width="10.1640625" style="7" customWidth="1"/>
    <col min="3134" max="3134" width="53.6640625" style="7" customWidth="1"/>
    <col min="3135" max="3135" width="32.83203125" style="7" customWidth="1"/>
    <col min="3136" max="3136" width="21.5" style="7" customWidth="1"/>
    <col min="3137" max="3363" width="9.1640625" style="7" bestFit="1" customWidth="1"/>
    <col min="3364" max="3364" width="4" style="7" customWidth="1"/>
    <col min="3365" max="3365" width="16.6640625" style="7" customWidth="1"/>
    <col min="3366" max="3366" width="45.33203125" style="7" customWidth="1"/>
    <col min="3367" max="3367" width="35.6640625" style="7" customWidth="1"/>
    <col min="3368" max="3368" width="15.5" style="7" customWidth="1"/>
    <col min="3369" max="3369" width="30.5" style="7" customWidth="1"/>
    <col min="3370" max="3371" width="10" style="7" customWidth="1"/>
    <col min="3372" max="3372" width="4" style="7" customWidth="1"/>
    <col min="3373" max="3373" width="13.83203125" style="7" customWidth="1"/>
    <col min="3374" max="3374" width="39.5" style="7" customWidth="1"/>
    <col min="3375" max="3376" width="13.5" style="7" customWidth="1"/>
    <col min="3377" max="3377" width="14" style="7" customWidth="1"/>
    <col min="3378" max="3378" width="12.5" style="7" customWidth="1"/>
    <col min="3379" max="3379" width="14.33203125" style="7" customWidth="1"/>
    <col min="3380" max="3380" width="13.6640625" style="7" customWidth="1"/>
    <col min="3381" max="3381" width="12.5" style="7" customWidth="1"/>
    <col min="3382" max="3382" width="14" style="7" customWidth="1"/>
    <col min="3383" max="3384" width="13" style="7" customWidth="1"/>
    <col min="3385" max="3385" width="15.33203125" style="7" customWidth="1"/>
    <col min="3386" max="3386" width="12.83203125" style="7" customWidth="1"/>
    <col min="3387" max="3387" width="3.83203125" style="7" customWidth="1"/>
    <col min="3388" max="3388" width="15.6640625" style="7" customWidth="1"/>
    <col min="3389" max="3389" width="10.1640625" style="7" customWidth="1"/>
    <col min="3390" max="3390" width="53.6640625" style="7" customWidth="1"/>
    <col min="3391" max="3391" width="32.83203125" style="7" customWidth="1"/>
    <col min="3392" max="3392" width="21.5" style="7" customWidth="1"/>
    <col min="3393" max="3619" width="9.1640625" style="7" bestFit="1" customWidth="1"/>
    <col min="3620" max="3620" width="4" style="7" customWidth="1"/>
    <col min="3621" max="3621" width="16.6640625" style="7" customWidth="1"/>
    <col min="3622" max="3622" width="45.33203125" style="7" customWidth="1"/>
    <col min="3623" max="3623" width="35.6640625" style="7" customWidth="1"/>
    <col min="3624" max="3624" width="15.5" style="7" customWidth="1"/>
    <col min="3625" max="3625" width="30.5" style="7" customWidth="1"/>
    <col min="3626" max="3627" width="10" style="7" customWidth="1"/>
    <col min="3628" max="3628" width="4" style="7" customWidth="1"/>
    <col min="3629" max="3629" width="13.83203125" style="7" customWidth="1"/>
    <col min="3630" max="3630" width="39.5" style="7" customWidth="1"/>
    <col min="3631" max="3632" width="13.5" style="7" customWidth="1"/>
    <col min="3633" max="3633" width="14" style="7" customWidth="1"/>
    <col min="3634" max="3634" width="12.5" style="7" customWidth="1"/>
    <col min="3635" max="3635" width="14.33203125" style="7" customWidth="1"/>
    <col min="3636" max="3636" width="13.6640625" style="7" customWidth="1"/>
    <col min="3637" max="3637" width="12.5" style="7" customWidth="1"/>
    <col min="3638" max="3638" width="14" style="7" customWidth="1"/>
    <col min="3639" max="3640" width="13" style="7" customWidth="1"/>
    <col min="3641" max="3641" width="15.33203125" style="7" customWidth="1"/>
    <col min="3642" max="3642" width="12.83203125" style="7" customWidth="1"/>
    <col min="3643" max="3643" width="3.83203125" style="7" customWidth="1"/>
    <col min="3644" max="3644" width="15.6640625" style="7" customWidth="1"/>
    <col min="3645" max="3645" width="10.1640625" style="7" customWidth="1"/>
    <col min="3646" max="3646" width="53.6640625" style="7" customWidth="1"/>
    <col min="3647" max="3647" width="32.83203125" style="7" customWidth="1"/>
    <col min="3648" max="3648" width="21.5" style="7" customWidth="1"/>
    <col min="3649" max="3875" width="9.1640625" style="7" bestFit="1" customWidth="1"/>
    <col min="3876" max="3876" width="4" style="7" customWidth="1"/>
    <col min="3877" max="3877" width="16.6640625" style="7" customWidth="1"/>
    <col min="3878" max="3878" width="45.33203125" style="7" customWidth="1"/>
    <col min="3879" max="3879" width="35.6640625" style="7" customWidth="1"/>
    <col min="3880" max="3880" width="15.5" style="7" customWidth="1"/>
    <col min="3881" max="3881" width="30.5" style="7" customWidth="1"/>
    <col min="3882" max="3883" width="10" style="7" customWidth="1"/>
    <col min="3884" max="3884" width="4" style="7" customWidth="1"/>
    <col min="3885" max="3885" width="13.83203125" style="7" customWidth="1"/>
    <col min="3886" max="3886" width="39.5" style="7" customWidth="1"/>
    <col min="3887" max="3888" width="13.5" style="7" customWidth="1"/>
    <col min="3889" max="3889" width="14" style="7" customWidth="1"/>
    <col min="3890" max="3890" width="12.5" style="7" customWidth="1"/>
    <col min="3891" max="3891" width="14.33203125" style="7" customWidth="1"/>
    <col min="3892" max="3892" width="13.6640625" style="7" customWidth="1"/>
    <col min="3893" max="3893" width="12.5" style="7" customWidth="1"/>
    <col min="3894" max="3894" width="14" style="7" customWidth="1"/>
    <col min="3895" max="3896" width="13" style="7" customWidth="1"/>
    <col min="3897" max="3897" width="15.33203125" style="7" customWidth="1"/>
    <col min="3898" max="3898" width="12.83203125" style="7" customWidth="1"/>
    <col min="3899" max="3899" width="3.83203125" style="7" customWidth="1"/>
    <col min="3900" max="3900" width="15.6640625" style="7" customWidth="1"/>
    <col min="3901" max="3901" width="10.1640625" style="7" customWidth="1"/>
    <col min="3902" max="3902" width="53.6640625" style="7" customWidth="1"/>
    <col min="3903" max="3903" width="32.83203125" style="7" customWidth="1"/>
    <col min="3904" max="3904" width="21.5" style="7" customWidth="1"/>
    <col min="3905" max="4131" width="9.1640625" style="7" bestFit="1" customWidth="1"/>
    <col min="4132" max="4132" width="4" style="7" customWidth="1"/>
    <col min="4133" max="4133" width="16.6640625" style="7" customWidth="1"/>
    <col min="4134" max="4134" width="45.33203125" style="7" customWidth="1"/>
    <col min="4135" max="4135" width="35.6640625" style="7" customWidth="1"/>
    <col min="4136" max="4136" width="15.5" style="7" customWidth="1"/>
    <col min="4137" max="4137" width="30.5" style="7" customWidth="1"/>
    <col min="4138" max="4139" width="10" style="7" customWidth="1"/>
    <col min="4140" max="4140" width="4" style="7" customWidth="1"/>
    <col min="4141" max="4141" width="13.83203125" style="7" customWidth="1"/>
    <col min="4142" max="4142" width="39.5" style="7" customWidth="1"/>
    <col min="4143" max="4144" width="13.5" style="7" customWidth="1"/>
    <col min="4145" max="4145" width="14" style="7" customWidth="1"/>
    <col min="4146" max="4146" width="12.5" style="7" customWidth="1"/>
    <col min="4147" max="4147" width="14.33203125" style="7" customWidth="1"/>
    <col min="4148" max="4148" width="13.6640625" style="7" customWidth="1"/>
    <col min="4149" max="4149" width="12.5" style="7" customWidth="1"/>
    <col min="4150" max="4150" width="14" style="7" customWidth="1"/>
    <col min="4151" max="4152" width="13" style="7" customWidth="1"/>
    <col min="4153" max="4153" width="15.33203125" style="7" customWidth="1"/>
    <col min="4154" max="4154" width="12.83203125" style="7" customWidth="1"/>
    <col min="4155" max="4155" width="3.83203125" style="7" customWidth="1"/>
    <col min="4156" max="4156" width="15.6640625" style="7" customWidth="1"/>
    <col min="4157" max="4157" width="10.1640625" style="7" customWidth="1"/>
    <col min="4158" max="4158" width="53.6640625" style="7" customWidth="1"/>
    <col min="4159" max="4159" width="32.83203125" style="7" customWidth="1"/>
    <col min="4160" max="4160" width="21.5" style="7" customWidth="1"/>
    <col min="4161" max="4387" width="9.1640625" style="7" bestFit="1" customWidth="1"/>
    <col min="4388" max="4388" width="4" style="7" customWidth="1"/>
    <col min="4389" max="4389" width="16.6640625" style="7" customWidth="1"/>
    <col min="4390" max="4390" width="45.33203125" style="7" customWidth="1"/>
    <col min="4391" max="4391" width="35.6640625" style="7" customWidth="1"/>
    <col min="4392" max="4392" width="15.5" style="7" customWidth="1"/>
    <col min="4393" max="4393" width="30.5" style="7" customWidth="1"/>
    <col min="4394" max="4395" width="10" style="7" customWidth="1"/>
    <col min="4396" max="4396" width="4" style="7" customWidth="1"/>
    <col min="4397" max="4397" width="13.83203125" style="7" customWidth="1"/>
    <col min="4398" max="4398" width="39.5" style="7" customWidth="1"/>
    <col min="4399" max="4400" width="13.5" style="7" customWidth="1"/>
    <col min="4401" max="4401" width="14" style="7" customWidth="1"/>
    <col min="4402" max="4402" width="12.5" style="7" customWidth="1"/>
    <col min="4403" max="4403" width="14.33203125" style="7" customWidth="1"/>
    <col min="4404" max="4404" width="13.6640625" style="7" customWidth="1"/>
    <col min="4405" max="4405" width="12.5" style="7" customWidth="1"/>
    <col min="4406" max="4406" width="14" style="7" customWidth="1"/>
    <col min="4407" max="4408" width="13" style="7" customWidth="1"/>
    <col min="4409" max="4409" width="15.33203125" style="7" customWidth="1"/>
    <col min="4410" max="4410" width="12.83203125" style="7" customWidth="1"/>
    <col min="4411" max="4411" width="3.83203125" style="7" customWidth="1"/>
    <col min="4412" max="4412" width="15.6640625" style="7" customWidth="1"/>
    <col min="4413" max="4413" width="10.1640625" style="7" customWidth="1"/>
    <col min="4414" max="4414" width="53.6640625" style="7" customWidth="1"/>
    <col min="4415" max="4415" width="32.83203125" style="7" customWidth="1"/>
    <col min="4416" max="4416" width="21.5" style="7" customWidth="1"/>
    <col min="4417" max="4643" width="9.1640625" style="7" bestFit="1" customWidth="1"/>
    <col min="4644" max="4644" width="4" style="7" customWidth="1"/>
    <col min="4645" max="4645" width="16.6640625" style="7" customWidth="1"/>
    <col min="4646" max="4646" width="45.33203125" style="7" customWidth="1"/>
    <col min="4647" max="4647" width="35.6640625" style="7" customWidth="1"/>
    <col min="4648" max="4648" width="15.5" style="7" customWidth="1"/>
    <col min="4649" max="4649" width="30.5" style="7" customWidth="1"/>
    <col min="4650" max="4651" width="10" style="7" customWidth="1"/>
    <col min="4652" max="4652" width="4" style="7" customWidth="1"/>
    <col min="4653" max="4653" width="13.83203125" style="7" customWidth="1"/>
    <col min="4654" max="4654" width="39.5" style="7" customWidth="1"/>
    <col min="4655" max="4656" width="13.5" style="7" customWidth="1"/>
    <col min="4657" max="4657" width="14" style="7" customWidth="1"/>
    <col min="4658" max="4658" width="12.5" style="7" customWidth="1"/>
    <col min="4659" max="4659" width="14.33203125" style="7" customWidth="1"/>
    <col min="4660" max="4660" width="13.6640625" style="7" customWidth="1"/>
    <col min="4661" max="4661" width="12.5" style="7" customWidth="1"/>
    <col min="4662" max="4662" width="14" style="7" customWidth="1"/>
    <col min="4663" max="4664" width="13" style="7" customWidth="1"/>
    <col min="4665" max="4665" width="15.33203125" style="7" customWidth="1"/>
    <col min="4666" max="4666" width="12.83203125" style="7" customWidth="1"/>
    <col min="4667" max="4667" width="3.83203125" style="7" customWidth="1"/>
    <col min="4668" max="4668" width="15.6640625" style="7" customWidth="1"/>
    <col min="4669" max="4669" width="10.1640625" style="7" customWidth="1"/>
    <col min="4670" max="4670" width="53.6640625" style="7" customWidth="1"/>
    <col min="4671" max="4671" width="32.83203125" style="7" customWidth="1"/>
    <col min="4672" max="4672" width="21.5" style="7" customWidth="1"/>
    <col min="4673" max="4899" width="9.1640625" style="7" bestFit="1" customWidth="1"/>
    <col min="4900" max="4900" width="4" style="7" customWidth="1"/>
    <col min="4901" max="4901" width="16.6640625" style="7" customWidth="1"/>
    <col min="4902" max="4902" width="45.33203125" style="7" customWidth="1"/>
    <col min="4903" max="4903" width="35.6640625" style="7" customWidth="1"/>
    <col min="4904" max="4904" width="15.5" style="7" customWidth="1"/>
    <col min="4905" max="4905" width="30.5" style="7" customWidth="1"/>
    <col min="4906" max="4907" width="10" style="7" customWidth="1"/>
    <col min="4908" max="4908" width="4" style="7" customWidth="1"/>
    <col min="4909" max="4909" width="13.83203125" style="7" customWidth="1"/>
    <col min="4910" max="4910" width="39.5" style="7" customWidth="1"/>
    <col min="4911" max="4912" width="13.5" style="7" customWidth="1"/>
    <col min="4913" max="4913" width="14" style="7" customWidth="1"/>
    <col min="4914" max="4914" width="12.5" style="7" customWidth="1"/>
    <col min="4915" max="4915" width="14.33203125" style="7" customWidth="1"/>
    <col min="4916" max="4916" width="13.6640625" style="7" customWidth="1"/>
    <col min="4917" max="4917" width="12.5" style="7" customWidth="1"/>
    <col min="4918" max="4918" width="14" style="7" customWidth="1"/>
    <col min="4919" max="4920" width="13" style="7" customWidth="1"/>
    <col min="4921" max="4921" width="15.33203125" style="7" customWidth="1"/>
    <col min="4922" max="4922" width="12.83203125" style="7" customWidth="1"/>
    <col min="4923" max="4923" width="3.83203125" style="7" customWidth="1"/>
    <col min="4924" max="4924" width="15.6640625" style="7" customWidth="1"/>
    <col min="4925" max="4925" width="10.1640625" style="7" customWidth="1"/>
    <col min="4926" max="4926" width="53.6640625" style="7" customWidth="1"/>
    <col min="4927" max="4927" width="32.83203125" style="7" customWidth="1"/>
    <col min="4928" max="4928" width="21.5" style="7" customWidth="1"/>
    <col min="4929" max="5155" width="9.1640625" style="7" bestFit="1" customWidth="1"/>
    <col min="5156" max="5156" width="4" style="7" customWidth="1"/>
    <col min="5157" max="5157" width="16.6640625" style="7" customWidth="1"/>
    <col min="5158" max="5158" width="45.33203125" style="7" customWidth="1"/>
    <col min="5159" max="5159" width="35.6640625" style="7" customWidth="1"/>
    <col min="5160" max="5160" width="15.5" style="7" customWidth="1"/>
    <col min="5161" max="5161" width="30.5" style="7" customWidth="1"/>
    <col min="5162" max="5163" width="10" style="7" customWidth="1"/>
    <col min="5164" max="5164" width="4" style="7" customWidth="1"/>
    <col min="5165" max="5165" width="13.83203125" style="7" customWidth="1"/>
    <col min="5166" max="5166" width="39.5" style="7" customWidth="1"/>
    <col min="5167" max="5168" width="13.5" style="7" customWidth="1"/>
    <col min="5169" max="5169" width="14" style="7" customWidth="1"/>
    <col min="5170" max="5170" width="12.5" style="7" customWidth="1"/>
    <col min="5171" max="5171" width="14.33203125" style="7" customWidth="1"/>
    <col min="5172" max="5172" width="13.6640625" style="7" customWidth="1"/>
    <col min="5173" max="5173" width="12.5" style="7" customWidth="1"/>
    <col min="5174" max="5174" width="14" style="7" customWidth="1"/>
    <col min="5175" max="5176" width="13" style="7" customWidth="1"/>
    <col min="5177" max="5177" width="15.33203125" style="7" customWidth="1"/>
    <col min="5178" max="5178" width="12.83203125" style="7" customWidth="1"/>
    <col min="5179" max="5179" width="3.83203125" style="7" customWidth="1"/>
    <col min="5180" max="5180" width="15.6640625" style="7" customWidth="1"/>
    <col min="5181" max="5181" width="10.1640625" style="7" customWidth="1"/>
    <col min="5182" max="5182" width="53.6640625" style="7" customWidth="1"/>
    <col min="5183" max="5183" width="32.83203125" style="7" customWidth="1"/>
    <col min="5184" max="5184" width="21.5" style="7" customWidth="1"/>
    <col min="5185" max="5411" width="9.1640625" style="7" bestFit="1" customWidth="1"/>
    <col min="5412" max="5412" width="4" style="7" customWidth="1"/>
    <col min="5413" max="5413" width="16.6640625" style="7" customWidth="1"/>
    <col min="5414" max="5414" width="45.33203125" style="7" customWidth="1"/>
    <col min="5415" max="5415" width="35.6640625" style="7" customWidth="1"/>
    <col min="5416" max="5416" width="15.5" style="7" customWidth="1"/>
    <col min="5417" max="5417" width="30.5" style="7" customWidth="1"/>
    <col min="5418" max="5419" width="10" style="7" customWidth="1"/>
    <col min="5420" max="5420" width="4" style="7" customWidth="1"/>
    <col min="5421" max="5421" width="13.83203125" style="7" customWidth="1"/>
    <col min="5422" max="5422" width="39.5" style="7" customWidth="1"/>
    <col min="5423" max="5424" width="13.5" style="7" customWidth="1"/>
    <col min="5425" max="5425" width="14" style="7" customWidth="1"/>
    <col min="5426" max="5426" width="12.5" style="7" customWidth="1"/>
    <col min="5427" max="5427" width="14.33203125" style="7" customWidth="1"/>
    <col min="5428" max="5428" width="13.6640625" style="7" customWidth="1"/>
    <col min="5429" max="5429" width="12.5" style="7" customWidth="1"/>
    <col min="5430" max="5430" width="14" style="7" customWidth="1"/>
    <col min="5431" max="5432" width="13" style="7" customWidth="1"/>
    <col min="5433" max="5433" width="15.33203125" style="7" customWidth="1"/>
    <col min="5434" max="5434" width="12.83203125" style="7" customWidth="1"/>
    <col min="5435" max="5435" width="3.83203125" style="7" customWidth="1"/>
    <col min="5436" max="5436" width="15.6640625" style="7" customWidth="1"/>
    <col min="5437" max="5437" width="10.1640625" style="7" customWidth="1"/>
    <col min="5438" max="5438" width="53.6640625" style="7" customWidth="1"/>
    <col min="5439" max="5439" width="32.83203125" style="7" customWidth="1"/>
    <col min="5440" max="5440" width="21.5" style="7" customWidth="1"/>
    <col min="5441" max="5667" width="9.1640625" style="7" bestFit="1" customWidth="1"/>
    <col min="5668" max="5668" width="4" style="7" customWidth="1"/>
    <col min="5669" max="5669" width="16.6640625" style="7" customWidth="1"/>
    <col min="5670" max="5670" width="45.33203125" style="7" customWidth="1"/>
    <col min="5671" max="5671" width="35.6640625" style="7" customWidth="1"/>
    <col min="5672" max="5672" width="15.5" style="7" customWidth="1"/>
    <col min="5673" max="5673" width="30.5" style="7" customWidth="1"/>
    <col min="5674" max="5675" width="10" style="7" customWidth="1"/>
    <col min="5676" max="5676" width="4" style="7" customWidth="1"/>
    <col min="5677" max="5677" width="13.83203125" style="7" customWidth="1"/>
    <col min="5678" max="5678" width="39.5" style="7" customWidth="1"/>
    <col min="5679" max="5680" width="13.5" style="7" customWidth="1"/>
    <col min="5681" max="5681" width="14" style="7" customWidth="1"/>
    <col min="5682" max="5682" width="12.5" style="7" customWidth="1"/>
    <col min="5683" max="5683" width="14.33203125" style="7" customWidth="1"/>
    <col min="5684" max="5684" width="13.6640625" style="7" customWidth="1"/>
    <col min="5685" max="5685" width="12.5" style="7" customWidth="1"/>
    <col min="5686" max="5686" width="14" style="7" customWidth="1"/>
    <col min="5687" max="5688" width="13" style="7" customWidth="1"/>
    <col min="5689" max="5689" width="15.33203125" style="7" customWidth="1"/>
    <col min="5690" max="5690" width="12.83203125" style="7" customWidth="1"/>
    <col min="5691" max="5691" width="3.83203125" style="7" customWidth="1"/>
    <col min="5692" max="5692" width="15.6640625" style="7" customWidth="1"/>
    <col min="5693" max="5693" width="10.1640625" style="7" customWidth="1"/>
    <col min="5694" max="5694" width="53.6640625" style="7" customWidth="1"/>
    <col min="5695" max="5695" width="32.83203125" style="7" customWidth="1"/>
    <col min="5696" max="5696" width="21.5" style="7" customWidth="1"/>
    <col min="5697" max="5923" width="9.1640625" style="7" bestFit="1" customWidth="1"/>
    <col min="5924" max="5924" width="4" style="7" customWidth="1"/>
    <col min="5925" max="5925" width="16.6640625" style="7" customWidth="1"/>
    <col min="5926" max="5926" width="45.33203125" style="7" customWidth="1"/>
    <col min="5927" max="5927" width="35.6640625" style="7" customWidth="1"/>
    <col min="5928" max="5928" width="15.5" style="7" customWidth="1"/>
    <col min="5929" max="5929" width="30.5" style="7" customWidth="1"/>
    <col min="5930" max="5931" width="10" style="7" customWidth="1"/>
    <col min="5932" max="5932" width="4" style="7" customWidth="1"/>
    <col min="5933" max="5933" width="13.83203125" style="7" customWidth="1"/>
    <col min="5934" max="5934" width="39.5" style="7" customWidth="1"/>
    <col min="5935" max="5936" width="13.5" style="7" customWidth="1"/>
    <col min="5937" max="5937" width="14" style="7" customWidth="1"/>
    <col min="5938" max="5938" width="12.5" style="7" customWidth="1"/>
    <col min="5939" max="5939" width="14.33203125" style="7" customWidth="1"/>
    <col min="5940" max="5940" width="13.6640625" style="7" customWidth="1"/>
    <col min="5941" max="5941" width="12.5" style="7" customWidth="1"/>
    <col min="5942" max="5942" width="14" style="7" customWidth="1"/>
    <col min="5943" max="5944" width="13" style="7" customWidth="1"/>
    <col min="5945" max="5945" width="15.33203125" style="7" customWidth="1"/>
    <col min="5946" max="5946" width="12.83203125" style="7" customWidth="1"/>
    <col min="5947" max="5947" width="3.83203125" style="7" customWidth="1"/>
    <col min="5948" max="5948" width="15.6640625" style="7" customWidth="1"/>
    <col min="5949" max="5949" width="10.1640625" style="7" customWidth="1"/>
    <col min="5950" max="5950" width="53.6640625" style="7" customWidth="1"/>
    <col min="5951" max="5951" width="32.83203125" style="7" customWidth="1"/>
    <col min="5952" max="5952" width="21.5" style="7" customWidth="1"/>
    <col min="5953" max="6179" width="9.1640625" style="7" bestFit="1" customWidth="1"/>
    <col min="6180" max="6180" width="4" style="7" customWidth="1"/>
    <col min="6181" max="6181" width="16.6640625" style="7" customWidth="1"/>
    <col min="6182" max="6182" width="45.33203125" style="7" customWidth="1"/>
    <col min="6183" max="6183" width="35.6640625" style="7" customWidth="1"/>
    <col min="6184" max="6184" width="15.5" style="7" customWidth="1"/>
    <col min="6185" max="6185" width="30.5" style="7" customWidth="1"/>
    <col min="6186" max="6187" width="10" style="7" customWidth="1"/>
    <col min="6188" max="6188" width="4" style="7" customWidth="1"/>
    <col min="6189" max="6189" width="13.83203125" style="7" customWidth="1"/>
    <col min="6190" max="6190" width="39.5" style="7" customWidth="1"/>
    <col min="6191" max="6192" width="13.5" style="7" customWidth="1"/>
    <col min="6193" max="6193" width="14" style="7" customWidth="1"/>
    <col min="6194" max="6194" width="12.5" style="7" customWidth="1"/>
    <col min="6195" max="6195" width="14.33203125" style="7" customWidth="1"/>
    <col min="6196" max="6196" width="13.6640625" style="7" customWidth="1"/>
    <col min="6197" max="6197" width="12.5" style="7" customWidth="1"/>
    <col min="6198" max="6198" width="14" style="7" customWidth="1"/>
    <col min="6199" max="6200" width="13" style="7" customWidth="1"/>
    <col min="6201" max="6201" width="15.33203125" style="7" customWidth="1"/>
    <col min="6202" max="6202" width="12.83203125" style="7" customWidth="1"/>
    <col min="6203" max="6203" width="3.83203125" style="7" customWidth="1"/>
    <col min="6204" max="6204" width="15.6640625" style="7" customWidth="1"/>
    <col min="6205" max="6205" width="10.1640625" style="7" customWidth="1"/>
    <col min="6206" max="6206" width="53.6640625" style="7" customWidth="1"/>
    <col min="6207" max="6207" width="32.83203125" style="7" customWidth="1"/>
    <col min="6208" max="6208" width="21.5" style="7" customWidth="1"/>
    <col min="6209" max="6435" width="9.1640625" style="7" bestFit="1" customWidth="1"/>
    <col min="6436" max="6436" width="4" style="7" customWidth="1"/>
    <col min="6437" max="6437" width="16.6640625" style="7" customWidth="1"/>
    <col min="6438" max="6438" width="45.33203125" style="7" customWidth="1"/>
    <col min="6439" max="6439" width="35.6640625" style="7" customWidth="1"/>
    <col min="6440" max="6440" width="15.5" style="7" customWidth="1"/>
    <col min="6441" max="6441" width="30.5" style="7" customWidth="1"/>
    <col min="6442" max="6443" width="10" style="7" customWidth="1"/>
    <col min="6444" max="6444" width="4" style="7" customWidth="1"/>
    <col min="6445" max="6445" width="13.83203125" style="7" customWidth="1"/>
    <col min="6446" max="6446" width="39.5" style="7" customWidth="1"/>
    <col min="6447" max="6448" width="13.5" style="7" customWidth="1"/>
    <col min="6449" max="6449" width="14" style="7" customWidth="1"/>
    <col min="6450" max="6450" width="12.5" style="7" customWidth="1"/>
    <col min="6451" max="6451" width="14.33203125" style="7" customWidth="1"/>
    <col min="6452" max="6452" width="13.6640625" style="7" customWidth="1"/>
    <col min="6453" max="6453" width="12.5" style="7" customWidth="1"/>
    <col min="6454" max="6454" width="14" style="7" customWidth="1"/>
    <col min="6455" max="6456" width="13" style="7" customWidth="1"/>
    <col min="6457" max="6457" width="15.33203125" style="7" customWidth="1"/>
    <col min="6458" max="6458" width="12.83203125" style="7" customWidth="1"/>
    <col min="6459" max="6459" width="3.83203125" style="7" customWidth="1"/>
    <col min="6460" max="6460" width="15.6640625" style="7" customWidth="1"/>
    <col min="6461" max="6461" width="10.1640625" style="7" customWidth="1"/>
    <col min="6462" max="6462" width="53.6640625" style="7" customWidth="1"/>
    <col min="6463" max="6463" width="32.83203125" style="7" customWidth="1"/>
    <col min="6464" max="6464" width="21.5" style="7" customWidth="1"/>
    <col min="6465" max="6691" width="9.1640625" style="7" bestFit="1" customWidth="1"/>
    <col min="6692" max="6692" width="4" style="7" customWidth="1"/>
    <col min="6693" max="6693" width="16.6640625" style="7" customWidth="1"/>
    <col min="6694" max="6694" width="45.33203125" style="7" customWidth="1"/>
    <col min="6695" max="6695" width="35.6640625" style="7" customWidth="1"/>
    <col min="6696" max="6696" width="15.5" style="7" customWidth="1"/>
    <col min="6697" max="6697" width="30.5" style="7" customWidth="1"/>
    <col min="6698" max="6699" width="10" style="7" customWidth="1"/>
    <col min="6700" max="6700" width="4" style="7" customWidth="1"/>
    <col min="6701" max="6701" width="13.83203125" style="7" customWidth="1"/>
    <col min="6702" max="6702" width="39.5" style="7" customWidth="1"/>
    <col min="6703" max="6704" width="13.5" style="7" customWidth="1"/>
    <col min="6705" max="6705" width="14" style="7" customWidth="1"/>
    <col min="6706" max="6706" width="12.5" style="7" customWidth="1"/>
    <col min="6707" max="6707" width="14.33203125" style="7" customWidth="1"/>
    <col min="6708" max="6708" width="13.6640625" style="7" customWidth="1"/>
    <col min="6709" max="6709" width="12.5" style="7" customWidth="1"/>
    <col min="6710" max="6710" width="14" style="7" customWidth="1"/>
    <col min="6711" max="6712" width="13" style="7" customWidth="1"/>
    <col min="6713" max="6713" width="15.33203125" style="7" customWidth="1"/>
    <col min="6714" max="6714" width="12.83203125" style="7" customWidth="1"/>
    <col min="6715" max="6715" width="3.83203125" style="7" customWidth="1"/>
    <col min="6716" max="6716" width="15.6640625" style="7" customWidth="1"/>
    <col min="6717" max="6717" width="10.1640625" style="7" customWidth="1"/>
    <col min="6718" max="6718" width="53.6640625" style="7" customWidth="1"/>
    <col min="6719" max="6719" width="32.83203125" style="7" customWidth="1"/>
    <col min="6720" max="6720" width="21.5" style="7" customWidth="1"/>
    <col min="6721" max="6947" width="9.1640625" style="7" bestFit="1" customWidth="1"/>
    <col min="6948" max="6948" width="4" style="7" customWidth="1"/>
    <col min="6949" max="6949" width="16.6640625" style="7" customWidth="1"/>
    <col min="6950" max="6950" width="45.33203125" style="7" customWidth="1"/>
    <col min="6951" max="6951" width="35.6640625" style="7" customWidth="1"/>
    <col min="6952" max="6952" width="15.5" style="7" customWidth="1"/>
    <col min="6953" max="6953" width="30.5" style="7" customWidth="1"/>
    <col min="6954" max="6955" width="10" style="7" customWidth="1"/>
    <col min="6956" max="6956" width="4" style="7" customWidth="1"/>
    <col min="6957" max="6957" width="13.83203125" style="7" customWidth="1"/>
    <col min="6958" max="6958" width="39.5" style="7" customWidth="1"/>
    <col min="6959" max="6960" width="13.5" style="7" customWidth="1"/>
    <col min="6961" max="6961" width="14" style="7" customWidth="1"/>
    <col min="6962" max="6962" width="12.5" style="7" customWidth="1"/>
    <col min="6963" max="6963" width="14.33203125" style="7" customWidth="1"/>
    <col min="6964" max="6964" width="13.6640625" style="7" customWidth="1"/>
    <col min="6965" max="6965" width="12.5" style="7" customWidth="1"/>
    <col min="6966" max="6966" width="14" style="7" customWidth="1"/>
    <col min="6967" max="6968" width="13" style="7" customWidth="1"/>
    <col min="6969" max="6969" width="15.33203125" style="7" customWidth="1"/>
    <col min="6970" max="6970" width="12.83203125" style="7" customWidth="1"/>
    <col min="6971" max="6971" width="3.83203125" style="7" customWidth="1"/>
    <col min="6972" max="6972" width="15.6640625" style="7" customWidth="1"/>
    <col min="6973" max="6973" width="10.1640625" style="7" customWidth="1"/>
    <col min="6974" max="6974" width="53.6640625" style="7" customWidth="1"/>
    <col min="6975" max="6975" width="32.83203125" style="7" customWidth="1"/>
    <col min="6976" max="6976" width="21.5" style="7" customWidth="1"/>
    <col min="6977" max="7203" width="9.1640625" style="7" bestFit="1" customWidth="1"/>
    <col min="7204" max="7204" width="4" style="7" customWidth="1"/>
    <col min="7205" max="7205" width="16.6640625" style="7" customWidth="1"/>
    <col min="7206" max="7206" width="45.33203125" style="7" customWidth="1"/>
    <col min="7207" max="7207" width="35.6640625" style="7" customWidth="1"/>
    <col min="7208" max="7208" width="15.5" style="7" customWidth="1"/>
    <col min="7209" max="7209" width="30.5" style="7" customWidth="1"/>
    <col min="7210" max="7211" width="10" style="7" customWidth="1"/>
    <col min="7212" max="7212" width="4" style="7" customWidth="1"/>
    <col min="7213" max="7213" width="13.83203125" style="7" customWidth="1"/>
    <col min="7214" max="7214" width="39.5" style="7" customWidth="1"/>
    <col min="7215" max="7216" width="13.5" style="7" customWidth="1"/>
    <col min="7217" max="7217" width="14" style="7" customWidth="1"/>
    <col min="7218" max="7218" width="12.5" style="7" customWidth="1"/>
    <col min="7219" max="7219" width="14.33203125" style="7" customWidth="1"/>
    <col min="7220" max="7220" width="13.6640625" style="7" customWidth="1"/>
    <col min="7221" max="7221" width="12.5" style="7" customWidth="1"/>
    <col min="7222" max="7222" width="14" style="7" customWidth="1"/>
    <col min="7223" max="7224" width="13" style="7" customWidth="1"/>
    <col min="7225" max="7225" width="15.33203125" style="7" customWidth="1"/>
    <col min="7226" max="7226" width="12.83203125" style="7" customWidth="1"/>
    <col min="7227" max="7227" width="3.83203125" style="7" customWidth="1"/>
    <col min="7228" max="7228" width="15.6640625" style="7" customWidth="1"/>
    <col min="7229" max="7229" width="10.1640625" style="7" customWidth="1"/>
    <col min="7230" max="7230" width="53.6640625" style="7" customWidth="1"/>
    <col min="7231" max="7231" width="32.83203125" style="7" customWidth="1"/>
    <col min="7232" max="7232" width="21.5" style="7" customWidth="1"/>
    <col min="7233" max="7459" width="9.1640625" style="7" bestFit="1" customWidth="1"/>
    <col min="7460" max="7460" width="4" style="7" customWidth="1"/>
    <col min="7461" max="7461" width="16.6640625" style="7" customWidth="1"/>
    <col min="7462" max="7462" width="45.33203125" style="7" customWidth="1"/>
    <col min="7463" max="7463" width="35.6640625" style="7" customWidth="1"/>
    <col min="7464" max="7464" width="15.5" style="7" customWidth="1"/>
    <col min="7465" max="7465" width="30.5" style="7" customWidth="1"/>
    <col min="7466" max="7467" width="10" style="7" customWidth="1"/>
    <col min="7468" max="7468" width="4" style="7" customWidth="1"/>
    <col min="7469" max="7469" width="13.83203125" style="7" customWidth="1"/>
    <col min="7470" max="7470" width="39.5" style="7" customWidth="1"/>
    <col min="7471" max="7472" width="13.5" style="7" customWidth="1"/>
    <col min="7473" max="7473" width="14" style="7" customWidth="1"/>
    <col min="7474" max="7474" width="12.5" style="7" customWidth="1"/>
    <col min="7475" max="7475" width="14.33203125" style="7" customWidth="1"/>
    <col min="7476" max="7476" width="13.6640625" style="7" customWidth="1"/>
    <col min="7477" max="7477" width="12.5" style="7" customWidth="1"/>
    <col min="7478" max="7478" width="14" style="7" customWidth="1"/>
    <col min="7479" max="7480" width="13" style="7" customWidth="1"/>
    <col min="7481" max="7481" width="15.33203125" style="7" customWidth="1"/>
    <col min="7482" max="7482" width="12.83203125" style="7" customWidth="1"/>
    <col min="7483" max="7483" width="3.83203125" style="7" customWidth="1"/>
    <col min="7484" max="7484" width="15.6640625" style="7" customWidth="1"/>
    <col min="7485" max="7485" width="10.1640625" style="7" customWidth="1"/>
    <col min="7486" max="7486" width="53.6640625" style="7" customWidth="1"/>
    <col min="7487" max="7487" width="32.83203125" style="7" customWidth="1"/>
    <col min="7488" max="7488" width="21.5" style="7" customWidth="1"/>
    <col min="7489" max="7715" width="9.1640625" style="7" bestFit="1" customWidth="1"/>
    <col min="7716" max="7716" width="4" style="7" customWidth="1"/>
    <col min="7717" max="7717" width="16.6640625" style="7" customWidth="1"/>
    <col min="7718" max="7718" width="45.33203125" style="7" customWidth="1"/>
    <col min="7719" max="7719" width="35.6640625" style="7" customWidth="1"/>
    <col min="7720" max="7720" width="15.5" style="7" customWidth="1"/>
    <col min="7721" max="7721" width="30.5" style="7" customWidth="1"/>
    <col min="7722" max="7723" width="10" style="7" customWidth="1"/>
    <col min="7724" max="7724" width="4" style="7" customWidth="1"/>
    <col min="7725" max="7725" width="13.83203125" style="7" customWidth="1"/>
    <col min="7726" max="7726" width="39.5" style="7" customWidth="1"/>
    <col min="7727" max="7728" width="13.5" style="7" customWidth="1"/>
    <col min="7729" max="7729" width="14" style="7" customWidth="1"/>
    <col min="7730" max="7730" width="12.5" style="7" customWidth="1"/>
    <col min="7731" max="7731" width="14.33203125" style="7" customWidth="1"/>
    <col min="7732" max="7732" width="13.6640625" style="7" customWidth="1"/>
    <col min="7733" max="7733" width="12.5" style="7" customWidth="1"/>
    <col min="7734" max="7734" width="14" style="7" customWidth="1"/>
    <col min="7735" max="7736" width="13" style="7" customWidth="1"/>
    <col min="7737" max="7737" width="15.33203125" style="7" customWidth="1"/>
    <col min="7738" max="7738" width="12.83203125" style="7" customWidth="1"/>
    <col min="7739" max="7739" width="3.83203125" style="7" customWidth="1"/>
    <col min="7740" max="7740" width="15.6640625" style="7" customWidth="1"/>
    <col min="7741" max="7741" width="10.1640625" style="7" customWidth="1"/>
    <col min="7742" max="7742" width="53.6640625" style="7" customWidth="1"/>
    <col min="7743" max="7743" width="32.83203125" style="7" customWidth="1"/>
    <col min="7744" max="7744" width="21.5" style="7" customWidth="1"/>
    <col min="7745" max="7971" width="9.1640625" style="7" bestFit="1" customWidth="1"/>
    <col min="7972" max="7972" width="4" style="7" customWidth="1"/>
    <col min="7973" max="7973" width="16.6640625" style="7" customWidth="1"/>
    <col min="7974" max="7974" width="45.33203125" style="7" customWidth="1"/>
    <col min="7975" max="7975" width="35.6640625" style="7" customWidth="1"/>
    <col min="7976" max="7976" width="15.5" style="7" customWidth="1"/>
    <col min="7977" max="7977" width="30.5" style="7" customWidth="1"/>
    <col min="7978" max="7979" width="10" style="7" customWidth="1"/>
    <col min="7980" max="7980" width="4" style="7" customWidth="1"/>
    <col min="7981" max="7981" width="13.83203125" style="7" customWidth="1"/>
    <col min="7982" max="7982" width="39.5" style="7" customWidth="1"/>
    <col min="7983" max="7984" width="13.5" style="7" customWidth="1"/>
    <col min="7985" max="7985" width="14" style="7" customWidth="1"/>
    <col min="7986" max="7986" width="12.5" style="7" customWidth="1"/>
    <col min="7987" max="7987" width="14.33203125" style="7" customWidth="1"/>
    <col min="7988" max="7988" width="13.6640625" style="7" customWidth="1"/>
    <col min="7989" max="7989" width="12.5" style="7" customWidth="1"/>
    <col min="7990" max="7990" width="14" style="7" customWidth="1"/>
    <col min="7991" max="7992" width="13" style="7" customWidth="1"/>
    <col min="7993" max="7993" width="15.33203125" style="7" customWidth="1"/>
    <col min="7994" max="7994" width="12.83203125" style="7" customWidth="1"/>
    <col min="7995" max="7995" width="3.83203125" style="7" customWidth="1"/>
    <col min="7996" max="7996" width="15.6640625" style="7" customWidth="1"/>
    <col min="7997" max="7997" width="10.1640625" style="7" customWidth="1"/>
    <col min="7998" max="7998" width="53.6640625" style="7" customWidth="1"/>
    <col min="7999" max="7999" width="32.83203125" style="7" customWidth="1"/>
    <col min="8000" max="8000" width="21.5" style="7" customWidth="1"/>
    <col min="8001" max="8227" width="9.1640625" style="7" bestFit="1" customWidth="1"/>
    <col min="8228" max="8228" width="4" style="7" customWidth="1"/>
    <col min="8229" max="8229" width="16.6640625" style="7" customWidth="1"/>
    <col min="8230" max="8230" width="45.33203125" style="7" customWidth="1"/>
    <col min="8231" max="8231" width="35.6640625" style="7" customWidth="1"/>
    <col min="8232" max="8232" width="15.5" style="7" customWidth="1"/>
    <col min="8233" max="8233" width="30.5" style="7" customWidth="1"/>
    <col min="8234" max="8235" width="10" style="7" customWidth="1"/>
    <col min="8236" max="8236" width="4" style="7" customWidth="1"/>
    <col min="8237" max="8237" width="13.83203125" style="7" customWidth="1"/>
    <col min="8238" max="8238" width="39.5" style="7" customWidth="1"/>
    <col min="8239" max="8240" width="13.5" style="7" customWidth="1"/>
    <col min="8241" max="8241" width="14" style="7" customWidth="1"/>
    <col min="8242" max="8242" width="12.5" style="7" customWidth="1"/>
    <col min="8243" max="8243" width="14.33203125" style="7" customWidth="1"/>
    <col min="8244" max="8244" width="13.6640625" style="7" customWidth="1"/>
    <col min="8245" max="8245" width="12.5" style="7" customWidth="1"/>
    <col min="8246" max="8246" width="14" style="7" customWidth="1"/>
    <col min="8247" max="8248" width="13" style="7" customWidth="1"/>
    <col min="8249" max="8249" width="15.33203125" style="7" customWidth="1"/>
    <col min="8250" max="8250" width="12.83203125" style="7" customWidth="1"/>
    <col min="8251" max="8251" width="3.83203125" style="7" customWidth="1"/>
    <col min="8252" max="8252" width="15.6640625" style="7" customWidth="1"/>
    <col min="8253" max="8253" width="10.1640625" style="7" customWidth="1"/>
    <col min="8254" max="8254" width="53.6640625" style="7" customWidth="1"/>
    <col min="8255" max="8255" width="32.83203125" style="7" customWidth="1"/>
    <col min="8256" max="8256" width="21.5" style="7" customWidth="1"/>
    <col min="8257" max="8483" width="9.1640625" style="7" bestFit="1" customWidth="1"/>
    <col min="8484" max="8484" width="4" style="7" customWidth="1"/>
    <col min="8485" max="8485" width="16.6640625" style="7" customWidth="1"/>
    <col min="8486" max="8486" width="45.33203125" style="7" customWidth="1"/>
    <col min="8487" max="8487" width="35.6640625" style="7" customWidth="1"/>
    <col min="8488" max="8488" width="15.5" style="7" customWidth="1"/>
    <col min="8489" max="8489" width="30.5" style="7" customWidth="1"/>
    <col min="8490" max="8491" width="10" style="7" customWidth="1"/>
    <col min="8492" max="8492" width="4" style="7" customWidth="1"/>
    <col min="8493" max="8493" width="13.83203125" style="7" customWidth="1"/>
    <col min="8494" max="8494" width="39.5" style="7" customWidth="1"/>
    <col min="8495" max="8496" width="13.5" style="7" customWidth="1"/>
    <col min="8497" max="8497" width="14" style="7" customWidth="1"/>
    <col min="8498" max="8498" width="12.5" style="7" customWidth="1"/>
    <col min="8499" max="8499" width="14.33203125" style="7" customWidth="1"/>
    <col min="8500" max="8500" width="13.6640625" style="7" customWidth="1"/>
    <col min="8501" max="8501" width="12.5" style="7" customWidth="1"/>
    <col min="8502" max="8502" width="14" style="7" customWidth="1"/>
    <col min="8503" max="8504" width="13" style="7" customWidth="1"/>
    <col min="8505" max="8505" width="15.33203125" style="7" customWidth="1"/>
    <col min="8506" max="8506" width="12.83203125" style="7" customWidth="1"/>
    <col min="8507" max="8507" width="3.83203125" style="7" customWidth="1"/>
    <col min="8508" max="8508" width="15.6640625" style="7" customWidth="1"/>
    <col min="8509" max="8509" width="10.1640625" style="7" customWidth="1"/>
    <col min="8510" max="8510" width="53.6640625" style="7" customWidth="1"/>
    <col min="8511" max="8511" width="32.83203125" style="7" customWidth="1"/>
    <col min="8512" max="8512" width="21.5" style="7" customWidth="1"/>
    <col min="8513" max="8739" width="9.1640625" style="7" bestFit="1" customWidth="1"/>
    <col min="8740" max="8740" width="4" style="7" customWidth="1"/>
    <col min="8741" max="8741" width="16.6640625" style="7" customWidth="1"/>
    <col min="8742" max="8742" width="45.33203125" style="7" customWidth="1"/>
    <col min="8743" max="8743" width="35.6640625" style="7" customWidth="1"/>
    <col min="8744" max="8744" width="15.5" style="7" customWidth="1"/>
    <col min="8745" max="8745" width="30.5" style="7" customWidth="1"/>
    <col min="8746" max="8747" width="10" style="7" customWidth="1"/>
    <col min="8748" max="8748" width="4" style="7" customWidth="1"/>
    <col min="8749" max="8749" width="13.83203125" style="7" customWidth="1"/>
    <col min="8750" max="8750" width="39.5" style="7" customWidth="1"/>
    <col min="8751" max="8752" width="13.5" style="7" customWidth="1"/>
    <col min="8753" max="8753" width="14" style="7" customWidth="1"/>
    <col min="8754" max="8754" width="12.5" style="7" customWidth="1"/>
    <col min="8755" max="8755" width="14.33203125" style="7" customWidth="1"/>
    <col min="8756" max="8756" width="13.6640625" style="7" customWidth="1"/>
    <col min="8757" max="8757" width="12.5" style="7" customWidth="1"/>
    <col min="8758" max="8758" width="14" style="7" customWidth="1"/>
    <col min="8759" max="8760" width="13" style="7" customWidth="1"/>
    <col min="8761" max="8761" width="15.33203125" style="7" customWidth="1"/>
    <col min="8762" max="8762" width="12.83203125" style="7" customWidth="1"/>
    <col min="8763" max="8763" width="3.83203125" style="7" customWidth="1"/>
    <col min="8764" max="8764" width="15.6640625" style="7" customWidth="1"/>
    <col min="8765" max="8765" width="10.1640625" style="7" customWidth="1"/>
    <col min="8766" max="8766" width="53.6640625" style="7" customWidth="1"/>
    <col min="8767" max="8767" width="32.83203125" style="7" customWidth="1"/>
    <col min="8768" max="8768" width="21.5" style="7" customWidth="1"/>
    <col min="8769" max="8995" width="9.1640625" style="7" bestFit="1" customWidth="1"/>
    <col min="8996" max="8996" width="4" style="7" customWidth="1"/>
    <col min="8997" max="8997" width="16.6640625" style="7" customWidth="1"/>
    <col min="8998" max="8998" width="45.33203125" style="7" customWidth="1"/>
    <col min="8999" max="8999" width="35.6640625" style="7" customWidth="1"/>
    <col min="9000" max="9000" width="15.5" style="7" customWidth="1"/>
    <col min="9001" max="9001" width="30.5" style="7" customWidth="1"/>
    <col min="9002" max="9003" width="10" style="7" customWidth="1"/>
    <col min="9004" max="9004" width="4" style="7" customWidth="1"/>
    <col min="9005" max="9005" width="13.83203125" style="7" customWidth="1"/>
    <col min="9006" max="9006" width="39.5" style="7" customWidth="1"/>
    <col min="9007" max="9008" width="13.5" style="7" customWidth="1"/>
    <col min="9009" max="9009" width="14" style="7" customWidth="1"/>
    <col min="9010" max="9010" width="12.5" style="7" customWidth="1"/>
    <col min="9011" max="9011" width="14.33203125" style="7" customWidth="1"/>
    <col min="9012" max="9012" width="13.6640625" style="7" customWidth="1"/>
    <col min="9013" max="9013" width="12.5" style="7" customWidth="1"/>
    <col min="9014" max="9014" width="14" style="7" customWidth="1"/>
    <col min="9015" max="9016" width="13" style="7" customWidth="1"/>
    <col min="9017" max="9017" width="15.33203125" style="7" customWidth="1"/>
    <col min="9018" max="9018" width="12.83203125" style="7" customWidth="1"/>
    <col min="9019" max="9019" width="3.83203125" style="7" customWidth="1"/>
    <col min="9020" max="9020" width="15.6640625" style="7" customWidth="1"/>
    <col min="9021" max="9021" width="10.1640625" style="7" customWidth="1"/>
    <col min="9022" max="9022" width="53.6640625" style="7" customWidth="1"/>
    <col min="9023" max="9023" width="32.83203125" style="7" customWidth="1"/>
    <col min="9024" max="9024" width="21.5" style="7" customWidth="1"/>
    <col min="9025" max="9251" width="9.1640625" style="7" bestFit="1" customWidth="1"/>
    <col min="9252" max="9252" width="4" style="7" customWidth="1"/>
    <col min="9253" max="9253" width="16.6640625" style="7" customWidth="1"/>
    <col min="9254" max="9254" width="45.33203125" style="7" customWidth="1"/>
    <col min="9255" max="9255" width="35.6640625" style="7" customWidth="1"/>
    <col min="9256" max="9256" width="15.5" style="7" customWidth="1"/>
    <col min="9257" max="9257" width="30.5" style="7" customWidth="1"/>
    <col min="9258" max="9259" width="10" style="7" customWidth="1"/>
    <col min="9260" max="9260" width="4" style="7" customWidth="1"/>
    <col min="9261" max="9261" width="13.83203125" style="7" customWidth="1"/>
    <col min="9262" max="9262" width="39.5" style="7" customWidth="1"/>
    <col min="9263" max="9264" width="13.5" style="7" customWidth="1"/>
    <col min="9265" max="9265" width="14" style="7" customWidth="1"/>
    <col min="9266" max="9266" width="12.5" style="7" customWidth="1"/>
    <col min="9267" max="9267" width="14.33203125" style="7" customWidth="1"/>
    <col min="9268" max="9268" width="13.6640625" style="7" customWidth="1"/>
    <col min="9269" max="9269" width="12.5" style="7" customWidth="1"/>
    <col min="9270" max="9270" width="14" style="7" customWidth="1"/>
    <col min="9271" max="9272" width="13" style="7" customWidth="1"/>
    <col min="9273" max="9273" width="15.33203125" style="7" customWidth="1"/>
    <col min="9274" max="9274" width="12.83203125" style="7" customWidth="1"/>
    <col min="9275" max="9275" width="3.83203125" style="7" customWidth="1"/>
    <col min="9276" max="9276" width="15.6640625" style="7" customWidth="1"/>
    <col min="9277" max="9277" width="10.1640625" style="7" customWidth="1"/>
    <col min="9278" max="9278" width="53.6640625" style="7" customWidth="1"/>
    <col min="9279" max="9279" width="32.83203125" style="7" customWidth="1"/>
    <col min="9280" max="9280" width="21.5" style="7" customWidth="1"/>
    <col min="9281" max="9507" width="9.1640625" style="7" bestFit="1" customWidth="1"/>
    <col min="9508" max="9508" width="4" style="7" customWidth="1"/>
    <col min="9509" max="9509" width="16.6640625" style="7" customWidth="1"/>
    <col min="9510" max="9510" width="45.33203125" style="7" customWidth="1"/>
    <col min="9511" max="9511" width="35.6640625" style="7" customWidth="1"/>
    <col min="9512" max="9512" width="15.5" style="7" customWidth="1"/>
    <col min="9513" max="9513" width="30.5" style="7" customWidth="1"/>
    <col min="9514" max="9515" width="10" style="7" customWidth="1"/>
    <col min="9516" max="9516" width="4" style="7" customWidth="1"/>
    <col min="9517" max="9517" width="13.83203125" style="7" customWidth="1"/>
    <col min="9518" max="9518" width="39.5" style="7" customWidth="1"/>
    <col min="9519" max="9520" width="13.5" style="7" customWidth="1"/>
    <col min="9521" max="9521" width="14" style="7" customWidth="1"/>
    <col min="9522" max="9522" width="12.5" style="7" customWidth="1"/>
    <col min="9523" max="9523" width="14.33203125" style="7" customWidth="1"/>
    <col min="9524" max="9524" width="13.6640625" style="7" customWidth="1"/>
    <col min="9525" max="9525" width="12.5" style="7" customWidth="1"/>
    <col min="9526" max="9526" width="14" style="7" customWidth="1"/>
    <col min="9527" max="9528" width="13" style="7" customWidth="1"/>
    <col min="9529" max="9529" width="15.33203125" style="7" customWidth="1"/>
    <col min="9530" max="9530" width="12.83203125" style="7" customWidth="1"/>
    <col min="9531" max="9531" width="3.83203125" style="7" customWidth="1"/>
    <col min="9532" max="9532" width="15.6640625" style="7" customWidth="1"/>
    <col min="9533" max="9533" width="10.1640625" style="7" customWidth="1"/>
    <col min="9534" max="9534" width="53.6640625" style="7" customWidth="1"/>
    <col min="9535" max="9535" width="32.83203125" style="7" customWidth="1"/>
    <col min="9536" max="9536" width="21.5" style="7" customWidth="1"/>
    <col min="9537" max="9763" width="9.1640625" style="7" bestFit="1" customWidth="1"/>
    <col min="9764" max="9764" width="4" style="7" customWidth="1"/>
    <col min="9765" max="9765" width="16.6640625" style="7" customWidth="1"/>
    <col min="9766" max="9766" width="45.33203125" style="7" customWidth="1"/>
    <col min="9767" max="9767" width="35.6640625" style="7" customWidth="1"/>
    <col min="9768" max="9768" width="15.5" style="7" customWidth="1"/>
    <col min="9769" max="9769" width="30.5" style="7" customWidth="1"/>
    <col min="9770" max="9771" width="10" style="7" customWidth="1"/>
    <col min="9772" max="9772" width="4" style="7" customWidth="1"/>
    <col min="9773" max="9773" width="13.83203125" style="7" customWidth="1"/>
    <col min="9774" max="9774" width="39.5" style="7" customWidth="1"/>
    <col min="9775" max="9776" width="13.5" style="7" customWidth="1"/>
    <col min="9777" max="9777" width="14" style="7" customWidth="1"/>
    <col min="9778" max="9778" width="12.5" style="7" customWidth="1"/>
    <col min="9779" max="9779" width="14.33203125" style="7" customWidth="1"/>
    <col min="9780" max="9780" width="13.6640625" style="7" customWidth="1"/>
    <col min="9781" max="9781" width="12.5" style="7" customWidth="1"/>
    <col min="9782" max="9782" width="14" style="7" customWidth="1"/>
    <col min="9783" max="9784" width="13" style="7" customWidth="1"/>
    <col min="9785" max="9785" width="15.33203125" style="7" customWidth="1"/>
    <col min="9786" max="9786" width="12.83203125" style="7" customWidth="1"/>
    <col min="9787" max="9787" width="3.83203125" style="7" customWidth="1"/>
    <col min="9788" max="9788" width="15.6640625" style="7" customWidth="1"/>
    <col min="9789" max="9789" width="10.1640625" style="7" customWidth="1"/>
    <col min="9790" max="9790" width="53.6640625" style="7" customWidth="1"/>
    <col min="9791" max="9791" width="32.83203125" style="7" customWidth="1"/>
    <col min="9792" max="9792" width="21.5" style="7" customWidth="1"/>
    <col min="9793" max="10019" width="9.1640625" style="7" bestFit="1" customWidth="1"/>
    <col min="10020" max="10020" width="4" style="7" customWidth="1"/>
    <col min="10021" max="10021" width="16.6640625" style="7" customWidth="1"/>
    <col min="10022" max="10022" width="45.33203125" style="7" customWidth="1"/>
    <col min="10023" max="10023" width="35.6640625" style="7" customWidth="1"/>
    <col min="10024" max="10024" width="15.5" style="7" customWidth="1"/>
    <col min="10025" max="10025" width="30.5" style="7" customWidth="1"/>
    <col min="10026" max="10027" width="10" style="7" customWidth="1"/>
    <col min="10028" max="10028" width="4" style="7" customWidth="1"/>
    <col min="10029" max="10029" width="13.83203125" style="7" customWidth="1"/>
    <col min="10030" max="10030" width="39.5" style="7" customWidth="1"/>
    <col min="10031" max="10032" width="13.5" style="7" customWidth="1"/>
    <col min="10033" max="10033" width="14" style="7" customWidth="1"/>
    <col min="10034" max="10034" width="12.5" style="7" customWidth="1"/>
    <col min="10035" max="10035" width="14.33203125" style="7" customWidth="1"/>
    <col min="10036" max="10036" width="13.6640625" style="7" customWidth="1"/>
    <col min="10037" max="10037" width="12.5" style="7" customWidth="1"/>
    <col min="10038" max="10038" width="14" style="7" customWidth="1"/>
    <col min="10039" max="10040" width="13" style="7" customWidth="1"/>
    <col min="10041" max="10041" width="15.33203125" style="7" customWidth="1"/>
    <col min="10042" max="10042" width="12.83203125" style="7" customWidth="1"/>
    <col min="10043" max="10043" width="3.83203125" style="7" customWidth="1"/>
    <col min="10044" max="10044" width="15.6640625" style="7" customWidth="1"/>
    <col min="10045" max="10045" width="10.1640625" style="7" customWidth="1"/>
    <col min="10046" max="10046" width="53.6640625" style="7" customWidth="1"/>
    <col min="10047" max="10047" width="32.83203125" style="7" customWidth="1"/>
    <col min="10048" max="10048" width="21.5" style="7" customWidth="1"/>
    <col min="10049" max="10275" width="9.1640625" style="7" bestFit="1" customWidth="1"/>
    <col min="10276" max="10276" width="4" style="7" customWidth="1"/>
    <col min="10277" max="10277" width="16.6640625" style="7" customWidth="1"/>
    <col min="10278" max="10278" width="45.33203125" style="7" customWidth="1"/>
    <col min="10279" max="10279" width="35.6640625" style="7" customWidth="1"/>
    <col min="10280" max="10280" width="15.5" style="7" customWidth="1"/>
    <col min="10281" max="10281" width="30.5" style="7" customWidth="1"/>
    <col min="10282" max="10283" width="10" style="7" customWidth="1"/>
    <col min="10284" max="10284" width="4" style="7" customWidth="1"/>
    <col min="10285" max="10285" width="13.83203125" style="7" customWidth="1"/>
    <col min="10286" max="10286" width="39.5" style="7" customWidth="1"/>
    <col min="10287" max="10288" width="13.5" style="7" customWidth="1"/>
    <col min="10289" max="10289" width="14" style="7" customWidth="1"/>
    <col min="10290" max="10290" width="12.5" style="7" customWidth="1"/>
    <col min="10291" max="10291" width="14.33203125" style="7" customWidth="1"/>
    <col min="10292" max="10292" width="13.6640625" style="7" customWidth="1"/>
    <col min="10293" max="10293" width="12.5" style="7" customWidth="1"/>
    <col min="10294" max="10294" width="14" style="7" customWidth="1"/>
    <col min="10295" max="10296" width="13" style="7" customWidth="1"/>
    <col min="10297" max="10297" width="15.33203125" style="7" customWidth="1"/>
    <col min="10298" max="10298" width="12.83203125" style="7" customWidth="1"/>
    <col min="10299" max="10299" width="3.83203125" style="7" customWidth="1"/>
    <col min="10300" max="10300" width="15.6640625" style="7" customWidth="1"/>
    <col min="10301" max="10301" width="10.1640625" style="7" customWidth="1"/>
    <col min="10302" max="10302" width="53.6640625" style="7" customWidth="1"/>
    <col min="10303" max="10303" width="32.83203125" style="7" customWidth="1"/>
    <col min="10304" max="10304" width="21.5" style="7" customWidth="1"/>
    <col min="10305" max="10531" width="9.1640625" style="7" bestFit="1" customWidth="1"/>
    <col min="10532" max="10532" width="4" style="7" customWidth="1"/>
    <col min="10533" max="10533" width="16.6640625" style="7" customWidth="1"/>
    <col min="10534" max="10534" width="45.33203125" style="7" customWidth="1"/>
    <col min="10535" max="10535" width="35.6640625" style="7" customWidth="1"/>
    <col min="10536" max="10536" width="15.5" style="7" customWidth="1"/>
    <col min="10537" max="10537" width="30.5" style="7" customWidth="1"/>
    <col min="10538" max="10539" width="10" style="7" customWidth="1"/>
    <col min="10540" max="10540" width="4" style="7" customWidth="1"/>
    <col min="10541" max="10541" width="13.83203125" style="7" customWidth="1"/>
    <col min="10542" max="10542" width="39.5" style="7" customWidth="1"/>
    <col min="10543" max="10544" width="13.5" style="7" customWidth="1"/>
    <col min="10545" max="10545" width="14" style="7" customWidth="1"/>
    <col min="10546" max="10546" width="12.5" style="7" customWidth="1"/>
    <col min="10547" max="10547" width="14.33203125" style="7" customWidth="1"/>
    <col min="10548" max="10548" width="13.6640625" style="7" customWidth="1"/>
    <col min="10549" max="10549" width="12.5" style="7" customWidth="1"/>
    <col min="10550" max="10550" width="14" style="7" customWidth="1"/>
    <col min="10551" max="10552" width="13" style="7" customWidth="1"/>
    <col min="10553" max="10553" width="15.33203125" style="7" customWidth="1"/>
    <col min="10554" max="10554" width="12.83203125" style="7" customWidth="1"/>
    <col min="10555" max="10555" width="3.83203125" style="7" customWidth="1"/>
    <col min="10556" max="10556" width="15.6640625" style="7" customWidth="1"/>
    <col min="10557" max="10557" width="10.1640625" style="7" customWidth="1"/>
    <col min="10558" max="10558" width="53.6640625" style="7" customWidth="1"/>
    <col min="10559" max="10559" width="32.83203125" style="7" customWidth="1"/>
    <col min="10560" max="10560" width="21.5" style="7" customWidth="1"/>
    <col min="10561" max="10787" width="9.1640625" style="7" bestFit="1" customWidth="1"/>
    <col min="10788" max="10788" width="4" style="7" customWidth="1"/>
    <col min="10789" max="10789" width="16.6640625" style="7" customWidth="1"/>
    <col min="10790" max="10790" width="45.33203125" style="7" customWidth="1"/>
    <col min="10791" max="10791" width="35.6640625" style="7" customWidth="1"/>
    <col min="10792" max="10792" width="15.5" style="7" customWidth="1"/>
    <col min="10793" max="10793" width="30.5" style="7" customWidth="1"/>
    <col min="10794" max="10795" width="10" style="7" customWidth="1"/>
    <col min="10796" max="10796" width="4" style="7" customWidth="1"/>
    <col min="10797" max="10797" width="13.83203125" style="7" customWidth="1"/>
    <col min="10798" max="10798" width="39.5" style="7" customWidth="1"/>
    <col min="10799" max="10800" width="13.5" style="7" customWidth="1"/>
    <col min="10801" max="10801" width="14" style="7" customWidth="1"/>
    <col min="10802" max="10802" width="12.5" style="7" customWidth="1"/>
    <col min="10803" max="10803" width="14.33203125" style="7" customWidth="1"/>
    <col min="10804" max="10804" width="13.6640625" style="7" customWidth="1"/>
    <col min="10805" max="10805" width="12.5" style="7" customWidth="1"/>
    <col min="10806" max="10806" width="14" style="7" customWidth="1"/>
    <col min="10807" max="10808" width="13" style="7" customWidth="1"/>
    <col min="10809" max="10809" width="15.33203125" style="7" customWidth="1"/>
    <col min="10810" max="10810" width="12.83203125" style="7" customWidth="1"/>
    <col min="10811" max="10811" width="3.83203125" style="7" customWidth="1"/>
    <col min="10812" max="10812" width="15.6640625" style="7" customWidth="1"/>
    <col min="10813" max="10813" width="10.1640625" style="7" customWidth="1"/>
    <col min="10814" max="10814" width="53.6640625" style="7" customWidth="1"/>
    <col min="10815" max="10815" width="32.83203125" style="7" customWidth="1"/>
    <col min="10816" max="10816" width="21.5" style="7" customWidth="1"/>
    <col min="10817" max="11043" width="9.1640625" style="7" bestFit="1" customWidth="1"/>
    <col min="11044" max="11044" width="4" style="7" customWidth="1"/>
    <col min="11045" max="11045" width="16.6640625" style="7" customWidth="1"/>
    <col min="11046" max="11046" width="45.33203125" style="7" customWidth="1"/>
    <col min="11047" max="11047" width="35.6640625" style="7" customWidth="1"/>
    <col min="11048" max="11048" width="15.5" style="7" customWidth="1"/>
    <col min="11049" max="11049" width="30.5" style="7" customWidth="1"/>
    <col min="11050" max="11051" width="10" style="7" customWidth="1"/>
    <col min="11052" max="11052" width="4" style="7" customWidth="1"/>
    <col min="11053" max="11053" width="13.83203125" style="7" customWidth="1"/>
    <col min="11054" max="11054" width="39.5" style="7" customWidth="1"/>
    <col min="11055" max="11056" width="13.5" style="7" customWidth="1"/>
    <col min="11057" max="11057" width="14" style="7" customWidth="1"/>
    <col min="11058" max="11058" width="12.5" style="7" customWidth="1"/>
    <col min="11059" max="11059" width="14.33203125" style="7" customWidth="1"/>
    <col min="11060" max="11060" width="13.6640625" style="7" customWidth="1"/>
    <col min="11061" max="11061" width="12.5" style="7" customWidth="1"/>
    <col min="11062" max="11062" width="14" style="7" customWidth="1"/>
    <col min="11063" max="11064" width="13" style="7" customWidth="1"/>
    <col min="11065" max="11065" width="15.33203125" style="7" customWidth="1"/>
    <col min="11066" max="11066" width="12.83203125" style="7" customWidth="1"/>
    <col min="11067" max="11067" width="3.83203125" style="7" customWidth="1"/>
    <col min="11068" max="11068" width="15.6640625" style="7" customWidth="1"/>
    <col min="11069" max="11069" width="10.1640625" style="7" customWidth="1"/>
    <col min="11070" max="11070" width="53.6640625" style="7" customWidth="1"/>
    <col min="11071" max="11071" width="32.83203125" style="7" customWidth="1"/>
    <col min="11072" max="11072" width="21.5" style="7" customWidth="1"/>
    <col min="11073" max="11299" width="9.1640625" style="7" bestFit="1" customWidth="1"/>
    <col min="11300" max="11300" width="4" style="7" customWidth="1"/>
    <col min="11301" max="11301" width="16.6640625" style="7" customWidth="1"/>
    <col min="11302" max="11302" width="45.33203125" style="7" customWidth="1"/>
    <col min="11303" max="11303" width="35.6640625" style="7" customWidth="1"/>
    <col min="11304" max="11304" width="15.5" style="7" customWidth="1"/>
    <col min="11305" max="11305" width="30.5" style="7" customWidth="1"/>
    <col min="11306" max="11307" width="10" style="7" customWidth="1"/>
    <col min="11308" max="11308" width="4" style="7" customWidth="1"/>
    <col min="11309" max="11309" width="13.83203125" style="7" customWidth="1"/>
    <col min="11310" max="11310" width="39.5" style="7" customWidth="1"/>
    <col min="11311" max="11312" width="13.5" style="7" customWidth="1"/>
    <col min="11313" max="11313" width="14" style="7" customWidth="1"/>
    <col min="11314" max="11314" width="12.5" style="7" customWidth="1"/>
    <col min="11315" max="11315" width="14.33203125" style="7" customWidth="1"/>
    <col min="11316" max="11316" width="13.6640625" style="7" customWidth="1"/>
    <col min="11317" max="11317" width="12.5" style="7" customWidth="1"/>
    <col min="11318" max="11318" width="14" style="7" customWidth="1"/>
    <col min="11319" max="11320" width="13" style="7" customWidth="1"/>
    <col min="11321" max="11321" width="15.33203125" style="7" customWidth="1"/>
    <col min="11322" max="11322" width="12.83203125" style="7" customWidth="1"/>
    <col min="11323" max="11323" width="3.83203125" style="7" customWidth="1"/>
    <col min="11324" max="11324" width="15.6640625" style="7" customWidth="1"/>
    <col min="11325" max="11325" width="10.1640625" style="7" customWidth="1"/>
    <col min="11326" max="11326" width="53.6640625" style="7" customWidth="1"/>
    <col min="11327" max="11327" width="32.83203125" style="7" customWidth="1"/>
    <col min="11328" max="11328" width="21.5" style="7" customWidth="1"/>
    <col min="11329" max="11555" width="9.1640625" style="7" bestFit="1" customWidth="1"/>
    <col min="11556" max="11556" width="4" style="7" customWidth="1"/>
    <col min="11557" max="11557" width="16.6640625" style="7" customWidth="1"/>
    <col min="11558" max="11558" width="45.33203125" style="7" customWidth="1"/>
    <col min="11559" max="11559" width="35.6640625" style="7" customWidth="1"/>
    <col min="11560" max="11560" width="15.5" style="7" customWidth="1"/>
    <col min="11561" max="11561" width="30.5" style="7" customWidth="1"/>
    <col min="11562" max="11563" width="10" style="7" customWidth="1"/>
    <col min="11564" max="11564" width="4" style="7" customWidth="1"/>
    <col min="11565" max="11565" width="13.83203125" style="7" customWidth="1"/>
    <col min="11566" max="11566" width="39.5" style="7" customWidth="1"/>
    <col min="11567" max="11568" width="13.5" style="7" customWidth="1"/>
    <col min="11569" max="11569" width="14" style="7" customWidth="1"/>
    <col min="11570" max="11570" width="12.5" style="7" customWidth="1"/>
    <col min="11571" max="11571" width="14.33203125" style="7" customWidth="1"/>
    <col min="11572" max="11572" width="13.6640625" style="7" customWidth="1"/>
    <col min="11573" max="11573" width="12.5" style="7" customWidth="1"/>
    <col min="11574" max="11574" width="14" style="7" customWidth="1"/>
    <col min="11575" max="11576" width="13" style="7" customWidth="1"/>
    <col min="11577" max="11577" width="15.33203125" style="7" customWidth="1"/>
    <col min="11578" max="11578" width="12.83203125" style="7" customWidth="1"/>
    <col min="11579" max="11579" width="3.83203125" style="7" customWidth="1"/>
    <col min="11580" max="11580" width="15.6640625" style="7" customWidth="1"/>
    <col min="11581" max="11581" width="10.1640625" style="7" customWidth="1"/>
    <col min="11582" max="11582" width="53.6640625" style="7" customWidth="1"/>
    <col min="11583" max="11583" width="32.83203125" style="7" customWidth="1"/>
    <col min="11584" max="11584" width="21.5" style="7" customWidth="1"/>
    <col min="11585" max="11811" width="9.1640625" style="7" bestFit="1" customWidth="1"/>
    <col min="11812" max="11812" width="4" style="7" customWidth="1"/>
    <col min="11813" max="11813" width="16.6640625" style="7" customWidth="1"/>
    <col min="11814" max="11814" width="45.33203125" style="7" customWidth="1"/>
    <col min="11815" max="11815" width="35.6640625" style="7" customWidth="1"/>
    <col min="11816" max="11816" width="15.5" style="7" customWidth="1"/>
    <col min="11817" max="11817" width="30.5" style="7" customWidth="1"/>
    <col min="11818" max="11819" width="10" style="7" customWidth="1"/>
    <col min="11820" max="11820" width="4" style="7" customWidth="1"/>
    <col min="11821" max="11821" width="13.83203125" style="7" customWidth="1"/>
    <col min="11822" max="11822" width="39.5" style="7" customWidth="1"/>
    <col min="11823" max="11824" width="13.5" style="7" customWidth="1"/>
    <col min="11825" max="11825" width="14" style="7" customWidth="1"/>
    <col min="11826" max="11826" width="12.5" style="7" customWidth="1"/>
    <col min="11827" max="11827" width="14.33203125" style="7" customWidth="1"/>
    <col min="11828" max="11828" width="13.6640625" style="7" customWidth="1"/>
    <col min="11829" max="11829" width="12.5" style="7" customWidth="1"/>
    <col min="11830" max="11830" width="14" style="7" customWidth="1"/>
    <col min="11831" max="11832" width="13" style="7" customWidth="1"/>
    <col min="11833" max="11833" width="15.33203125" style="7" customWidth="1"/>
    <col min="11834" max="11834" width="12.83203125" style="7" customWidth="1"/>
    <col min="11835" max="11835" width="3.83203125" style="7" customWidth="1"/>
    <col min="11836" max="11836" width="15.6640625" style="7" customWidth="1"/>
    <col min="11837" max="11837" width="10.1640625" style="7" customWidth="1"/>
    <col min="11838" max="11838" width="53.6640625" style="7" customWidth="1"/>
    <col min="11839" max="11839" width="32.83203125" style="7" customWidth="1"/>
    <col min="11840" max="11840" width="21.5" style="7" customWidth="1"/>
    <col min="11841" max="12067" width="9.1640625" style="7" bestFit="1" customWidth="1"/>
    <col min="12068" max="12068" width="4" style="7" customWidth="1"/>
    <col min="12069" max="12069" width="16.6640625" style="7" customWidth="1"/>
    <col min="12070" max="12070" width="45.33203125" style="7" customWidth="1"/>
    <col min="12071" max="12071" width="35.6640625" style="7" customWidth="1"/>
    <col min="12072" max="12072" width="15.5" style="7" customWidth="1"/>
    <col min="12073" max="12073" width="30.5" style="7" customWidth="1"/>
    <col min="12074" max="12075" width="10" style="7" customWidth="1"/>
    <col min="12076" max="12076" width="4" style="7" customWidth="1"/>
    <col min="12077" max="12077" width="13.83203125" style="7" customWidth="1"/>
    <col min="12078" max="12078" width="39.5" style="7" customWidth="1"/>
    <col min="12079" max="12080" width="13.5" style="7" customWidth="1"/>
    <col min="12081" max="12081" width="14" style="7" customWidth="1"/>
    <col min="12082" max="12082" width="12.5" style="7" customWidth="1"/>
    <col min="12083" max="12083" width="14.33203125" style="7" customWidth="1"/>
    <col min="12084" max="12084" width="13.6640625" style="7" customWidth="1"/>
    <col min="12085" max="12085" width="12.5" style="7" customWidth="1"/>
    <col min="12086" max="12086" width="14" style="7" customWidth="1"/>
    <col min="12087" max="12088" width="13" style="7" customWidth="1"/>
    <col min="12089" max="12089" width="15.33203125" style="7" customWidth="1"/>
    <col min="12090" max="12090" width="12.83203125" style="7" customWidth="1"/>
    <col min="12091" max="12091" width="3.83203125" style="7" customWidth="1"/>
    <col min="12092" max="12092" width="15.6640625" style="7" customWidth="1"/>
    <col min="12093" max="12093" width="10.1640625" style="7" customWidth="1"/>
    <col min="12094" max="12094" width="53.6640625" style="7" customWidth="1"/>
    <col min="12095" max="12095" width="32.83203125" style="7" customWidth="1"/>
    <col min="12096" max="12096" width="21.5" style="7" customWidth="1"/>
    <col min="12097" max="12323" width="9.1640625" style="7" bestFit="1" customWidth="1"/>
    <col min="12324" max="12324" width="4" style="7" customWidth="1"/>
    <col min="12325" max="12325" width="16.6640625" style="7" customWidth="1"/>
    <col min="12326" max="12326" width="45.33203125" style="7" customWidth="1"/>
    <col min="12327" max="12327" width="35.6640625" style="7" customWidth="1"/>
    <col min="12328" max="12328" width="15.5" style="7" customWidth="1"/>
    <col min="12329" max="12329" width="30.5" style="7" customWidth="1"/>
    <col min="12330" max="12331" width="10" style="7" customWidth="1"/>
    <col min="12332" max="12332" width="4" style="7" customWidth="1"/>
    <col min="12333" max="12333" width="13.83203125" style="7" customWidth="1"/>
    <col min="12334" max="12334" width="39.5" style="7" customWidth="1"/>
    <col min="12335" max="12336" width="13.5" style="7" customWidth="1"/>
    <col min="12337" max="12337" width="14" style="7" customWidth="1"/>
    <col min="12338" max="12338" width="12.5" style="7" customWidth="1"/>
    <col min="12339" max="12339" width="14.33203125" style="7" customWidth="1"/>
    <col min="12340" max="12340" width="13.6640625" style="7" customWidth="1"/>
    <col min="12341" max="12341" width="12.5" style="7" customWidth="1"/>
    <col min="12342" max="12342" width="14" style="7" customWidth="1"/>
    <col min="12343" max="12344" width="13" style="7" customWidth="1"/>
    <col min="12345" max="12345" width="15.33203125" style="7" customWidth="1"/>
    <col min="12346" max="12346" width="12.83203125" style="7" customWidth="1"/>
    <col min="12347" max="12347" width="3.83203125" style="7" customWidth="1"/>
    <col min="12348" max="12348" width="15.6640625" style="7" customWidth="1"/>
    <col min="12349" max="12349" width="10.1640625" style="7" customWidth="1"/>
    <col min="12350" max="12350" width="53.6640625" style="7" customWidth="1"/>
    <col min="12351" max="12351" width="32.83203125" style="7" customWidth="1"/>
    <col min="12352" max="12352" width="21.5" style="7" customWidth="1"/>
    <col min="12353" max="12579" width="9.1640625" style="7" bestFit="1" customWidth="1"/>
    <col min="12580" max="12580" width="4" style="7" customWidth="1"/>
    <col min="12581" max="12581" width="16.6640625" style="7" customWidth="1"/>
    <col min="12582" max="12582" width="45.33203125" style="7" customWidth="1"/>
    <col min="12583" max="12583" width="35.6640625" style="7" customWidth="1"/>
    <col min="12584" max="12584" width="15.5" style="7" customWidth="1"/>
    <col min="12585" max="12585" width="30.5" style="7" customWidth="1"/>
    <col min="12586" max="12587" width="10" style="7" customWidth="1"/>
    <col min="12588" max="12588" width="4" style="7" customWidth="1"/>
    <col min="12589" max="12589" width="13.83203125" style="7" customWidth="1"/>
    <col min="12590" max="12590" width="39.5" style="7" customWidth="1"/>
    <col min="12591" max="12592" width="13.5" style="7" customWidth="1"/>
    <col min="12593" max="12593" width="14" style="7" customWidth="1"/>
    <col min="12594" max="12594" width="12.5" style="7" customWidth="1"/>
    <col min="12595" max="12595" width="14.33203125" style="7" customWidth="1"/>
    <col min="12596" max="12596" width="13.6640625" style="7" customWidth="1"/>
    <col min="12597" max="12597" width="12.5" style="7" customWidth="1"/>
    <col min="12598" max="12598" width="14" style="7" customWidth="1"/>
    <col min="12599" max="12600" width="13" style="7" customWidth="1"/>
    <col min="12601" max="12601" width="15.33203125" style="7" customWidth="1"/>
    <col min="12602" max="12602" width="12.83203125" style="7" customWidth="1"/>
    <col min="12603" max="12603" width="3.83203125" style="7" customWidth="1"/>
    <col min="12604" max="12604" width="15.6640625" style="7" customWidth="1"/>
    <col min="12605" max="12605" width="10.1640625" style="7" customWidth="1"/>
    <col min="12606" max="12606" width="53.6640625" style="7" customWidth="1"/>
    <col min="12607" max="12607" width="32.83203125" style="7" customWidth="1"/>
    <col min="12608" max="12608" width="21.5" style="7" customWidth="1"/>
    <col min="12609" max="12835" width="9.1640625" style="7" bestFit="1" customWidth="1"/>
    <col min="12836" max="12836" width="4" style="7" customWidth="1"/>
    <col min="12837" max="12837" width="16.6640625" style="7" customWidth="1"/>
    <col min="12838" max="12838" width="45.33203125" style="7" customWidth="1"/>
    <col min="12839" max="12839" width="35.6640625" style="7" customWidth="1"/>
    <col min="12840" max="12840" width="15.5" style="7" customWidth="1"/>
    <col min="12841" max="12841" width="30.5" style="7" customWidth="1"/>
    <col min="12842" max="12843" width="10" style="7" customWidth="1"/>
    <col min="12844" max="12844" width="4" style="7" customWidth="1"/>
    <col min="12845" max="12845" width="13.83203125" style="7" customWidth="1"/>
    <col min="12846" max="12846" width="39.5" style="7" customWidth="1"/>
    <col min="12847" max="12848" width="13.5" style="7" customWidth="1"/>
    <col min="12849" max="12849" width="14" style="7" customWidth="1"/>
    <col min="12850" max="12850" width="12.5" style="7" customWidth="1"/>
    <col min="12851" max="12851" width="14.33203125" style="7" customWidth="1"/>
    <col min="12852" max="12852" width="13.6640625" style="7" customWidth="1"/>
    <col min="12853" max="12853" width="12.5" style="7" customWidth="1"/>
    <col min="12854" max="12854" width="14" style="7" customWidth="1"/>
    <col min="12855" max="12856" width="13" style="7" customWidth="1"/>
    <col min="12857" max="12857" width="15.33203125" style="7" customWidth="1"/>
    <col min="12858" max="12858" width="12.83203125" style="7" customWidth="1"/>
    <col min="12859" max="12859" width="3.83203125" style="7" customWidth="1"/>
    <col min="12860" max="12860" width="15.6640625" style="7" customWidth="1"/>
    <col min="12861" max="12861" width="10.1640625" style="7" customWidth="1"/>
    <col min="12862" max="12862" width="53.6640625" style="7" customWidth="1"/>
    <col min="12863" max="12863" width="32.83203125" style="7" customWidth="1"/>
    <col min="12864" max="12864" width="21.5" style="7" customWidth="1"/>
    <col min="12865" max="13091" width="9.1640625" style="7" bestFit="1" customWidth="1"/>
    <col min="13092" max="13092" width="4" style="7" customWidth="1"/>
    <col min="13093" max="13093" width="16.6640625" style="7" customWidth="1"/>
    <col min="13094" max="13094" width="45.33203125" style="7" customWidth="1"/>
    <col min="13095" max="13095" width="35.6640625" style="7" customWidth="1"/>
    <col min="13096" max="13096" width="15.5" style="7" customWidth="1"/>
    <col min="13097" max="13097" width="30.5" style="7" customWidth="1"/>
    <col min="13098" max="13099" width="10" style="7" customWidth="1"/>
    <col min="13100" max="13100" width="4" style="7" customWidth="1"/>
    <col min="13101" max="13101" width="13.83203125" style="7" customWidth="1"/>
    <col min="13102" max="13102" width="39.5" style="7" customWidth="1"/>
    <col min="13103" max="13104" width="13.5" style="7" customWidth="1"/>
    <col min="13105" max="13105" width="14" style="7" customWidth="1"/>
    <col min="13106" max="13106" width="12.5" style="7" customWidth="1"/>
    <col min="13107" max="13107" width="14.33203125" style="7" customWidth="1"/>
    <col min="13108" max="13108" width="13.6640625" style="7" customWidth="1"/>
    <col min="13109" max="13109" width="12.5" style="7" customWidth="1"/>
    <col min="13110" max="13110" width="14" style="7" customWidth="1"/>
    <col min="13111" max="13112" width="13" style="7" customWidth="1"/>
    <col min="13113" max="13113" width="15.33203125" style="7" customWidth="1"/>
    <col min="13114" max="13114" width="12.83203125" style="7" customWidth="1"/>
    <col min="13115" max="13115" width="3.83203125" style="7" customWidth="1"/>
    <col min="13116" max="13116" width="15.6640625" style="7" customWidth="1"/>
    <col min="13117" max="13117" width="10.1640625" style="7" customWidth="1"/>
    <col min="13118" max="13118" width="53.6640625" style="7" customWidth="1"/>
    <col min="13119" max="13119" width="32.83203125" style="7" customWidth="1"/>
    <col min="13120" max="13120" width="21.5" style="7" customWidth="1"/>
    <col min="13121" max="13347" width="9.1640625" style="7" bestFit="1" customWidth="1"/>
    <col min="13348" max="13348" width="4" style="7" customWidth="1"/>
    <col min="13349" max="13349" width="16.6640625" style="7" customWidth="1"/>
    <col min="13350" max="13350" width="45.33203125" style="7" customWidth="1"/>
    <col min="13351" max="13351" width="35.6640625" style="7" customWidth="1"/>
    <col min="13352" max="13352" width="15.5" style="7" customWidth="1"/>
    <col min="13353" max="13353" width="30.5" style="7" customWidth="1"/>
    <col min="13354" max="13355" width="10" style="7" customWidth="1"/>
    <col min="13356" max="13356" width="4" style="7" customWidth="1"/>
    <col min="13357" max="13357" width="13.83203125" style="7" customWidth="1"/>
    <col min="13358" max="13358" width="39.5" style="7" customWidth="1"/>
    <col min="13359" max="13360" width="13.5" style="7" customWidth="1"/>
    <col min="13361" max="13361" width="14" style="7" customWidth="1"/>
    <col min="13362" max="13362" width="12.5" style="7" customWidth="1"/>
    <col min="13363" max="13363" width="14.33203125" style="7" customWidth="1"/>
    <col min="13364" max="13364" width="13.6640625" style="7" customWidth="1"/>
    <col min="13365" max="13365" width="12.5" style="7" customWidth="1"/>
    <col min="13366" max="13366" width="14" style="7" customWidth="1"/>
    <col min="13367" max="13368" width="13" style="7" customWidth="1"/>
    <col min="13369" max="13369" width="15.33203125" style="7" customWidth="1"/>
    <col min="13370" max="13370" width="12.83203125" style="7" customWidth="1"/>
    <col min="13371" max="13371" width="3.83203125" style="7" customWidth="1"/>
    <col min="13372" max="13372" width="15.6640625" style="7" customWidth="1"/>
    <col min="13373" max="13373" width="10.1640625" style="7" customWidth="1"/>
    <col min="13374" max="13374" width="53.6640625" style="7" customWidth="1"/>
    <col min="13375" max="13375" width="32.83203125" style="7" customWidth="1"/>
    <col min="13376" max="13376" width="21.5" style="7" customWidth="1"/>
    <col min="13377" max="13603" width="9.1640625" style="7" bestFit="1" customWidth="1"/>
    <col min="13604" max="13604" width="4" style="7" customWidth="1"/>
    <col min="13605" max="13605" width="16.6640625" style="7" customWidth="1"/>
    <col min="13606" max="13606" width="45.33203125" style="7" customWidth="1"/>
    <col min="13607" max="13607" width="35.6640625" style="7" customWidth="1"/>
    <col min="13608" max="13608" width="15.5" style="7" customWidth="1"/>
    <col min="13609" max="13609" width="30.5" style="7" customWidth="1"/>
    <col min="13610" max="13611" width="10" style="7" customWidth="1"/>
    <col min="13612" max="13612" width="4" style="7" customWidth="1"/>
    <col min="13613" max="13613" width="13.83203125" style="7" customWidth="1"/>
    <col min="13614" max="13614" width="39.5" style="7" customWidth="1"/>
    <col min="13615" max="13616" width="13.5" style="7" customWidth="1"/>
    <col min="13617" max="13617" width="14" style="7" customWidth="1"/>
    <col min="13618" max="13618" width="12.5" style="7" customWidth="1"/>
    <col min="13619" max="13619" width="14.33203125" style="7" customWidth="1"/>
    <col min="13620" max="13620" width="13.6640625" style="7" customWidth="1"/>
    <col min="13621" max="13621" width="12.5" style="7" customWidth="1"/>
    <col min="13622" max="13622" width="14" style="7" customWidth="1"/>
    <col min="13623" max="13624" width="13" style="7" customWidth="1"/>
    <col min="13625" max="13625" width="15.33203125" style="7" customWidth="1"/>
    <col min="13626" max="13626" width="12.83203125" style="7" customWidth="1"/>
    <col min="13627" max="13627" width="3.83203125" style="7" customWidth="1"/>
    <col min="13628" max="13628" width="15.6640625" style="7" customWidth="1"/>
    <col min="13629" max="13629" width="10.1640625" style="7" customWidth="1"/>
    <col min="13630" max="13630" width="53.6640625" style="7" customWidth="1"/>
    <col min="13631" max="13631" width="32.83203125" style="7" customWidth="1"/>
    <col min="13632" max="13632" width="21.5" style="7" customWidth="1"/>
    <col min="13633" max="13859" width="9.1640625" style="7" bestFit="1" customWidth="1"/>
    <col min="13860" max="13860" width="4" style="7" customWidth="1"/>
    <col min="13861" max="13861" width="16.6640625" style="7" customWidth="1"/>
    <col min="13862" max="13862" width="45.33203125" style="7" customWidth="1"/>
    <col min="13863" max="13863" width="35.6640625" style="7" customWidth="1"/>
    <col min="13864" max="13864" width="15.5" style="7" customWidth="1"/>
    <col min="13865" max="13865" width="30.5" style="7" customWidth="1"/>
    <col min="13866" max="13867" width="10" style="7" customWidth="1"/>
    <col min="13868" max="13868" width="4" style="7" customWidth="1"/>
    <col min="13869" max="13869" width="13.83203125" style="7" customWidth="1"/>
    <col min="13870" max="13870" width="39.5" style="7" customWidth="1"/>
    <col min="13871" max="13872" width="13.5" style="7" customWidth="1"/>
    <col min="13873" max="13873" width="14" style="7" customWidth="1"/>
    <col min="13874" max="13874" width="12.5" style="7" customWidth="1"/>
    <col min="13875" max="13875" width="14.33203125" style="7" customWidth="1"/>
    <col min="13876" max="13876" width="13.6640625" style="7" customWidth="1"/>
    <col min="13877" max="13877" width="12.5" style="7" customWidth="1"/>
    <col min="13878" max="13878" width="14" style="7" customWidth="1"/>
    <col min="13879" max="13880" width="13" style="7" customWidth="1"/>
    <col min="13881" max="13881" width="15.33203125" style="7" customWidth="1"/>
    <col min="13882" max="13882" width="12.83203125" style="7" customWidth="1"/>
    <col min="13883" max="13883" width="3.83203125" style="7" customWidth="1"/>
    <col min="13884" max="13884" width="15.6640625" style="7" customWidth="1"/>
    <col min="13885" max="13885" width="10.1640625" style="7" customWidth="1"/>
    <col min="13886" max="13886" width="53.6640625" style="7" customWidth="1"/>
    <col min="13887" max="13887" width="32.83203125" style="7" customWidth="1"/>
    <col min="13888" max="13888" width="21.5" style="7" customWidth="1"/>
    <col min="13889" max="14115" width="9.1640625" style="7" bestFit="1" customWidth="1"/>
    <col min="14116" max="14116" width="4" style="7" customWidth="1"/>
    <col min="14117" max="14117" width="16.6640625" style="7" customWidth="1"/>
    <col min="14118" max="14118" width="45.33203125" style="7" customWidth="1"/>
    <col min="14119" max="14119" width="35.6640625" style="7" customWidth="1"/>
    <col min="14120" max="14120" width="15.5" style="7" customWidth="1"/>
    <col min="14121" max="14121" width="30.5" style="7" customWidth="1"/>
    <col min="14122" max="14123" width="10" style="7" customWidth="1"/>
    <col min="14124" max="14124" width="4" style="7" customWidth="1"/>
    <col min="14125" max="14125" width="13.83203125" style="7" customWidth="1"/>
    <col min="14126" max="14126" width="39.5" style="7" customWidth="1"/>
    <col min="14127" max="14128" width="13.5" style="7" customWidth="1"/>
    <col min="14129" max="14129" width="14" style="7" customWidth="1"/>
    <col min="14130" max="14130" width="12.5" style="7" customWidth="1"/>
    <col min="14131" max="14131" width="14.33203125" style="7" customWidth="1"/>
    <col min="14132" max="14132" width="13.6640625" style="7" customWidth="1"/>
    <col min="14133" max="14133" width="12.5" style="7" customWidth="1"/>
    <col min="14134" max="14134" width="14" style="7" customWidth="1"/>
    <col min="14135" max="14136" width="13" style="7" customWidth="1"/>
    <col min="14137" max="14137" width="15.33203125" style="7" customWidth="1"/>
    <col min="14138" max="14138" width="12.83203125" style="7" customWidth="1"/>
    <col min="14139" max="14139" width="3.83203125" style="7" customWidth="1"/>
    <col min="14140" max="14140" width="15.6640625" style="7" customWidth="1"/>
    <col min="14141" max="14141" width="10.1640625" style="7" customWidth="1"/>
    <col min="14142" max="14142" width="53.6640625" style="7" customWidth="1"/>
    <col min="14143" max="14143" width="32.83203125" style="7" customWidth="1"/>
    <col min="14144" max="14144" width="21.5" style="7" customWidth="1"/>
    <col min="14145" max="14371" width="9.1640625" style="7" bestFit="1" customWidth="1"/>
    <col min="14372" max="14372" width="4" style="7" customWidth="1"/>
    <col min="14373" max="14373" width="16.6640625" style="7" customWidth="1"/>
    <col min="14374" max="14374" width="45.33203125" style="7" customWidth="1"/>
    <col min="14375" max="14375" width="35.6640625" style="7" customWidth="1"/>
    <col min="14376" max="14376" width="15.5" style="7" customWidth="1"/>
    <col min="14377" max="14377" width="30.5" style="7" customWidth="1"/>
    <col min="14378" max="14379" width="10" style="7" customWidth="1"/>
    <col min="14380" max="14380" width="4" style="7" customWidth="1"/>
    <col min="14381" max="14381" width="13.83203125" style="7" customWidth="1"/>
    <col min="14382" max="14382" width="39.5" style="7" customWidth="1"/>
    <col min="14383" max="14384" width="13.5" style="7" customWidth="1"/>
    <col min="14385" max="14385" width="14" style="7" customWidth="1"/>
    <col min="14386" max="14386" width="12.5" style="7" customWidth="1"/>
    <col min="14387" max="14387" width="14.33203125" style="7" customWidth="1"/>
    <col min="14388" max="14388" width="13.6640625" style="7" customWidth="1"/>
    <col min="14389" max="14389" width="12.5" style="7" customWidth="1"/>
    <col min="14390" max="14390" width="14" style="7" customWidth="1"/>
    <col min="14391" max="14392" width="13" style="7" customWidth="1"/>
    <col min="14393" max="14393" width="15.33203125" style="7" customWidth="1"/>
    <col min="14394" max="14394" width="12.83203125" style="7" customWidth="1"/>
    <col min="14395" max="14395" width="3.83203125" style="7" customWidth="1"/>
    <col min="14396" max="14396" width="15.6640625" style="7" customWidth="1"/>
    <col min="14397" max="14397" width="10.1640625" style="7" customWidth="1"/>
    <col min="14398" max="14398" width="53.6640625" style="7" customWidth="1"/>
    <col min="14399" max="14399" width="32.83203125" style="7" customWidth="1"/>
    <col min="14400" max="14400" width="21.5" style="7" customWidth="1"/>
    <col min="14401" max="14627" width="9.1640625" style="7" bestFit="1" customWidth="1"/>
    <col min="14628" max="14628" width="4" style="7" customWidth="1"/>
    <col min="14629" max="14629" width="16.6640625" style="7" customWidth="1"/>
    <col min="14630" max="14630" width="45.33203125" style="7" customWidth="1"/>
    <col min="14631" max="14631" width="35.6640625" style="7" customWidth="1"/>
    <col min="14632" max="14632" width="15.5" style="7" customWidth="1"/>
    <col min="14633" max="14633" width="30.5" style="7" customWidth="1"/>
    <col min="14634" max="14635" width="10" style="7" customWidth="1"/>
    <col min="14636" max="14636" width="4" style="7" customWidth="1"/>
    <col min="14637" max="14637" width="13.83203125" style="7" customWidth="1"/>
    <col min="14638" max="14638" width="39.5" style="7" customWidth="1"/>
    <col min="14639" max="14640" width="13.5" style="7" customWidth="1"/>
    <col min="14641" max="14641" width="14" style="7" customWidth="1"/>
    <col min="14642" max="14642" width="12.5" style="7" customWidth="1"/>
    <col min="14643" max="14643" width="14.33203125" style="7" customWidth="1"/>
    <col min="14644" max="14644" width="13.6640625" style="7" customWidth="1"/>
    <col min="14645" max="14645" width="12.5" style="7" customWidth="1"/>
    <col min="14646" max="14646" width="14" style="7" customWidth="1"/>
    <col min="14647" max="14648" width="13" style="7" customWidth="1"/>
    <col min="14649" max="14649" width="15.33203125" style="7" customWidth="1"/>
    <col min="14650" max="14650" width="12.83203125" style="7" customWidth="1"/>
    <col min="14651" max="14651" width="3.83203125" style="7" customWidth="1"/>
    <col min="14652" max="14652" width="15.6640625" style="7" customWidth="1"/>
    <col min="14653" max="14653" width="10.1640625" style="7" customWidth="1"/>
    <col min="14654" max="14654" width="53.6640625" style="7" customWidth="1"/>
    <col min="14655" max="14655" width="32.83203125" style="7" customWidth="1"/>
    <col min="14656" max="14656" width="21.5" style="7" customWidth="1"/>
    <col min="14657" max="14883" width="9.1640625" style="7" bestFit="1" customWidth="1"/>
    <col min="14884" max="14884" width="4" style="7" customWidth="1"/>
    <col min="14885" max="14885" width="16.6640625" style="7" customWidth="1"/>
    <col min="14886" max="14886" width="45.33203125" style="7" customWidth="1"/>
    <col min="14887" max="14887" width="35.6640625" style="7" customWidth="1"/>
    <col min="14888" max="14888" width="15.5" style="7" customWidth="1"/>
    <col min="14889" max="14889" width="30.5" style="7" customWidth="1"/>
    <col min="14890" max="14891" width="10" style="7" customWidth="1"/>
    <col min="14892" max="14892" width="4" style="7" customWidth="1"/>
    <col min="14893" max="14893" width="13.83203125" style="7" customWidth="1"/>
    <col min="14894" max="14894" width="39.5" style="7" customWidth="1"/>
    <col min="14895" max="14896" width="13.5" style="7" customWidth="1"/>
    <col min="14897" max="14897" width="14" style="7" customWidth="1"/>
    <col min="14898" max="14898" width="12.5" style="7" customWidth="1"/>
    <col min="14899" max="14899" width="14.33203125" style="7" customWidth="1"/>
    <col min="14900" max="14900" width="13.6640625" style="7" customWidth="1"/>
    <col min="14901" max="14901" width="12.5" style="7" customWidth="1"/>
    <col min="14902" max="14902" width="14" style="7" customWidth="1"/>
    <col min="14903" max="14904" width="13" style="7" customWidth="1"/>
    <col min="14905" max="14905" width="15.33203125" style="7" customWidth="1"/>
    <col min="14906" max="14906" width="12.83203125" style="7" customWidth="1"/>
    <col min="14907" max="14907" width="3.83203125" style="7" customWidth="1"/>
    <col min="14908" max="14908" width="15.6640625" style="7" customWidth="1"/>
    <col min="14909" max="14909" width="10.1640625" style="7" customWidth="1"/>
    <col min="14910" max="14910" width="53.6640625" style="7" customWidth="1"/>
    <col min="14911" max="14911" width="32.83203125" style="7" customWidth="1"/>
    <col min="14912" max="14912" width="21.5" style="7" customWidth="1"/>
    <col min="14913" max="15139" width="9.1640625" style="7" bestFit="1" customWidth="1"/>
    <col min="15140" max="15140" width="4" style="7" customWidth="1"/>
    <col min="15141" max="15141" width="16.6640625" style="7" customWidth="1"/>
    <col min="15142" max="15142" width="45.33203125" style="7" customWidth="1"/>
    <col min="15143" max="15143" width="35.6640625" style="7" customWidth="1"/>
    <col min="15144" max="15144" width="15.5" style="7" customWidth="1"/>
    <col min="15145" max="15145" width="30.5" style="7" customWidth="1"/>
    <col min="15146" max="15147" width="10" style="7" customWidth="1"/>
    <col min="15148" max="15148" width="4" style="7" customWidth="1"/>
    <col min="15149" max="15149" width="13.83203125" style="7" customWidth="1"/>
    <col min="15150" max="15150" width="39.5" style="7" customWidth="1"/>
    <col min="15151" max="15152" width="13.5" style="7" customWidth="1"/>
    <col min="15153" max="15153" width="14" style="7" customWidth="1"/>
    <col min="15154" max="15154" width="12.5" style="7" customWidth="1"/>
    <col min="15155" max="15155" width="14.33203125" style="7" customWidth="1"/>
    <col min="15156" max="15156" width="13.6640625" style="7" customWidth="1"/>
    <col min="15157" max="15157" width="12.5" style="7" customWidth="1"/>
    <col min="15158" max="15158" width="14" style="7" customWidth="1"/>
    <col min="15159" max="15160" width="13" style="7" customWidth="1"/>
    <col min="15161" max="15161" width="15.33203125" style="7" customWidth="1"/>
    <col min="15162" max="15162" width="12.83203125" style="7" customWidth="1"/>
    <col min="15163" max="15163" width="3.83203125" style="7" customWidth="1"/>
    <col min="15164" max="15164" width="15.6640625" style="7" customWidth="1"/>
    <col min="15165" max="15165" width="10.1640625" style="7" customWidth="1"/>
    <col min="15166" max="15166" width="53.6640625" style="7" customWidth="1"/>
    <col min="15167" max="15167" width="32.83203125" style="7" customWidth="1"/>
    <col min="15168" max="15168" width="21.5" style="7" customWidth="1"/>
    <col min="15169" max="15395" width="9.1640625" style="7" bestFit="1" customWidth="1"/>
    <col min="15396" max="15396" width="4" style="7" customWidth="1"/>
    <col min="15397" max="15397" width="16.6640625" style="7" customWidth="1"/>
    <col min="15398" max="15398" width="45.33203125" style="7" customWidth="1"/>
    <col min="15399" max="15399" width="35.6640625" style="7" customWidth="1"/>
    <col min="15400" max="15400" width="15.5" style="7" customWidth="1"/>
    <col min="15401" max="15401" width="30.5" style="7" customWidth="1"/>
    <col min="15402" max="15403" width="10" style="7" customWidth="1"/>
    <col min="15404" max="15404" width="4" style="7" customWidth="1"/>
    <col min="15405" max="15405" width="13.83203125" style="7" customWidth="1"/>
    <col min="15406" max="15406" width="39.5" style="7" customWidth="1"/>
    <col min="15407" max="15408" width="13.5" style="7" customWidth="1"/>
    <col min="15409" max="15409" width="14" style="7" customWidth="1"/>
    <col min="15410" max="15410" width="12.5" style="7" customWidth="1"/>
    <col min="15411" max="15411" width="14.33203125" style="7" customWidth="1"/>
    <col min="15412" max="15412" width="13.6640625" style="7" customWidth="1"/>
    <col min="15413" max="15413" width="12.5" style="7" customWidth="1"/>
    <col min="15414" max="15414" width="14" style="7" customWidth="1"/>
    <col min="15415" max="15416" width="13" style="7" customWidth="1"/>
    <col min="15417" max="15417" width="15.33203125" style="7" customWidth="1"/>
    <col min="15418" max="15418" width="12.83203125" style="7" customWidth="1"/>
    <col min="15419" max="15419" width="3.83203125" style="7" customWidth="1"/>
    <col min="15420" max="15420" width="15.6640625" style="7" customWidth="1"/>
    <col min="15421" max="15421" width="10.1640625" style="7" customWidth="1"/>
    <col min="15422" max="15422" width="53.6640625" style="7" customWidth="1"/>
    <col min="15423" max="15423" width="32.83203125" style="7" customWidth="1"/>
    <col min="15424" max="15424" width="21.5" style="7" customWidth="1"/>
    <col min="15425" max="15651" width="9.1640625" style="7" bestFit="1" customWidth="1"/>
    <col min="15652" max="15652" width="4" style="7" customWidth="1"/>
    <col min="15653" max="15653" width="16.6640625" style="7" customWidth="1"/>
    <col min="15654" max="15654" width="45.33203125" style="7" customWidth="1"/>
    <col min="15655" max="15655" width="35.6640625" style="7" customWidth="1"/>
    <col min="15656" max="15656" width="15.5" style="7" customWidth="1"/>
    <col min="15657" max="15657" width="30.5" style="7" customWidth="1"/>
    <col min="15658" max="15659" width="10" style="7" customWidth="1"/>
    <col min="15660" max="15660" width="4" style="7" customWidth="1"/>
    <col min="15661" max="15661" width="13.83203125" style="7" customWidth="1"/>
    <col min="15662" max="15662" width="39.5" style="7" customWidth="1"/>
    <col min="15663" max="15664" width="13.5" style="7" customWidth="1"/>
    <col min="15665" max="15665" width="14" style="7" customWidth="1"/>
    <col min="15666" max="15666" width="12.5" style="7" customWidth="1"/>
    <col min="15667" max="15667" width="14.33203125" style="7" customWidth="1"/>
    <col min="15668" max="15668" width="13.6640625" style="7" customWidth="1"/>
    <col min="15669" max="15669" width="12.5" style="7" customWidth="1"/>
    <col min="15670" max="15670" width="14" style="7" customWidth="1"/>
    <col min="15671" max="15672" width="13" style="7" customWidth="1"/>
    <col min="15673" max="15673" width="15.33203125" style="7" customWidth="1"/>
    <col min="15674" max="15674" width="12.83203125" style="7" customWidth="1"/>
    <col min="15675" max="15675" width="3.83203125" style="7" customWidth="1"/>
    <col min="15676" max="15676" width="15.6640625" style="7" customWidth="1"/>
    <col min="15677" max="15677" width="10.1640625" style="7" customWidth="1"/>
    <col min="15678" max="15678" width="53.6640625" style="7" customWidth="1"/>
    <col min="15679" max="15679" width="32.83203125" style="7" customWidth="1"/>
    <col min="15680" max="15680" width="21.5" style="7" customWidth="1"/>
    <col min="15681" max="15907" width="9.1640625" style="7" bestFit="1" customWidth="1"/>
    <col min="15908" max="15908" width="4" style="7" customWidth="1"/>
    <col min="15909" max="15909" width="16.6640625" style="7" customWidth="1"/>
    <col min="15910" max="15910" width="45.33203125" style="7" customWidth="1"/>
    <col min="15911" max="15911" width="35.6640625" style="7" customWidth="1"/>
    <col min="15912" max="15912" width="15.5" style="7" customWidth="1"/>
    <col min="15913" max="15913" width="30.5" style="7" customWidth="1"/>
    <col min="15914" max="15915" width="10" style="7" customWidth="1"/>
    <col min="15916" max="15916" width="4" style="7" customWidth="1"/>
    <col min="15917" max="15917" width="13.83203125" style="7" customWidth="1"/>
    <col min="15918" max="15918" width="39.5" style="7" customWidth="1"/>
    <col min="15919" max="15920" width="13.5" style="7" customWidth="1"/>
    <col min="15921" max="15921" width="14" style="7" customWidth="1"/>
    <col min="15922" max="15922" width="12.5" style="7" customWidth="1"/>
    <col min="15923" max="15923" width="14.33203125" style="7" customWidth="1"/>
    <col min="15924" max="15924" width="13.6640625" style="7" customWidth="1"/>
    <col min="15925" max="15925" width="12.5" style="7" customWidth="1"/>
    <col min="15926" max="15926" width="14" style="7" customWidth="1"/>
    <col min="15927" max="15928" width="13" style="7" customWidth="1"/>
    <col min="15929" max="15929" width="15.33203125" style="7" customWidth="1"/>
    <col min="15930" max="15930" width="12.83203125" style="7" customWidth="1"/>
    <col min="15931" max="15931" width="3.83203125" style="7" customWidth="1"/>
    <col min="15932" max="15932" width="15.6640625" style="7" customWidth="1"/>
    <col min="15933" max="15933" width="10.1640625" style="7" customWidth="1"/>
    <col min="15934" max="15934" width="53.6640625" style="7" customWidth="1"/>
    <col min="15935" max="15935" width="32.83203125" style="7" customWidth="1"/>
    <col min="15936" max="15936" width="21.5" style="7" customWidth="1"/>
    <col min="15937" max="16163" width="9.1640625" style="7" bestFit="1" customWidth="1"/>
    <col min="16164" max="16164" width="4" style="7" customWidth="1"/>
    <col min="16165" max="16165" width="16.6640625" style="7" customWidth="1"/>
    <col min="16166" max="16166" width="45.33203125" style="7" customWidth="1"/>
    <col min="16167" max="16167" width="35.6640625" style="7" customWidth="1"/>
    <col min="16168" max="16168" width="15.5" style="7" customWidth="1"/>
    <col min="16169" max="16169" width="30.5" style="7" customWidth="1"/>
    <col min="16170" max="16171" width="10" style="7" customWidth="1"/>
    <col min="16172" max="16172" width="4" style="7" customWidth="1"/>
    <col min="16173" max="16173" width="13.83203125" style="7" customWidth="1"/>
    <col min="16174" max="16174" width="39.5" style="7" customWidth="1"/>
    <col min="16175" max="16176" width="13.5" style="7" customWidth="1"/>
    <col min="16177" max="16177" width="14" style="7" customWidth="1"/>
    <col min="16178" max="16178" width="12.5" style="7" customWidth="1"/>
    <col min="16179" max="16179" width="14.33203125" style="7" customWidth="1"/>
    <col min="16180" max="16180" width="13.6640625" style="7" customWidth="1"/>
    <col min="16181" max="16181" width="12.5" style="7" customWidth="1"/>
    <col min="16182" max="16182" width="14" style="7" customWidth="1"/>
    <col min="16183" max="16184" width="13" style="7" customWidth="1"/>
    <col min="16185" max="16185" width="15.33203125" style="7" customWidth="1"/>
    <col min="16186" max="16186" width="12.83203125" style="7" customWidth="1"/>
    <col min="16187" max="16187" width="3.83203125" style="7" customWidth="1"/>
    <col min="16188" max="16188" width="15.6640625" style="7" customWidth="1"/>
    <col min="16189" max="16189" width="10.1640625" style="7" customWidth="1"/>
    <col min="16190" max="16190" width="53.6640625" style="7" customWidth="1"/>
    <col min="16191" max="16191" width="32.83203125" style="7" customWidth="1"/>
    <col min="16192" max="16192" width="21.5" style="7" customWidth="1"/>
    <col min="16193" max="16384" width="11.5" style="7"/>
  </cols>
  <sheetData>
    <row r="1" spans="1:352" s="149" customFormat="1" ht="27" customHeight="1">
      <c r="A1" s="604"/>
      <c r="B1" s="605"/>
      <c r="C1" s="605"/>
      <c r="D1" s="606"/>
      <c r="E1" s="613" t="s">
        <v>0</v>
      </c>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44"/>
      <c r="BJ1" s="430"/>
      <c r="BK1" s="686" t="s">
        <v>67</v>
      </c>
      <c r="BL1" s="686"/>
      <c r="BM1" s="686"/>
    </row>
    <row r="2" spans="1:352" s="149" customFormat="1" ht="27" customHeight="1">
      <c r="A2" s="607"/>
      <c r="B2" s="608"/>
      <c r="C2" s="608"/>
      <c r="D2" s="609"/>
      <c r="E2" s="614"/>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6"/>
      <c r="BJ2" s="432"/>
      <c r="BK2" s="687" t="s">
        <v>2</v>
      </c>
      <c r="BL2" s="687"/>
      <c r="BM2" s="687"/>
    </row>
    <row r="3" spans="1:352" s="149" customFormat="1" ht="27" customHeight="1">
      <c r="A3" s="607"/>
      <c r="B3" s="645"/>
      <c r="C3" s="645"/>
      <c r="D3" s="609"/>
      <c r="E3" s="647"/>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8"/>
      <c r="AQ3" s="648"/>
      <c r="AR3" s="648"/>
      <c r="AS3" s="648"/>
      <c r="AT3" s="648"/>
      <c r="AU3" s="648"/>
      <c r="AV3" s="648"/>
      <c r="AW3" s="648"/>
      <c r="AX3" s="648"/>
      <c r="AY3" s="648"/>
      <c r="AZ3" s="648"/>
      <c r="BA3" s="648"/>
      <c r="BB3" s="648"/>
      <c r="BC3" s="648"/>
      <c r="BD3" s="648"/>
      <c r="BE3" s="648"/>
      <c r="BF3" s="648"/>
      <c r="BG3" s="648"/>
      <c r="BH3" s="648"/>
      <c r="BI3" s="649"/>
      <c r="BJ3" s="434"/>
      <c r="BK3" s="688" t="s">
        <v>3</v>
      </c>
      <c r="BL3" s="688"/>
      <c r="BM3" s="688"/>
    </row>
    <row r="4" spans="1:352" s="149" customFormat="1" ht="26.25" customHeight="1">
      <c r="A4" s="652" t="s">
        <v>4</v>
      </c>
      <c r="B4" s="653"/>
      <c r="C4" s="653"/>
      <c r="D4" s="653"/>
      <c r="E4" s="654"/>
      <c r="F4" s="654"/>
      <c r="G4" s="627"/>
      <c r="H4" s="658" t="s">
        <v>5</v>
      </c>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c r="BJ4" s="629"/>
      <c r="BK4" s="659"/>
      <c r="BL4" s="659"/>
      <c r="BM4" s="660"/>
    </row>
    <row r="5" spans="1:352" s="149" customFormat="1" ht="16.5" customHeight="1">
      <c r="A5" s="655"/>
      <c r="B5" s="656"/>
      <c r="C5" s="656"/>
      <c r="D5" s="656"/>
      <c r="E5" s="656"/>
      <c r="F5" s="656"/>
      <c r="G5" s="657"/>
      <c r="H5" s="637"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ME5" s="149" t="s">
        <v>9</v>
      </c>
      <c r="MG5" s="149" t="s">
        <v>10</v>
      </c>
      <c r="MM5" s="151" t="s">
        <v>11</v>
      </c>
      <c r="MN5" s="151" t="s">
        <v>12</v>
      </c>
    </row>
    <row r="6" spans="1:352" s="149" customFormat="1" ht="19.5" customHeight="1">
      <c r="A6" s="680" t="s">
        <v>13</v>
      </c>
      <c r="B6" s="681" t="s">
        <v>14</v>
      </c>
      <c r="C6" s="681" t="s">
        <v>68</v>
      </c>
      <c r="D6" s="681" t="s">
        <v>15</v>
      </c>
      <c r="E6" s="681" t="s">
        <v>16</v>
      </c>
      <c r="F6" s="681" t="s">
        <v>17</v>
      </c>
      <c r="G6" s="681"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583" t="s">
        <v>27</v>
      </c>
      <c r="BF6" s="584"/>
      <c r="BG6" s="585"/>
      <c r="BH6" s="589" t="s">
        <v>19</v>
      </c>
      <c r="BI6" s="590"/>
      <c r="BJ6" s="589" t="s">
        <v>21</v>
      </c>
      <c r="BK6" s="590"/>
      <c r="BL6" s="673" t="s">
        <v>28</v>
      </c>
      <c r="BM6" s="674"/>
      <c r="ME6" s="151" t="s">
        <v>33</v>
      </c>
      <c r="MG6" s="149" t="s">
        <v>34</v>
      </c>
      <c r="MH6" s="149" t="s">
        <v>35</v>
      </c>
      <c r="MI6" s="149" t="s">
        <v>36</v>
      </c>
      <c r="MJ6" s="149" t="s">
        <v>37</v>
      </c>
      <c r="MK6" s="149" t="s">
        <v>38</v>
      </c>
      <c r="ML6" s="149" t="s">
        <v>39</v>
      </c>
      <c r="MM6" s="151" t="s">
        <v>40</v>
      </c>
    </row>
    <row r="7" spans="1:352" s="159" customFormat="1" ht="22.5" customHeight="1">
      <c r="A7" s="680"/>
      <c r="B7" s="681"/>
      <c r="C7" s="681"/>
      <c r="D7" s="681"/>
      <c r="E7" s="681"/>
      <c r="F7" s="681"/>
      <c r="G7" s="681"/>
      <c r="H7" s="453">
        <v>1</v>
      </c>
      <c r="I7" s="454">
        <v>2</v>
      </c>
      <c r="J7" s="454">
        <v>3</v>
      </c>
      <c r="K7" s="454">
        <v>4</v>
      </c>
      <c r="L7" s="455">
        <v>5</v>
      </c>
      <c r="M7" s="456" t="s">
        <v>41</v>
      </c>
      <c r="N7" s="457" t="s">
        <v>42</v>
      </c>
      <c r="O7" s="453">
        <v>1</v>
      </c>
      <c r="P7" s="454">
        <v>2</v>
      </c>
      <c r="Q7" s="454">
        <v>3</v>
      </c>
      <c r="R7" s="454">
        <v>4</v>
      </c>
      <c r="S7" s="454">
        <v>5</v>
      </c>
      <c r="T7" s="454">
        <v>6</v>
      </c>
      <c r="U7" s="454">
        <v>7</v>
      </c>
      <c r="V7" s="454">
        <v>8</v>
      </c>
      <c r="W7" s="454">
        <v>9</v>
      </c>
      <c r="X7" s="454">
        <v>10</v>
      </c>
      <c r="Y7" s="454">
        <v>11</v>
      </c>
      <c r="Z7" s="454">
        <v>12</v>
      </c>
      <c r="AA7" s="454">
        <v>13</v>
      </c>
      <c r="AB7" s="454">
        <v>14</v>
      </c>
      <c r="AC7" s="454">
        <v>15</v>
      </c>
      <c r="AD7" s="454">
        <v>16</v>
      </c>
      <c r="AE7" s="454">
        <v>17</v>
      </c>
      <c r="AF7" s="454">
        <v>18</v>
      </c>
      <c r="AG7" s="455">
        <v>19</v>
      </c>
      <c r="AH7" s="458" t="s">
        <v>43</v>
      </c>
      <c r="AI7" s="459" t="s">
        <v>42</v>
      </c>
      <c r="AJ7" s="670"/>
      <c r="AK7" s="672"/>
      <c r="AL7" s="683"/>
      <c r="AM7" s="589" t="s">
        <v>34</v>
      </c>
      <c r="AN7" s="590"/>
      <c r="AO7" s="589" t="s">
        <v>44</v>
      </c>
      <c r="AP7" s="590"/>
      <c r="AQ7" s="589" t="s">
        <v>35</v>
      </c>
      <c r="AR7" s="590"/>
      <c r="AS7" s="589" t="s">
        <v>45</v>
      </c>
      <c r="AT7" s="590"/>
      <c r="AU7" s="589" t="s">
        <v>46</v>
      </c>
      <c r="AV7" s="590"/>
      <c r="AW7" s="589" t="s">
        <v>47</v>
      </c>
      <c r="AX7" s="590"/>
      <c r="AY7" s="589" t="s">
        <v>48</v>
      </c>
      <c r="AZ7" s="590"/>
      <c r="BA7" s="678"/>
      <c r="BB7" s="679"/>
      <c r="BC7" s="670"/>
      <c r="BD7" s="672"/>
      <c r="BE7" s="670"/>
      <c r="BF7" s="671"/>
      <c r="BG7" s="672"/>
      <c r="BH7" s="684"/>
      <c r="BI7" s="685"/>
      <c r="BJ7" s="684"/>
      <c r="BK7" s="685"/>
      <c r="BL7" s="675"/>
      <c r="BM7" s="676"/>
      <c r="ME7" s="151" t="s">
        <v>49</v>
      </c>
      <c r="MG7" s="149" t="s">
        <v>50</v>
      </c>
      <c r="MH7" s="159" t="s">
        <v>51</v>
      </c>
      <c r="MI7" s="159" t="s">
        <v>52</v>
      </c>
      <c r="MJ7" s="159" t="s">
        <v>53</v>
      </c>
      <c r="MK7" s="159" t="s">
        <v>54</v>
      </c>
      <c r="ML7" s="159" t="s">
        <v>55</v>
      </c>
    </row>
    <row r="8" spans="1:352" s="8" customFormat="1" ht="163.5" customHeight="1">
      <c r="A8" s="471">
        <v>1</v>
      </c>
      <c r="B8" s="471" t="s">
        <v>69</v>
      </c>
      <c r="C8" s="471" t="s">
        <v>70</v>
      </c>
      <c r="D8" s="466" t="s">
        <v>71</v>
      </c>
      <c r="E8" s="471" t="s">
        <v>72</v>
      </c>
      <c r="F8" s="471" t="s">
        <v>73</v>
      </c>
      <c r="G8" s="471" t="s">
        <v>74</v>
      </c>
      <c r="H8" s="471" t="s">
        <v>75</v>
      </c>
      <c r="I8" s="471"/>
      <c r="J8" s="471"/>
      <c r="K8" s="471"/>
      <c r="L8" s="471"/>
      <c r="M8" s="467">
        <f>IF(L8="X",5,IF(K8="X",4,IF(J8="X",3,IF(I8="X",2,IF(H8="X",1,"0")))))</f>
        <v>1</v>
      </c>
      <c r="N8" s="468" t="str">
        <f>IF(M8=1,"RARA VEZ",IF(M8=2,"IMPROBABLE",IF(M8=3,"POSIBLE",IF(M8=4,"PROBABLE",IF(M8=5,"CASI SIEMPRE","")))))</f>
        <v>RARA VEZ</v>
      </c>
      <c r="O8" s="471" t="s">
        <v>75</v>
      </c>
      <c r="P8" s="471" t="s">
        <v>75</v>
      </c>
      <c r="Q8" s="471" t="s">
        <v>75</v>
      </c>
      <c r="R8" s="471" t="s">
        <v>75</v>
      </c>
      <c r="S8" s="471" t="s">
        <v>75</v>
      </c>
      <c r="T8" s="471"/>
      <c r="U8" s="471"/>
      <c r="V8" s="471"/>
      <c r="W8" s="471"/>
      <c r="X8" s="471" t="s">
        <v>75</v>
      </c>
      <c r="Y8" s="471" t="s">
        <v>75</v>
      </c>
      <c r="Z8" s="471"/>
      <c r="AA8" s="471"/>
      <c r="AB8" s="471"/>
      <c r="AC8" s="471"/>
      <c r="AD8" s="471"/>
      <c r="AE8" s="471"/>
      <c r="AF8" s="471"/>
      <c r="AG8" s="471"/>
      <c r="AH8" s="443">
        <f>COUNTIF(O8:AG8,"X")</f>
        <v>7</v>
      </c>
      <c r="AI8" s="468" t="str">
        <f>IF(AH8=0,"",(IF(AH8&gt;11,"CATASTRÓFICO",IF(AH8&lt;=5,"MODERADO",IF(12&gt;AH8&gt;5,"MAYOR","")))))</f>
        <v>MAYOR</v>
      </c>
      <c r="AJ8" s="469">
        <f>IF(AI8="CATASTRÓFICO",5*M8,IF(AI8="MAYOR",4*M8,IF(AI8="MODERADO",3*M8,0)))</f>
        <v>4</v>
      </c>
      <c r="AK8" s="470" t="str">
        <f>IF(AJ8=0,"",IF(AJ8="MAYOR","EXTREMO",IF(AI8="CASI SIEMPRE","EXTREMO",IF(AI8="CATASTRÓFICO","EXTREMO",IF(AJ8="12M","EXTREMO",IF(AJ8=4,"ALTO",IF(AJ8=8,"ALTO",IF(AJ8=9,"ALTO",IF(AJ8=6,"MODERADO",IF(AJ8=3,"MODERADO",IF(AJ8=12,IF(AI8="MODERADO","ALTO","EXTREMO"),"EXTREMO")))))))))))</f>
        <v>ALTO</v>
      </c>
      <c r="AL8" s="440" t="s">
        <v>76</v>
      </c>
      <c r="AM8" s="471" t="s">
        <v>57</v>
      </c>
      <c r="AN8" s="472" t="str">
        <f t="shared" ref="AN8" si="0">IF(ISBLANK(AM8),"",IF(AM8="Asignado",15,"0"))</f>
        <v>0</v>
      </c>
      <c r="AO8" s="471" t="s">
        <v>66</v>
      </c>
      <c r="AP8" s="472" t="str">
        <f t="shared" ref="AP8" si="1">IF(ISBLANK(AO8),"",IF(AO8="Adecuado",15,"0"))</f>
        <v>0</v>
      </c>
      <c r="AQ8" s="471" t="s">
        <v>51</v>
      </c>
      <c r="AR8" s="472">
        <f t="shared" ref="AR8" si="2">IF(ISBLANK(AQ8),"",IF(AQ8="Oportuna",15,"0"))</f>
        <v>15</v>
      </c>
      <c r="AS8" s="471" t="s">
        <v>52</v>
      </c>
      <c r="AT8" s="472">
        <f t="shared" ref="AT8" si="3">IF(ISBLANK(AS8),"",IF(AS8="Prevenir",15,IF(AS8="Detectar",10,"0")))</f>
        <v>15</v>
      </c>
      <c r="AU8" s="471" t="s">
        <v>53</v>
      </c>
      <c r="AV8" s="472">
        <f t="shared" ref="AV8" si="4">IF(ISBLANK(AU8),"",IF(AU8="Confiable",15,"0"))</f>
        <v>15</v>
      </c>
      <c r="AW8" s="471" t="s">
        <v>55</v>
      </c>
      <c r="AX8" s="472">
        <f t="shared" ref="AX8" si="5">IF(ISBLANK(AW8),"",IF(AW8="Completa",10,IF(AW8="Incompleta",5,"0")))</f>
        <v>10</v>
      </c>
      <c r="AY8" s="473" t="s">
        <v>54</v>
      </c>
      <c r="AZ8" s="472">
        <f t="shared" ref="AZ8" si="6">IF(ISBLANK(AY8),"",IF(AY8="Se Investigan y Resuelven Oportunamente",15,"0"))</f>
        <v>15</v>
      </c>
      <c r="BA8" s="474" t="str">
        <f t="shared" ref="BA8" si="7">IF(BB8=0,"",IF(BB8&lt;86,"Débil",(IF(BB8&gt;=96,"Fuerte","Moderado"))))</f>
        <v>Débil</v>
      </c>
      <c r="BB8" s="474">
        <f t="shared" ref="BB8" si="8">SUM(AZ8,AX8,AV8,AT8,AR8,AP8,AN8)</f>
        <v>70</v>
      </c>
      <c r="BC8" s="475" t="s">
        <v>33</v>
      </c>
      <c r="BD8" s="474" t="str">
        <f>IF(ISBLANK(BC8),"",(IF(BC8="El control no se ejecuta por parte del responsable","Débil",(IF(BC8="El control se ejecuta de manera consistente por parte del responsable","Fuerte","Moderado")))))</f>
        <v>Fuerte</v>
      </c>
      <c r="BE8" s="474" t="str">
        <f>IF(BA8="","",(IF(BD8="Débil","Débil",IF(BD8="Moderado","Moderado",IF(BA8="Débil","Débil","Fuerte")))))</f>
        <v>Débil</v>
      </c>
      <c r="BF8" s="474">
        <f>IF(BD8="","",(IF(BD8="Fuerte",2,IF(BD8="Moderado",1,0))))</f>
        <v>2</v>
      </c>
      <c r="BG8" s="476">
        <f>IFERROR(ROUND(AVERAGE(BF8:BF8),0),0)</f>
        <v>2</v>
      </c>
      <c r="BH8" s="476">
        <f>IF(BI8="CASI SIEMPRE",5,IF(BI8="PROBABLE",4,IF(BI8="POSIBLE",3,IF(BI8="IMPROBABLE",2,IF(BI8="RARA VEZ",1,0)))))</f>
        <v>1</v>
      </c>
      <c r="BI8" s="443" t="str">
        <f>IF(BG8=2,IF(N8="CASI SIEMPRE","POSIBLE",IF(N8="PROBABLE","IMPROBABLE","RARA VEZ")),IF(BG8=1,IF(N8="CASI SEGURO","PROBABLE",IF(N8="PROBABLE","POSIBLE",IF(N8="POSIBLE","IMPROBABLE","RARA VEZ"))),IF(BG8=0,N8,0)))</f>
        <v>RARA VEZ</v>
      </c>
      <c r="BJ8" s="476">
        <f>IF(BK8="CATASTRÓFICO",5,IF(BK8="MAYOR",4,IF(BK8="MODERADO",3,0)))</f>
        <v>4</v>
      </c>
      <c r="BK8" s="477" t="str">
        <f>AI8</f>
        <v>MAYOR</v>
      </c>
      <c r="BL8" s="478">
        <f>IF(BJ8*BH8=12,IF(BI8="PROBABLE","12A","12M"),BH8*BJ8)</f>
        <v>4</v>
      </c>
      <c r="BM8" s="470" t="str">
        <f>IF(BL8=0,"",IF(BI8="CASI SIEMPRE","EXTREMO",IF(BK8="CATASTRÓFICO","EXTREMO",IF(BL8="12M","EXTREMO",IF(BL8="12A","ALTO",IF(BL8=4,"ALTO",IF(BL8=8,"ALTO",IF(BL8=9,"ALTO",IF(BL8=6,"MODERADO",IF(BL8=3,"MODERADO","EXTREMO"))))))))))</f>
        <v>ALTO</v>
      </c>
      <c r="ME8" s="8" t="s">
        <v>56</v>
      </c>
      <c r="MG8" s="145" t="s">
        <v>57</v>
      </c>
      <c r="MH8" s="8" t="s">
        <v>58</v>
      </c>
      <c r="MI8" s="8" t="s">
        <v>59</v>
      </c>
      <c r="MJ8" s="8" t="s">
        <v>60</v>
      </c>
      <c r="MK8" s="8" t="s">
        <v>61</v>
      </c>
      <c r="ML8" s="8" t="s">
        <v>62</v>
      </c>
    </row>
    <row r="9" spans="1:352">
      <c r="H9" s="24"/>
      <c r="M9" s="244"/>
      <c r="N9" s="245"/>
      <c r="O9" s="25"/>
      <c r="AH9" s="248"/>
      <c r="AI9" s="245"/>
      <c r="AK9" s="249"/>
      <c r="BI9" s="256"/>
      <c r="BJ9" s="245"/>
      <c r="BM9" s="257"/>
    </row>
    <row r="10" spans="1:352" s="23" customFormat="1">
      <c r="B10" s="7"/>
      <c r="C10" s="7"/>
      <c r="D10" s="7"/>
      <c r="E10" s="7"/>
      <c r="G10" s="7"/>
      <c r="M10" s="246"/>
      <c r="N10" s="247"/>
      <c r="AH10" s="250"/>
      <c r="AI10" s="247"/>
      <c r="AJ10" s="150"/>
      <c r="AK10" s="251"/>
      <c r="AN10" s="253"/>
      <c r="AP10" s="253"/>
      <c r="AR10" s="253"/>
      <c r="AT10" s="253"/>
      <c r="AV10" s="253"/>
      <c r="AX10" s="253"/>
      <c r="AZ10" s="253"/>
      <c r="BA10" s="150"/>
      <c r="BB10" s="253"/>
      <c r="BC10" s="26"/>
      <c r="BD10" s="150"/>
      <c r="BE10" s="150"/>
      <c r="BF10" s="150"/>
      <c r="BG10" s="150"/>
      <c r="BH10" s="150"/>
      <c r="BI10" s="253"/>
      <c r="BJ10" s="150"/>
      <c r="BK10" s="150"/>
      <c r="BL10" s="150"/>
      <c r="BM10" s="150"/>
    </row>
  </sheetData>
  <sheetProtection insertColumns="0" insertRows="0" deleteColumns="0" deleteRows="0"/>
  <mergeCells count="36">
    <mergeCell ref="B6:B7"/>
    <mergeCell ref="D6:D7"/>
    <mergeCell ref="E6:E7"/>
    <mergeCell ref="F6:F7"/>
    <mergeCell ref="G6:G7"/>
    <mergeCell ref="A1:D3"/>
    <mergeCell ref="AH6:AI6"/>
    <mergeCell ref="AJ6:AK7"/>
    <mergeCell ref="AL6:AL7"/>
    <mergeCell ref="AM6:AZ6"/>
    <mergeCell ref="BH6:BI7"/>
    <mergeCell ref="BJ6:BK7"/>
    <mergeCell ref="BK1:BM1"/>
    <mergeCell ref="BK2:BM2"/>
    <mergeCell ref="BK3:BM3"/>
    <mergeCell ref="C6:C7"/>
    <mergeCell ref="A4:G5"/>
    <mergeCell ref="H4:BM4"/>
    <mergeCell ref="H5:AK5"/>
    <mergeCell ref="AL5:BM5"/>
    <mergeCell ref="H6:L6"/>
    <mergeCell ref="M6:N6"/>
    <mergeCell ref="O6:AG6"/>
    <mergeCell ref="AM7:AN7"/>
    <mergeCell ref="AO7:AP7"/>
    <mergeCell ref="AQ7:AR7"/>
    <mergeCell ref="AS7:AT7"/>
    <mergeCell ref="AU7:AV7"/>
    <mergeCell ref="AW7:AX7"/>
    <mergeCell ref="AY7:AZ7"/>
    <mergeCell ref="BE6:BG7"/>
    <mergeCell ref="BL6:BM7"/>
    <mergeCell ref="BA6:BB7"/>
    <mergeCell ref="BC6:BD7"/>
    <mergeCell ref="A6:A7"/>
    <mergeCell ref="E1:BI3"/>
  </mergeCells>
  <conditionalFormatting sqref="N8">
    <cfRule type="cellIs" dxfId="3629" priority="400" operator="equal">
      <formula>"CASI SIEMPRE"</formula>
    </cfRule>
    <cfRule type="cellIs" dxfId="3628" priority="401" operator="equal">
      <formula>"PROBABLE"</formula>
    </cfRule>
    <cfRule type="cellIs" dxfId="3627" priority="402" operator="equal">
      <formula>"POSIBLE"</formula>
    </cfRule>
    <cfRule type="cellIs" dxfId="3626" priority="403" operator="equal">
      <formula>"RARA VEZ"</formula>
    </cfRule>
    <cfRule type="cellIs" dxfId="3625" priority="404" operator="equal">
      <formula>"IMPROBABLE"</formula>
    </cfRule>
  </conditionalFormatting>
  <conditionalFormatting sqref="M8">
    <cfRule type="cellIs" dxfId="3624" priority="395" operator="equal">
      <formula>5</formula>
    </cfRule>
    <cfRule type="cellIs" dxfId="3623" priority="396" operator="equal">
      <formula>4</formula>
    </cfRule>
    <cfRule type="cellIs" dxfId="3622" priority="397" operator="equal">
      <formula>3</formula>
    </cfRule>
    <cfRule type="cellIs" dxfId="3621" priority="398" operator="equal">
      <formula>2</formula>
    </cfRule>
    <cfRule type="cellIs" dxfId="3620" priority="399" operator="equal">
      <formula>1</formula>
    </cfRule>
  </conditionalFormatting>
  <conditionalFormatting sqref="AH8">
    <cfRule type="cellIs" dxfId="3619" priority="389" operator="greaterThanOrEqual">
      <formula>12</formula>
    </cfRule>
    <cfRule type="cellIs" dxfId="3618" priority="390" operator="between">
      <formula>6</formula>
      <formula>11</formula>
    </cfRule>
    <cfRule type="cellIs" dxfId="3617" priority="394" operator="between">
      <formula>1</formula>
      <formula>5</formula>
    </cfRule>
  </conditionalFormatting>
  <conditionalFormatting sqref="AI8">
    <cfRule type="cellIs" dxfId="3616" priority="391" operator="equal">
      <formula>"CATASTRÓFICO"</formula>
    </cfRule>
    <cfRule type="cellIs" dxfId="3615" priority="392" operator="equal">
      <formula>"MAYOR"</formula>
    </cfRule>
    <cfRule type="cellIs" dxfId="3614" priority="393" operator="equal">
      <formula>"MODERADO"</formula>
    </cfRule>
  </conditionalFormatting>
  <conditionalFormatting sqref="AX8">
    <cfRule type="cellIs" priority="385" operator="equal">
      <formula>""""""</formula>
    </cfRule>
    <cfRule type="cellIs" dxfId="3613" priority="386" stopIfTrue="1" operator="equal">
      <formula>5</formula>
    </cfRule>
    <cfRule type="cellIs" dxfId="3612" priority="387" operator="equal">
      <formula>"0"</formula>
    </cfRule>
    <cfRule type="cellIs" dxfId="3611" priority="388" stopIfTrue="1" operator="equal">
      <formula>10</formula>
    </cfRule>
  </conditionalFormatting>
  <conditionalFormatting sqref="AZ8">
    <cfRule type="cellIs" priority="381" operator="equal">
      <formula>""""""</formula>
    </cfRule>
    <cfRule type="cellIs" dxfId="3610" priority="382" stopIfTrue="1" operator="equal">
      <formula>10</formula>
    </cfRule>
    <cfRule type="cellIs" dxfId="3609" priority="383" operator="equal">
      <formula>"0"</formula>
    </cfRule>
    <cfRule type="cellIs" dxfId="3608" priority="384" stopIfTrue="1" operator="equal">
      <formula>15</formula>
    </cfRule>
  </conditionalFormatting>
  <conditionalFormatting sqref="BA8">
    <cfRule type="cellIs" dxfId="3607" priority="378" operator="equal">
      <formula>"DÉBIL"</formula>
    </cfRule>
    <cfRule type="cellIs" dxfId="3606" priority="379" operator="equal">
      <formula>"MODERADO"</formula>
    </cfRule>
    <cfRule type="cellIs" dxfId="3605" priority="380" operator="equal">
      <formula>"FUERTE"</formula>
    </cfRule>
  </conditionalFormatting>
  <conditionalFormatting sqref="AV8">
    <cfRule type="cellIs" priority="374" operator="equal">
      <formula>""""""</formula>
    </cfRule>
    <cfRule type="cellIs" dxfId="3604" priority="375" stopIfTrue="1" operator="equal">
      <formula>10</formula>
    </cfRule>
    <cfRule type="cellIs" dxfId="3603" priority="376" operator="equal">
      <formula>"0"</formula>
    </cfRule>
    <cfRule type="cellIs" dxfId="3602" priority="377" stopIfTrue="1" operator="equal">
      <formula>15</formula>
    </cfRule>
  </conditionalFormatting>
  <conditionalFormatting sqref="AT8">
    <cfRule type="cellIs" priority="370" operator="equal">
      <formula>""""""</formula>
    </cfRule>
    <cfRule type="cellIs" dxfId="3601" priority="371" stopIfTrue="1" operator="equal">
      <formula>10</formula>
    </cfRule>
    <cfRule type="cellIs" dxfId="3600" priority="372" operator="equal">
      <formula>"0"</formula>
    </cfRule>
    <cfRule type="cellIs" dxfId="3599" priority="373" stopIfTrue="1" operator="equal">
      <formula>15</formula>
    </cfRule>
  </conditionalFormatting>
  <conditionalFormatting sqref="AR8">
    <cfRule type="cellIs" priority="366" operator="equal">
      <formula>""""""</formula>
    </cfRule>
    <cfRule type="cellIs" dxfId="3598" priority="367" stopIfTrue="1" operator="equal">
      <formula>10</formula>
    </cfRule>
    <cfRule type="cellIs" dxfId="3597" priority="368" operator="equal">
      <formula>"0"</formula>
    </cfRule>
    <cfRule type="cellIs" dxfId="3596" priority="369" stopIfTrue="1" operator="equal">
      <formula>15</formula>
    </cfRule>
  </conditionalFormatting>
  <conditionalFormatting sqref="AP8">
    <cfRule type="cellIs" priority="362" operator="equal">
      <formula>""""""</formula>
    </cfRule>
    <cfRule type="cellIs" dxfId="3595" priority="363" stopIfTrue="1" operator="equal">
      <formula>10</formula>
    </cfRule>
    <cfRule type="cellIs" dxfId="3594" priority="364" operator="equal">
      <formula>"0"</formula>
    </cfRule>
    <cfRule type="cellIs" dxfId="3593" priority="365" stopIfTrue="1" operator="equal">
      <formula>15</formula>
    </cfRule>
  </conditionalFormatting>
  <conditionalFormatting sqref="AN8">
    <cfRule type="cellIs" priority="358" operator="equal">
      <formula>""""""</formula>
    </cfRule>
    <cfRule type="cellIs" dxfId="3592" priority="359" stopIfTrue="1" operator="equal">
      <formula>10</formula>
    </cfRule>
    <cfRule type="cellIs" dxfId="3591" priority="360" operator="equal">
      <formula>"0"</formula>
    </cfRule>
    <cfRule type="cellIs" dxfId="3590" priority="361" stopIfTrue="1" operator="equal">
      <formula>15</formula>
    </cfRule>
  </conditionalFormatting>
  <conditionalFormatting sqref="BB8:BC8">
    <cfRule type="cellIs" dxfId="3580" priority="340" operator="greaterThanOrEqual">
      <formula>96</formula>
    </cfRule>
    <cfRule type="cellIs" dxfId="3579" priority="341" operator="between">
      <formula>86</formula>
      <formula>95</formula>
    </cfRule>
    <cfRule type="cellIs" dxfId="3578" priority="342" operator="between">
      <formula>0</formula>
      <formula>85</formula>
    </cfRule>
  </conditionalFormatting>
  <conditionalFormatting sqref="BD8">
    <cfRule type="cellIs" dxfId="3577" priority="337" operator="equal">
      <formula>"DÉBIL"</formula>
    </cfRule>
    <cfRule type="cellIs" dxfId="3576" priority="338" operator="equal">
      <formula>"MODERADO"</formula>
    </cfRule>
    <cfRule type="cellIs" dxfId="3575" priority="339" operator="equal">
      <formula>"FUERTE"</formula>
    </cfRule>
  </conditionalFormatting>
  <conditionalFormatting sqref="BE8:BH8">
    <cfRule type="cellIs" dxfId="3565" priority="319" operator="equal">
      <formula>"DÉBIL"</formula>
    </cfRule>
    <cfRule type="cellIs" dxfId="3564" priority="320" operator="equal">
      <formula>"MODERADO"</formula>
    </cfRule>
    <cfRule type="cellIs" dxfId="3563" priority="321" operator="equal">
      <formula>"FUERTE"</formula>
    </cfRule>
  </conditionalFormatting>
  <conditionalFormatting sqref="BM8">
    <cfRule type="cellIs" dxfId="3562" priority="316" operator="equal">
      <formula>"EXTREMO"</formula>
    </cfRule>
    <cfRule type="cellIs" dxfId="3561" priority="317" operator="equal">
      <formula>"MODERADO"</formula>
    </cfRule>
    <cfRule type="cellIs" dxfId="3560" priority="318" operator="equal">
      <formula>"ALTO"</formula>
    </cfRule>
  </conditionalFormatting>
  <conditionalFormatting sqref="BL8">
    <cfRule type="cellIs" dxfId="3559" priority="313" operator="equal">
      <formula>"DÉBIL"</formula>
    </cfRule>
    <cfRule type="cellIs" dxfId="3558" priority="314" operator="equal">
      <formula>"MODERADO"</formula>
    </cfRule>
    <cfRule type="cellIs" dxfId="3557" priority="315" operator="equal">
      <formula>"FUERTE"</formula>
    </cfRule>
  </conditionalFormatting>
  <conditionalFormatting sqref="BI8">
    <cfRule type="cellIs" dxfId="3556" priority="308" operator="equal">
      <formula>"CASI SIEMPRE"</formula>
    </cfRule>
    <cfRule type="cellIs" dxfId="3555" priority="309" operator="equal">
      <formula>"PROBABLE"</formula>
    </cfRule>
    <cfRule type="cellIs" dxfId="3554" priority="310" operator="equal">
      <formula>"POSIBLE"</formula>
    </cfRule>
    <cfRule type="cellIs" dxfId="3553" priority="311" operator="equal">
      <formula>"RARA VEZ"</formula>
    </cfRule>
    <cfRule type="cellIs" dxfId="3552" priority="312" operator="equal">
      <formula>"IMPROBABLE"</formula>
    </cfRule>
  </conditionalFormatting>
  <conditionalFormatting sqref="BJ8">
    <cfRule type="cellIs" dxfId="3436" priority="114" operator="equal">
      <formula>"DÉBIL"</formula>
    </cfRule>
    <cfRule type="cellIs" dxfId="3435" priority="115" operator="equal">
      <formula>"MODERADO"</formula>
    </cfRule>
    <cfRule type="cellIs" dxfId="3434" priority="116" operator="equal">
      <formula>"FUERTE"</formula>
    </cfRule>
  </conditionalFormatting>
  <conditionalFormatting sqref="AK8">
    <cfRule type="cellIs" dxfId="3381" priority="22" operator="equal">
      <formula>"EXTREMO"</formula>
    </cfRule>
    <cfRule type="cellIs" dxfId="3380" priority="23" operator="equal">
      <formula>"MODERADO"</formula>
    </cfRule>
    <cfRule type="cellIs" dxfId="3379" priority="24" operator="equal">
      <formula>"ALTO"</formula>
    </cfRule>
  </conditionalFormatting>
  <conditionalFormatting sqref="BK8">
    <cfRule type="cellIs" dxfId="3369" priority="10" operator="equal">
      <formula>"CATASTRÓFICO"</formula>
    </cfRule>
    <cfRule type="cellIs" dxfId="3368" priority="11" operator="equal">
      <formula>"MAYOR"</formula>
    </cfRule>
    <cfRule type="cellIs" dxfId="3367" priority="12" operator="equal">
      <formula>"MODERADO"</formula>
    </cfRule>
  </conditionalFormatting>
  <dataValidations count="11">
    <dataValidation type="list" allowBlank="1" showInputMessage="1" showErrorMessage="1" errorTitle="ERROR" error="NO ADMITE VALOR DIFERENTE AL DE LA LISTA DESPLEGABLE (X)" sqref="P8:AG8" xr:uid="{1C7D6FAB-2985-4F99-AD74-DC03040DBBAC}">
      <formula1>$MM$6</formula1>
    </dataValidation>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8:L8" xr:uid="{A0A1F51D-CB04-4FA3-B396-4B7EC3DA8192}">
      <formula1>$MM$6</formula1>
    </dataValidation>
    <dataValidation type="list" allowBlank="1" showInputMessage="1" showErrorMessage="1" sqref="AM8" xr:uid="{14B7533B-C76C-48F2-854C-C9377BF6AFE7}">
      <formula1>$MG$7:$MG$8</formula1>
    </dataValidation>
    <dataValidation type="list" allowBlank="1" showInputMessage="1" showErrorMessage="1" sqref="AQ8" xr:uid="{5227A63D-1E2F-48BF-B6C2-6674658812BC}">
      <formula1>$MH$7:$MH$8</formula1>
    </dataValidation>
    <dataValidation type="list" allowBlank="1" showInputMessage="1" showErrorMessage="1" sqref="AU8" xr:uid="{453811E3-08C7-4E4F-ABBA-851AF66620EA}">
      <formula1>$MJ$7:$MJ$8</formula1>
    </dataValidation>
    <dataValidation type="list" allowBlank="1" showInputMessage="1" showErrorMessage="1" sqref="AY8" xr:uid="{530B382B-B7BD-4E59-8484-124FDE149432}">
      <formula1>$MK$7:$MK$8</formula1>
    </dataValidation>
    <dataValidation type="list" allowBlank="1" showInputMessage="1" showErrorMessage="1" sqref="BC8" xr:uid="{DE57C287-8B8C-408E-8509-7DA88D1BCE08}">
      <formula1>$ME$6:$ME$8</formula1>
    </dataValidation>
    <dataValidation type="list" allowBlank="1" showErrorMessage="1" errorTitle="ERROR" error="NO ADMITE VALOR DIFERENTE AL DE LA LISTA DESPLEGABLE (X)" promptTitle="ADVERTENCIA" prompt="Si marca más de un valor para un mismo riesgo, se tomará por VERDADERO el IMPACTO MÁS ALTO" sqref="O8" xr:uid="{332129E7-D376-4F28-A210-CFD7DC2DF259}">
      <formula1>$MM$6</formula1>
    </dataValidation>
    <dataValidation type="list" allowBlank="1" showInputMessage="1" showErrorMessage="1" sqref="AO8" xr:uid="{E4022BF9-E667-4822-96B9-6F4535E190B4}">
      <formula1>#REF!</formula1>
    </dataValidation>
    <dataValidation type="list" allowBlank="1" showInputMessage="1" showErrorMessage="1" sqref="AS8" xr:uid="{1F2ABD89-6465-40EA-996B-3E68D72A58B5}">
      <formula1>$MI$7:$MI$8</formula1>
    </dataValidation>
    <dataValidation type="list" allowBlank="1" showInputMessage="1" showErrorMessage="1" sqref="AW8" xr:uid="{F5A8C28E-93A2-47B7-847E-5E620617434D}">
      <formula1>$ML$7:$ML$8</formula1>
    </dataValidation>
  </dataValidations>
  <pageMargins left="0.7" right="0.7" top="0.75" bottom="0.75" header="0.3" footer="0.3"/>
  <pageSetup orientation="portrait"/>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7160D-4CBB-4B89-801B-CC3467285465}">
  <sheetPr>
    <tabColor rgb="FF548235"/>
  </sheetPr>
  <dimension ref="A1:MS23"/>
  <sheetViews>
    <sheetView topLeftCell="G1" zoomScale="98" zoomScaleNormal="98" workbookViewId="0">
      <selection sqref="A1:C3"/>
    </sheetView>
  </sheetViews>
  <sheetFormatPr baseColWidth="10" defaultColWidth="11.5" defaultRowHeight="15"/>
  <cols>
    <col min="1" max="1" width="4" style="23" customWidth="1"/>
    <col min="2" max="2" width="16.6640625" style="7" customWidth="1"/>
    <col min="3" max="3" width="37.6640625" style="7" customWidth="1"/>
    <col min="4" max="4" width="25.83203125" style="7" customWidth="1"/>
    <col min="5" max="5" width="33.6640625" style="7" customWidth="1"/>
    <col min="6" max="6" width="15.5" style="23"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4.5" style="253" hidden="1" customWidth="1"/>
    <col min="55" max="55" width="20.1640625" style="26" hidden="1" customWidth="1"/>
    <col min="56" max="56" width="9.5" style="150" hidden="1" customWidth="1"/>
    <col min="57" max="58" width="13" style="150" hidden="1" customWidth="1"/>
    <col min="59" max="59" width="11.33203125" style="150" hidden="1" customWidth="1"/>
    <col min="60" max="60" width="4" style="150" hidden="1" customWidth="1"/>
    <col min="61" max="61" width="12.5" style="253" customWidth="1"/>
    <col min="62" max="62" width="4.83203125" style="150" hidden="1" customWidth="1"/>
    <col min="63" max="63" width="12.83203125" style="150" customWidth="1"/>
    <col min="64" max="64" width="6.5" style="150" hidden="1" customWidth="1"/>
    <col min="65" max="65" width="15.6640625" style="150" customWidth="1"/>
    <col min="66" max="66" width="10.1640625" style="23" hidden="1" customWidth="1"/>
    <col min="67" max="67" width="53.6640625" style="7" hidden="1" customWidth="1"/>
    <col min="68" max="68" width="32.83203125" style="23" hidden="1" customWidth="1"/>
    <col min="69" max="69" width="21.5" style="23" hidden="1" customWidth="1"/>
    <col min="70" max="296" width="9.1640625" style="7" bestFit="1" customWidth="1"/>
    <col min="297" max="297" width="4" style="7" customWidth="1"/>
    <col min="298" max="298" width="16.6640625" style="7" customWidth="1"/>
    <col min="299" max="299" width="45.33203125" style="7" customWidth="1"/>
    <col min="300" max="300" width="35.6640625" style="7" customWidth="1"/>
    <col min="301" max="301" width="15.5" style="7" customWidth="1"/>
    <col min="302" max="302" width="30.5" style="7" customWidth="1"/>
    <col min="303" max="304" width="10" style="7" customWidth="1"/>
    <col min="305" max="305" width="4" style="7" customWidth="1"/>
    <col min="306" max="306" width="13.83203125" style="7" customWidth="1"/>
    <col min="307" max="307" width="39.5" style="7" customWidth="1"/>
    <col min="308" max="309" width="13.5" style="7" customWidth="1"/>
    <col min="310" max="310" width="14" style="7" customWidth="1"/>
    <col min="311" max="311" width="12.5" style="7" customWidth="1"/>
    <col min="312" max="312" width="14.33203125" style="7" customWidth="1"/>
    <col min="313" max="313" width="13.6640625" style="7" customWidth="1"/>
    <col min="314" max="314" width="12.5" style="7" customWidth="1"/>
    <col min="315" max="315" width="14" style="7" customWidth="1"/>
    <col min="316" max="317" width="13" style="7" customWidth="1"/>
    <col min="318" max="318" width="15.33203125" style="7" customWidth="1"/>
    <col min="319" max="319" width="12.83203125" style="7" customWidth="1"/>
    <col min="320" max="320" width="3.83203125" style="7" customWidth="1"/>
    <col min="321" max="321" width="15.6640625" style="7" customWidth="1"/>
    <col min="322" max="322" width="10.1640625" style="7" customWidth="1"/>
    <col min="323" max="323" width="53.6640625" style="7" customWidth="1"/>
    <col min="324" max="324" width="32.83203125" style="7" customWidth="1"/>
    <col min="325" max="325" width="21.5" style="7" customWidth="1"/>
    <col min="326" max="347" width="9.1640625" style="7" bestFit="1" customWidth="1"/>
    <col min="348" max="348" width="31.1640625" style="7" customWidth="1"/>
    <col min="349" max="552" width="9.1640625" style="7" bestFit="1" customWidth="1"/>
    <col min="553" max="553" width="4" style="7" customWidth="1"/>
    <col min="554" max="554" width="16.6640625" style="7" customWidth="1"/>
    <col min="555" max="555" width="45.33203125" style="7" customWidth="1"/>
    <col min="556" max="556" width="35.6640625" style="7" customWidth="1"/>
    <col min="557" max="557" width="15.5" style="7" customWidth="1"/>
    <col min="558" max="558" width="30.5" style="7" customWidth="1"/>
    <col min="559" max="560" width="10" style="7" customWidth="1"/>
    <col min="561" max="561" width="4" style="7" customWidth="1"/>
    <col min="562" max="562" width="13.83203125" style="7" customWidth="1"/>
    <col min="563" max="563" width="39.5" style="7" customWidth="1"/>
    <col min="564" max="565" width="13.5" style="7" customWidth="1"/>
    <col min="566" max="566" width="14" style="7" customWidth="1"/>
    <col min="567" max="567" width="12.5" style="7" customWidth="1"/>
    <col min="568" max="568" width="14.33203125" style="7" customWidth="1"/>
    <col min="569" max="569" width="13.6640625" style="7" customWidth="1"/>
    <col min="570" max="570" width="12.5" style="7" customWidth="1"/>
    <col min="571" max="571" width="14" style="7" customWidth="1"/>
    <col min="572" max="573" width="13" style="7" customWidth="1"/>
    <col min="574" max="574" width="15.33203125" style="7" customWidth="1"/>
    <col min="575" max="575" width="12.83203125" style="7" customWidth="1"/>
    <col min="576" max="576" width="3.83203125" style="7" customWidth="1"/>
    <col min="577" max="577" width="15.6640625" style="7" customWidth="1"/>
    <col min="578" max="578" width="10.1640625" style="7" customWidth="1"/>
    <col min="579" max="579" width="53.6640625" style="7" customWidth="1"/>
    <col min="580" max="580" width="32.83203125" style="7" customWidth="1"/>
    <col min="581" max="581" width="21.5" style="7" customWidth="1"/>
    <col min="582" max="808" width="9.1640625" style="7" bestFit="1" customWidth="1"/>
    <col min="809" max="809" width="4" style="7" customWidth="1"/>
    <col min="810" max="810" width="16.6640625" style="7" customWidth="1"/>
    <col min="811" max="811" width="45.33203125" style="7" customWidth="1"/>
    <col min="812" max="812" width="35.6640625" style="7" customWidth="1"/>
    <col min="813" max="813" width="15.5" style="7" customWidth="1"/>
    <col min="814" max="814" width="30.5" style="7" customWidth="1"/>
    <col min="815" max="816" width="10" style="7" customWidth="1"/>
    <col min="817" max="817" width="4" style="7" customWidth="1"/>
    <col min="818" max="818" width="13.83203125" style="7" customWidth="1"/>
    <col min="819" max="819" width="39.5" style="7" customWidth="1"/>
    <col min="820" max="821" width="13.5" style="7" customWidth="1"/>
    <col min="822" max="822" width="14" style="7" customWidth="1"/>
    <col min="823" max="823" width="12.5" style="7" customWidth="1"/>
    <col min="824" max="824" width="14.33203125" style="7" customWidth="1"/>
    <col min="825" max="825" width="13.6640625" style="7" customWidth="1"/>
    <col min="826" max="826" width="12.5" style="7" customWidth="1"/>
    <col min="827" max="827" width="14" style="7" customWidth="1"/>
    <col min="828" max="829" width="13" style="7" customWidth="1"/>
    <col min="830" max="830" width="15.33203125" style="7" customWidth="1"/>
    <col min="831" max="831" width="12.83203125" style="7" customWidth="1"/>
    <col min="832" max="832" width="3.83203125" style="7" customWidth="1"/>
    <col min="833" max="833" width="15.6640625" style="7" customWidth="1"/>
    <col min="834" max="834" width="10.1640625" style="7" customWidth="1"/>
    <col min="835" max="835" width="53.6640625" style="7" customWidth="1"/>
    <col min="836" max="836" width="32.83203125" style="7" customWidth="1"/>
    <col min="837" max="837" width="21.5" style="7" customWidth="1"/>
    <col min="838" max="1064" width="9.1640625" style="7" bestFit="1" customWidth="1"/>
    <col min="1065" max="1065" width="4" style="7" customWidth="1"/>
    <col min="1066" max="1066" width="16.6640625" style="7" customWidth="1"/>
    <col min="1067" max="1067" width="45.33203125" style="7" customWidth="1"/>
    <col min="1068" max="1068" width="35.6640625" style="7" customWidth="1"/>
    <col min="1069" max="1069" width="15.5" style="7" customWidth="1"/>
    <col min="1070" max="1070" width="30.5" style="7" customWidth="1"/>
    <col min="1071" max="1072" width="10" style="7" customWidth="1"/>
    <col min="1073" max="1073" width="4" style="7" customWidth="1"/>
    <col min="1074" max="1074" width="13.83203125" style="7" customWidth="1"/>
    <col min="1075" max="1075" width="39.5" style="7" customWidth="1"/>
    <col min="1076" max="1077" width="13.5" style="7" customWidth="1"/>
    <col min="1078" max="1078" width="14" style="7" customWidth="1"/>
    <col min="1079" max="1079" width="12.5" style="7" customWidth="1"/>
    <col min="1080" max="1080" width="14.33203125" style="7" customWidth="1"/>
    <col min="1081" max="1081" width="13.6640625" style="7" customWidth="1"/>
    <col min="1082" max="1082" width="12.5" style="7" customWidth="1"/>
    <col min="1083" max="1083" width="14" style="7" customWidth="1"/>
    <col min="1084" max="1085" width="13" style="7" customWidth="1"/>
    <col min="1086" max="1086" width="15.33203125" style="7" customWidth="1"/>
    <col min="1087" max="1087" width="12.83203125" style="7" customWidth="1"/>
    <col min="1088" max="1088" width="3.83203125" style="7" customWidth="1"/>
    <col min="1089" max="1089" width="15.6640625" style="7" customWidth="1"/>
    <col min="1090" max="1090" width="10.1640625" style="7" customWidth="1"/>
    <col min="1091" max="1091" width="53.6640625" style="7" customWidth="1"/>
    <col min="1092" max="1092" width="32.83203125" style="7" customWidth="1"/>
    <col min="1093" max="1093" width="21.5" style="7" customWidth="1"/>
    <col min="1094" max="1320" width="9.1640625" style="7" bestFit="1" customWidth="1"/>
    <col min="1321" max="1321" width="4" style="7" customWidth="1"/>
    <col min="1322" max="1322" width="16.6640625" style="7" customWidth="1"/>
    <col min="1323" max="1323" width="45.33203125" style="7" customWidth="1"/>
    <col min="1324" max="1324" width="35.6640625" style="7" customWidth="1"/>
    <col min="1325" max="1325" width="15.5" style="7" customWidth="1"/>
    <col min="1326" max="1326" width="30.5" style="7" customWidth="1"/>
    <col min="1327" max="1328" width="10" style="7" customWidth="1"/>
    <col min="1329" max="1329" width="4" style="7" customWidth="1"/>
    <col min="1330" max="1330" width="13.83203125" style="7" customWidth="1"/>
    <col min="1331" max="1331" width="39.5" style="7" customWidth="1"/>
    <col min="1332" max="1333" width="13.5" style="7" customWidth="1"/>
    <col min="1334" max="1334" width="14" style="7" customWidth="1"/>
    <col min="1335" max="1335" width="12.5" style="7" customWidth="1"/>
    <col min="1336" max="1336" width="14.33203125" style="7" customWidth="1"/>
    <col min="1337" max="1337" width="13.6640625" style="7" customWidth="1"/>
    <col min="1338" max="1338" width="12.5" style="7" customWidth="1"/>
    <col min="1339" max="1339" width="14" style="7" customWidth="1"/>
    <col min="1340" max="1341" width="13" style="7" customWidth="1"/>
    <col min="1342" max="1342" width="15.33203125" style="7" customWidth="1"/>
    <col min="1343" max="1343" width="12.83203125" style="7" customWidth="1"/>
    <col min="1344" max="1344" width="3.83203125" style="7" customWidth="1"/>
    <col min="1345" max="1345" width="15.6640625" style="7" customWidth="1"/>
    <col min="1346" max="1346" width="10.1640625" style="7" customWidth="1"/>
    <col min="1347" max="1347" width="53.6640625" style="7" customWidth="1"/>
    <col min="1348" max="1348" width="32.83203125" style="7" customWidth="1"/>
    <col min="1349" max="1349" width="21.5" style="7" customWidth="1"/>
    <col min="1350" max="1576" width="9.1640625" style="7" bestFit="1" customWidth="1"/>
    <col min="1577" max="1577" width="4" style="7" customWidth="1"/>
    <col min="1578" max="1578" width="16.6640625" style="7" customWidth="1"/>
    <col min="1579" max="1579" width="45.33203125" style="7" customWidth="1"/>
    <col min="1580" max="1580" width="35.6640625" style="7" customWidth="1"/>
    <col min="1581" max="1581" width="15.5" style="7" customWidth="1"/>
    <col min="1582" max="1582" width="30.5" style="7" customWidth="1"/>
    <col min="1583" max="1584" width="10" style="7" customWidth="1"/>
    <col min="1585" max="1585" width="4" style="7" customWidth="1"/>
    <col min="1586" max="1586" width="13.83203125" style="7" customWidth="1"/>
    <col min="1587" max="1587" width="39.5" style="7" customWidth="1"/>
    <col min="1588" max="1589" width="13.5" style="7" customWidth="1"/>
    <col min="1590" max="1590" width="14" style="7" customWidth="1"/>
    <col min="1591" max="1591" width="12.5" style="7" customWidth="1"/>
    <col min="1592" max="1592" width="14.33203125" style="7" customWidth="1"/>
    <col min="1593" max="1593" width="13.6640625" style="7" customWidth="1"/>
    <col min="1594" max="1594" width="12.5" style="7" customWidth="1"/>
    <col min="1595" max="1595" width="14" style="7" customWidth="1"/>
    <col min="1596" max="1597" width="13" style="7" customWidth="1"/>
    <col min="1598" max="1598" width="15.33203125" style="7" customWidth="1"/>
    <col min="1599" max="1599" width="12.83203125" style="7" customWidth="1"/>
    <col min="1600" max="1600" width="3.83203125" style="7" customWidth="1"/>
    <col min="1601" max="1601" width="15.6640625" style="7" customWidth="1"/>
    <col min="1602" max="1602" width="10.1640625" style="7" customWidth="1"/>
    <col min="1603" max="1603" width="53.6640625" style="7" customWidth="1"/>
    <col min="1604" max="1604" width="32.83203125" style="7" customWidth="1"/>
    <col min="1605" max="1605" width="21.5" style="7" customWidth="1"/>
    <col min="1606" max="1832" width="9.1640625" style="7" bestFit="1" customWidth="1"/>
    <col min="1833" max="1833" width="4" style="7" customWidth="1"/>
    <col min="1834" max="1834" width="16.6640625" style="7" customWidth="1"/>
    <col min="1835" max="1835" width="45.33203125" style="7" customWidth="1"/>
    <col min="1836" max="1836" width="35.6640625" style="7" customWidth="1"/>
    <col min="1837" max="1837" width="15.5" style="7" customWidth="1"/>
    <col min="1838" max="1838" width="30.5" style="7" customWidth="1"/>
    <col min="1839" max="1840" width="10" style="7" customWidth="1"/>
    <col min="1841" max="1841" width="4" style="7" customWidth="1"/>
    <col min="1842" max="1842" width="13.83203125" style="7" customWidth="1"/>
    <col min="1843" max="1843" width="39.5" style="7" customWidth="1"/>
    <col min="1844" max="1845" width="13.5" style="7" customWidth="1"/>
    <col min="1846" max="1846" width="14" style="7" customWidth="1"/>
    <col min="1847" max="1847" width="12.5" style="7" customWidth="1"/>
    <col min="1848" max="1848" width="14.33203125" style="7" customWidth="1"/>
    <col min="1849" max="1849" width="13.6640625" style="7" customWidth="1"/>
    <col min="1850" max="1850" width="12.5" style="7" customWidth="1"/>
    <col min="1851" max="1851" width="14" style="7" customWidth="1"/>
    <col min="1852" max="1853" width="13" style="7" customWidth="1"/>
    <col min="1854" max="1854" width="15.33203125" style="7" customWidth="1"/>
    <col min="1855" max="1855" width="12.83203125" style="7" customWidth="1"/>
    <col min="1856" max="1856" width="3.83203125" style="7" customWidth="1"/>
    <col min="1857" max="1857" width="15.6640625" style="7" customWidth="1"/>
    <col min="1858" max="1858" width="10.1640625" style="7" customWidth="1"/>
    <col min="1859" max="1859" width="53.6640625" style="7" customWidth="1"/>
    <col min="1860" max="1860" width="32.83203125" style="7" customWidth="1"/>
    <col min="1861" max="1861" width="21.5" style="7" customWidth="1"/>
    <col min="1862" max="2088" width="9.1640625" style="7" bestFit="1" customWidth="1"/>
    <col min="2089" max="2089" width="4" style="7" customWidth="1"/>
    <col min="2090" max="2090" width="16.6640625" style="7" customWidth="1"/>
    <col min="2091" max="2091" width="45.33203125" style="7" customWidth="1"/>
    <col min="2092" max="2092" width="35.6640625" style="7" customWidth="1"/>
    <col min="2093" max="2093" width="15.5" style="7" customWidth="1"/>
    <col min="2094" max="2094" width="30.5" style="7" customWidth="1"/>
    <col min="2095" max="2096" width="10" style="7" customWidth="1"/>
    <col min="2097" max="2097" width="4" style="7" customWidth="1"/>
    <col min="2098" max="2098" width="13.83203125" style="7" customWidth="1"/>
    <col min="2099" max="2099" width="39.5" style="7" customWidth="1"/>
    <col min="2100" max="2101" width="13.5" style="7" customWidth="1"/>
    <col min="2102" max="2102" width="14" style="7" customWidth="1"/>
    <col min="2103" max="2103" width="12.5" style="7" customWidth="1"/>
    <col min="2104" max="2104" width="14.33203125" style="7" customWidth="1"/>
    <col min="2105" max="2105" width="13.6640625" style="7" customWidth="1"/>
    <col min="2106" max="2106" width="12.5" style="7" customWidth="1"/>
    <col min="2107" max="2107" width="14" style="7" customWidth="1"/>
    <col min="2108" max="2109" width="13" style="7" customWidth="1"/>
    <col min="2110" max="2110" width="15.33203125" style="7" customWidth="1"/>
    <col min="2111" max="2111" width="12.83203125" style="7" customWidth="1"/>
    <col min="2112" max="2112" width="3.83203125" style="7" customWidth="1"/>
    <col min="2113" max="2113" width="15.6640625" style="7" customWidth="1"/>
    <col min="2114" max="2114" width="10.1640625" style="7" customWidth="1"/>
    <col min="2115" max="2115" width="53.6640625" style="7" customWidth="1"/>
    <col min="2116" max="2116" width="32.83203125" style="7" customWidth="1"/>
    <col min="2117" max="2117" width="21.5" style="7" customWidth="1"/>
    <col min="2118" max="2344" width="9.1640625" style="7" bestFit="1" customWidth="1"/>
    <col min="2345" max="2345" width="4" style="7" customWidth="1"/>
    <col min="2346" max="2346" width="16.6640625" style="7" customWidth="1"/>
    <col min="2347" max="2347" width="45.33203125" style="7" customWidth="1"/>
    <col min="2348" max="2348" width="35.6640625" style="7" customWidth="1"/>
    <col min="2349" max="2349" width="15.5" style="7" customWidth="1"/>
    <col min="2350" max="2350" width="30.5" style="7" customWidth="1"/>
    <col min="2351" max="2352" width="10" style="7" customWidth="1"/>
    <col min="2353" max="2353" width="4" style="7" customWidth="1"/>
    <col min="2354" max="2354" width="13.83203125" style="7" customWidth="1"/>
    <col min="2355" max="2355" width="39.5" style="7" customWidth="1"/>
    <col min="2356" max="2357" width="13.5" style="7" customWidth="1"/>
    <col min="2358" max="2358" width="14" style="7" customWidth="1"/>
    <col min="2359" max="2359" width="12.5" style="7" customWidth="1"/>
    <col min="2360" max="2360" width="14.33203125" style="7" customWidth="1"/>
    <col min="2361" max="2361" width="13.6640625" style="7" customWidth="1"/>
    <col min="2362" max="2362" width="12.5" style="7" customWidth="1"/>
    <col min="2363" max="2363" width="14" style="7" customWidth="1"/>
    <col min="2364" max="2365" width="13" style="7" customWidth="1"/>
    <col min="2366" max="2366" width="15.33203125" style="7" customWidth="1"/>
    <col min="2367" max="2367" width="12.83203125" style="7" customWidth="1"/>
    <col min="2368" max="2368" width="3.83203125" style="7" customWidth="1"/>
    <col min="2369" max="2369" width="15.6640625" style="7" customWidth="1"/>
    <col min="2370" max="2370" width="10.1640625" style="7" customWidth="1"/>
    <col min="2371" max="2371" width="53.6640625" style="7" customWidth="1"/>
    <col min="2372" max="2372" width="32.83203125" style="7" customWidth="1"/>
    <col min="2373" max="2373" width="21.5" style="7" customWidth="1"/>
    <col min="2374" max="2600" width="9.1640625" style="7" bestFit="1" customWidth="1"/>
    <col min="2601" max="2601" width="4" style="7" customWidth="1"/>
    <col min="2602" max="2602" width="16.6640625" style="7" customWidth="1"/>
    <col min="2603" max="2603" width="45.33203125" style="7" customWidth="1"/>
    <col min="2604" max="2604" width="35.6640625" style="7" customWidth="1"/>
    <col min="2605" max="2605" width="15.5" style="7" customWidth="1"/>
    <col min="2606" max="2606" width="30.5" style="7" customWidth="1"/>
    <col min="2607" max="2608" width="10" style="7" customWidth="1"/>
    <col min="2609" max="2609" width="4" style="7" customWidth="1"/>
    <col min="2610" max="2610" width="13.83203125" style="7" customWidth="1"/>
    <col min="2611" max="2611" width="39.5" style="7" customWidth="1"/>
    <col min="2612" max="2613" width="13.5" style="7" customWidth="1"/>
    <col min="2614" max="2614" width="14" style="7" customWidth="1"/>
    <col min="2615" max="2615" width="12.5" style="7" customWidth="1"/>
    <col min="2616" max="2616" width="14.33203125" style="7" customWidth="1"/>
    <col min="2617" max="2617" width="13.6640625" style="7" customWidth="1"/>
    <col min="2618" max="2618" width="12.5" style="7" customWidth="1"/>
    <col min="2619" max="2619" width="14" style="7" customWidth="1"/>
    <col min="2620" max="2621" width="13" style="7" customWidth="1"/>
    <col min="2622" max="2622" width="15.33203125" style="7" customWidth="1"/>
    <col min="2623" max="2623" width="12.83203125" style="7" customWidth="1"/>
    <col min="2624" max="2624" width="3.83203125" style="7" customWidth="1"/>
    <col min="2625" max="2625" width="15.6640625" style="7" customWidth="1"/>
    <col min="2626" max="2626" width="10.1640625" style="7" customWidth="1"/>
    <col min="2627" max="2627" width="53.6640625" style="7" customWidth="1"/>
    <col min="2628" max="2628" width="32.83203125" style="7" customWidth="1"/>
    <col min="2629" max="2629" width="21.5" style="7" customWidth="1"/>
    <col min="2630" max="2856" width="9.1640625" style="7" bestFit="1" customWidth="1"/>
    <col min="2857" max="2857" width="4" style="7" customWidth="1"/>
    <col min="2858" max="2858" width="16.6640625" style="7" customWidth="1"/>
    <col min="2859" max="2859" width="45.33203125" style="7" customWidth="1"/>
    <col min="2860" max="2860" width="35.6640625" style="7" customWidth="1"/>
    <col min="2861" max="2861" width="15.5" style="7" customWidth="1"/>
    <col min="2862" max="2862" width="30.5" style="7" customWidth="1"/>
    <col min="2863" max="2864" width="10" style="7" customWidth="1"/>
    <col min="2865" max="2865" width="4" style="7" customWidth="1"/>
    <col min="2866" max="2866" width="13.83203125" style="7" customWidth="1"/>
    <col min="2867" max="2867" width="39.5" style="7" customWidth="1"/>
    <col min="2868" max="2869" width="13.5" style="7" customWidth="1"/>
    <col min="2870" max="2870" width="14" style="7" customWidth="1"/>
    <col min="2871" max="2871" width="12.5" style="7" customWidth="1"/>
    <col min="2872" max="2872" width="14.33203125" style="7" customWidth="1"/>
    <col min="2873" max="2873" width="13.6640625" style="7" customWidth="1"/>
    <col min="2874" max="2874" width="12.5" style="7" customWidth="1"/>
    <col min="2875" max="2875" width="14" style="7" customWidth="1"/>
    <col min="2876" max="2877" width="13" style="7" customWidth="1"/>
    <col min="2878" max="2878" width="15.33203125" style="7" customWidth="1"/>
    <col min="2879" max="2879" width="12.83203125" style="7" customWidth="1"/>
    <col min="2880" max="2880" width="3.83203125" style="7" customWidth="1"/>
    <col min="2881" max="2881" width="15.6640625" style="7" customWidth="1"/>
    <col min="2882" max="2882" width="10.1640625" style="7" customWidth="1"/>
    <col min="2883" max="2883" width="53.6640625" style="7" customWidth="1"/>
    <col min="2884" max="2884" width="32.83203125" style="7" customWidth="1"/>
    <col min="2885" max="2885" width="21.5" style="7" customWidth="1"/>
    <col min="2886" max="3112" width="9.1640625" style="7" bestFit="1" customWidth="1"/>
    <col min="3113" max="3113" width="4" style="7" customWidth="1"/>
    <col min="3114" max="3114" width="16.6640625" style="7" customWidth="1"/>
    <col min="3115" max="3115" width="45.33203125" style="7" customWidth="1"/>
    <col min="3116" max="3116" width="35.6640625" style="7" customWidth="1"/>
    <col min="3117" max="3117" width="15.5" style="7" customWidth="1"/>
    <col min="3118" max="3118" width="30.5" style="7" customWidth="1"/>
    <col min="3119" max="3120" width="10" style="7" customWidth="1"/>
    <col min="3121" max="3121" width="4" style="7" customWidth="1"/>
    <col min="3122" max="3122" width="13.83203125" style="7" customWidth="1"/>
    <col min="3123" max="3123" width="39.5" style="7" customWidth="1"/>
    <col min="3124" max="3125" width="13.5" style="7" customWidth="1"/>
    <col min="3126" max="3126" width="14" style="7" customWidth="1"/>
    <col min="3127" max="3127" width="12.5" style="7" customWidth="1"/>
    <col min="3128" max="3128" width="14.33203125" style="7" customWidth="1"/>
    <col min="3129" max="3129" width="13.6640625" style="7" customWidth="1"/>
    <col min="3130" max="3130" width="12.5" style="7" customWidth="1"/>
    <col min="3131" max="3131" width="14" style="7" customWidth="1"/>
    <col min="3132" max="3133" width="13" style="7" customWidth="1"/>
    <col min="3134" max="3134" width="15.33203125" style="7" customWidth="1"/>
    <col min="3135" max="3135" width="12.83203125" style="7" customWidth="1"/>
    <col min="3136" max="3136" width="3.83203125" style="7" customWidth="1"/>
    <col min="3137" max="3137" width="15.6640625" style="7" customWidth="1"/>
    <col min="3138" max="3138" width="10.1640625" style="7" customWidth="1"/>
    <col min="3139" max="3139" width="53.6640625" style="7" customWidth="1"/>
    <col min="3140" max="3140" width="32.83203125" style="7" customWidth="1"/>
    <col min="3141" max="3141" width="21.5" style="7" customWidth="1"/>
    <col min="3142" max="3368" width="9.1640625" style="7" bestFit="1" customWidth="1"/>
    <col min="3369" max="3369" width="4" style="7" customWidth="1"/>
    <col min="3370" max="3370" width="16.6640625" style="7" customWidth="1"/>
    <col min="3371" max="3371" width="45.33203125" style="7" customWidth="1"/>
    <col min="3372" max="3372" width="35.6640625" style="7" customWidth="1"/>
    <col min="3373" max="3373" width="15.5" style="7" customWidth="1"/>
    <col min="3374" max="3374" width="30.5" style="7" customWidth="1"/>
    <col min="3375" max="3376" width="10" style="7" customWidth="1"/>
    <col min="3377" max="3377" width="4" style="7" customWidth="1"/>
    <col min="3378" max="3378" width="13.83203125" style="7" customWidth="1"/>
    <col min="3379" max="3379" width="39.5" style="7" customWidth="1"/>
    <col min="3380" max="3381" width="13.5" style="7" customWidth="1"/>
    <col min="3382" max="3382" width="14" style="7" customWidth="1"/>
    <col min="3383" max="3383" width="12.5" style="7" customWidth="1"/>
    <col min="3384" max="3384" width="14.33203125" style="7" customWidth="1"/>
    <col min="3385" max="3385" width="13.6640625" style="7" customWidth="1"/>
    <col min="3386" max="3386" width="12.5" style="7" customWidth="1"/>
    <col min="3387" max="3387" width="14" style="7" customWidth="1"/>
    <col min="3388" max="3389" width="13" style="7" customWidth="1"/>
    <col min="3390" max="3390" width="15.33203125" style="7" customWidth="1"/>
    <col min="3391" max="3391" width="12.83203125" style="7" customWidth="1"/>
    <col min="3392" max="3392" width="3.83203125" style="7" customWidth="1"/>
    <col min="3393" max="3393" width="15.6640625" style="7" customWidth="1"/>
    <col min="3394" max="3394" width="10.1640625" style="7" customWidth="1"/>
    <col min="3395" max="3395" width="53.6640625" style="7" customWidth="1"/>
    <col min="3396" max="3396" width="32.83203125" style="7" customWidth="1"/>
    <col min="3397" max="3397" width="21.5" style="7" customWidth="1"/>
    <col min="3398" max="3624" width="9.1640625" style="7" bestFit="1" customWidth="1"/>
    <col min="3625" max="3625" width="4" style="7" customWidth="1"/>
    <col min="3626" max="3626" width="16.6640625" style="7" customWidth="1"/>
    <col min="3627" max="3627" width="45.33203125" style="7" customWidth="1"/>
    <col min="3628" max="3628" width="35.6640625" style="7" customWidth="1"/>
    <col min="3629" max="3629" width="15.5" style="7" customWidth="1"/>
    <col min="3630" max="3630" width="30.5" style="7" customWidth="1"/>
    <col min="3631" max="3632" width="10" style="7" customWidth="1"/>
    <col min="3633" max="3633" width="4" style="7" customWidth="1"/>
    <col min="3634" max="3634" width="13.83203125" style="7" customWidth="1"/>
    <col min="3635" max="3635" width="39.5" style="7" customWidth="1"/>
    <col min="3636" max="3637" width="13.5" style="7" customWidth="1"/>
    <col min="3638" max="3638" width="14" style="7" customWidth="1"/>
    <col min="3639" max="3639" width="12.5" style="7" customWidth="1"/>
    <col min="3640" max="3640" width="14.33203125" style="7" customWidth="1"/>
    <col min="3641" max="3641" width="13.6640625" style="7" customWidth="1"/>
    <col min="3642" max="3642" width="12.5" style="7" customWidth="1"/>
    <col min="3643" max="3643" width="14" style="7" customWidth="1"/>
    <col min="3644" max="3645" width="13" style="7" customWidth="1"/>
    <col min="3646" max="3646" width="15.33203125" style="7" customWidth="1"/>
    <col min="3647" max="3647" width="12.83203125" style="7" customWidth="1"/>
    <col min="3648" max="3648" width="3.83203125" style="7" customWidth="1"/>
    <col min="3649" max="3649" width="15.6640625" style="7" customWidth="1"/>
    <col min="3650" max="3650" width="10.1640625" style="7" customWidth="1"/>
    <col min="3651" max="3651" width="53.6640625" style="7" customWidth="1"/>
    <col min="3652" max="3652" width="32.83203125" style="7" customWidth="1"/>
    <col min="3653" max="3653" width="21.5" style="7" customWidth="1"/>
    <col min="3654" max="3880" width="9.1640625" style="7" bestFit="1" customWidth="1"/>
    <col min="3881" max="3881" width="4" style="7" customWidth="1"/>
    <col min="3882" max="3882" width="16.6640625" style="7" customWidth="1"/>
    <col min="3883" max="3883" width="45.33203125" style="7" customWidth="1"/>
    <col min="3884" max="3884" width="35.6640625" style="7" customWidth="1"/>
    <col min="3885" max="3885" width="15.5" style="7" customWidth="1"/>
    <col min="3886" max="3886" width="30.5" style="7" customWidth="1"/>
    <col min="3887" max="3888" width="10" style="7" customWidth="1"/>
    <col min="3889" max="3889" width="4" style="7" customWidth="1"/>
    <col min="3890" max="3890" width="13.83203125" style="7" customWidth="1"/>
    <col min="3891" max="3891" width="39.5" style="7" customWidth="1"/>
    <col min="3892" max="3893" width="13.5" style="7" customWidth="1"/>
    <col min="3894" max="3894" width="14" style="7" customWidth="1"/>
    <col min="3895" max="3895" width="12.5" style="7" customWidth="1"/>
    <col min="3896" max="3896" width="14.33203125" style="7" customWidth="1"/>
    <col min="3897" max="3897" width="13.6640625" style="7" customWidth="1"/>
    <col min="3898" max="3898" width="12.5" style="7" customWidth="1"/>
    <col min="3899" max="3899" width="14" style="7" customWidth="1"/>
    <col min="3900" max="3901" width="13" style="7" customWidth="1"/>
    <col min="3902" max="3902" width="15.33203125" style="7" customWidth="1"/>
    <col min="3903" max="3903" width="12.83203125" style="7" customWidth="1"/>
    <col min="3904" max="3904" width="3.83203125" style="7" customWidth="1"/>
    <col min="3905" max="3905" width="15.6640625" style="7" customWidth="1"/>
    <col min="3906" max="3906" width="10.1640625" style="7" customWidth="1"/>
    <col min="3907" max="3907" width="53.6640625" style="7" customWidth="1"/>
    <col min="3908" max="3908" width="32.83203125" style="7" customWidth="1"/>
    <col min="3909" max="3909" width="21.5" style="7" customWidth="1"/>
    <col min="3910" max="4136" width="9.1640625" style="7" bestFit="1" customWidth="1"/>
    <col min="4137" max="4137" width="4" style="7" customWidth="1"/>
    <col min="4138" max="4138" width="16.6640625" style="7" customWidth="1"/>
    <col min="4139" max="4139" width="45.33203125" style="7" customWidth="1"/>
    <col min="4140" max="4140" width="35.6640625" style="7" customWidth="1"/>
    <col min="4141" max="4141" width="15.5" style="7" customWidth="1"/>
    <col min="4142" max="4142" width="30.5" style="7" customWidth="1"/>
    <col min="4143" max="4144" width="10" style="7" customWidth="1"/>
    <col min="4145" max="4145" width="4" style="7" customWidth="1"/>
    <col min="4146" max="4146" width="13.83203125" style="7" customWidth="1"/>
    <col min="4147" max="4147" width="39.5" style="7" customWidth="1"/>
    <col min="4148" max="4149" width="13.5" style="7" customWidth="1"/>
    <col min="4150" max="4150" width="14" style="7" customWidth="1"/>
    <col min="4151" max="4151" width="12.5" style="7" customWidth="1"/>
    <col min="4152" max="4152" width="14.33203125" style="7" customWidth="1"/>
    <col min="4153" max="4153" width="13.6640625" style="7" customWidth="1"/>
    <col min="4154" max="4154" width="12.5" style="7" customWidth="1"/>
    <col min="4155" max="4155" width="14" style="7" customWidth="1"/>
    <col min="4156" max="4157" width="13" style="7" customWidth="1"/>
    <col min="4158" max="4158" width="15.33203125" style="7" customWidth="1"/>
    <col min="4159" max="4159" width="12.83203125" style="7" customWidth="1"/>
    <col min="4160" max="4160" width="3.83203125" style="7" customWidth="1"/>
    <col min="4161" max="4161" width="15.6640625" style="7" customWidth="1"/>
    <col min="4162" max="4162" width="10.1640625" style="7" customWidth="1"/>
    <col min="4163" max="4163" width="53.6640625" style="7" customWidth="1"/>
    <col min="4164" max="4164" width="32.83203125" style="7" customWidth="1"/>
    <col min="4165" max="4165" width="21.5" style="7" customWidth="1"/>
    <col min="4166" max="4392" width="9.1640625" style="7" bestFit="1" customWidth="1"/>
    <col min="4393" max="4393" width="4" style="7" customWidth="1"/>
    <col min="4394" max="4394" width="16.6640625" style="7" customWidth="1"/>
    <col min="4395" max="4395" width="45.33203125" style="7" customWidth="1"/>
    <col min="4396" max="4396" width="35.6640625" style="7" customWidth="1"/>
    <col min="4397" max="4397" width="15.5" style="7" customWidth="1"/>
    <col min="4398" max="4398" width="30.5" style="7" customWidth="1"/>
    <col min="4399" max="4400" width="10" style="7" customWidth="1"/>
    <col min="4401" max="4401" width="4" style="7" customWidth="1"/>
    <col min="4402" max="4402" width="13.83203125" style="7" customWidth="1"/>
    <col min="4403" max="4403" width="39.5" style="7" customWidth="1"/>
    <col min="4404" max="4405" width="13.5" style="7" customWidth="1"/>
    <col min="4406" max="4406" width="14" style="7" customWidth="1"/>
    <col min="4407" max="4407" width="12.5" style="7" customWidth="1"/>
    <col min="4408" max="4408" width="14.33203125" style="7" customWidth="1"/>
    <col min="4409" max="4409" width="13.6640625" style="7" customWidth="1"/>
    <col min="4410" max="4410" width="12.5" style="7" customWidth="1"/>
    <col min="4411" max="4411" width="14" style="7" customWidth="1"/>
    <col min="4412" max="4413" width="13" style="7" customWidth="1"/>
    <col min="4414" max="4414" width="15.33203125" style="7" customWidth="1"/>
    <col min="4415" max="4415" width="12.83203125" style="7" customWidth="1"/>
    <col min="4416" max="4416" width="3.83203125" style="7" customWidth="1"/>
    <col min="4417" max="4417" width="15.6640625" style="7" customWidth="1"/>
    <col min="4418" max="4418" width="10.1640625" style="7" customWidth="1"/>
    <col min="4419" max="4419" width="53.6640625" style="7" customWidth="1"/>
    <col min="4420" max="4420" width="32.83203125" style="7" customWidth="1"/>
    <col min="4421" max="4421" width="21.5" style="7" customWidth="1"/>
    <col min="4422" max="4648" width="9.1640625" style="7" bestFit="1" customWidth="1"/>
    <col min="4649" max="4649" width="4" style="7" customWidth="1"/>
    <col min="4650" max="4650" width="16.6640625" style="7" customWidth="1"/>
    <col min="4651" max="4651" width="45.33203125" style="7" customWidth="1"/>
    <col min="4652" max="4652" width="35.6640625" style="7" customWidth="1"/>
    <col min="4653" max="4653" width="15.5" style="7" customWidth="1"/>
    <col min="4654" max="4654" width="30.5" style="7" customWidth="1"/>
    <col min="4655" max="4656" width="10" style="7" customWidth="1"/>
    <col min="4657" max="4657" width="4" style="7" customWidth="1"/>
    <col min="4658" max="4658" width="13.83203125" style="7" customWidth="1"/>
    <col min="4659" max="4659" width="39.5" style="7" customWidth="1"/>
    <col min="4660" max="4661" width="13.5" style="7" customWidth="1"/>
    <col min="4662" max="4662" width="14" style="7" customWidth="1"/>
    <col min="4663" max="4663" width="12.5" style="7" customWidth="1"/>
    <col min="4664" max="4664" width="14.33203125" style="7" customWidth="1"/>
    <col min="4665" max="4665" width="13.6640625" style="7" customWidth="1"/>
    <col min="4666" max="4666" width="12.5" style="7" customWidth="1"/>
    <col min="4667" max="4667" width="14" style="7" customWidth="1"/>
    <col min="4668" max="4669" width="13" style="7" customWidth="1"/>
    <col min="4670" max="4670" width="15.33203125" style="7" customWidth="1"/>
    <col min="4671" max="4671" width="12.83203125" style="7" customWidth="1"/>
    <col min="4672" max="4672" width="3.83203125" style="7" customWidth="1"/>
    <col min="4673" max="4673" width="15.6640625" style="7" customWidth="1"/>
    <col min="4674" max="4674" width="10.1640625" style="7" customWidth="1"/>
    <col min="4675" max="4675" width="53.6640625" style="7" customWidth="1"/>
    <col min="4676" max="4676" width="32.83203125" style="7" customWidth="1"/>
    <col min="4677" max="4677" width="21.5" style="7" customWidth="1"/>
    <col min="4678" max="4904" width="9.1640625" style="7" bestFit="1" customWidth="1"/>
    <col min="4905" max="4905" width="4" style="7" customWidth="1"/>
    <col min="4906" max="4906" width="16.6640625" style="7" customWidth="1"/>
    <col min="4907" max="4907" width="45.33203125" style="7" customWidth="1"/>
    <col min="4908" max="4908" width="35.6640625" style="7" customWidth="1"/>
    <col min="4909" max="4909" width="15.5" style="7" customWidth="1"/>
    <col min="4910" max="4910" width="30.5" style="7" customWidth="1"/>
    <col min="4911" max="4912" width="10" style="7" customWidth="1"/>
    <col min="4913" max="4913" width="4" style="7" customWidth="1"/>
    <col min="4914" max="4914" width="13.83203125" style="7" customWidth="1"/>
    <col min="4915" max="4915" width="39.5" style="7" customWidth="1"/>
    <col min="4916" max="4917" width="13.5" style="7" customWidth="1"/>
    <col min="4918" max="4918" width="14" style="7" customWidth="1"/>
    <col min="4919" max="4919" width="12.5" style="7" customWidth="1"/>
    <col min="4920" max="4920" width="14.33203125" style="7" customWidth="1"/>
    <col min="4921" max="4921" width="13.6640625" style="7" customWidth="1"/>
    <col min="4922" max="4922" width="12.5" style="7" customWidth="1"/>
    <col min="4923" max="4923" width="14" style="7" customWidth="1"/>
    <col min="4924" max="4925" width="13" style="7" customWidth="1"/>
    <col min="4926" max="4926" width="15.33203125" style="7" customWidth="1"/>
    <col min="4927" max="4927" width="12.83203125" style="7" customWidth="1"/>
    <col min="4928" max="4928" width="3.83203125" style="7" customWidth="1"/>
    <col min="4929" max="4929" width="15.6640625" style="7" customWidth="1"/>
    <col min="4930" max="4930" width="10.1640625" style="7" customWidth="1"/>
    <col min="4931" max="4931" width="53.6640625" style="7" customWidth="1"/>
    <col min="4932" max="4932" width="32.83203125" style="7" customWidth="1"/>
    <col min="4933" max="4933" width="21.5" style="7" customWidth="1"/>
    <col min="4934" max="5160" width="9.1640625" style="7" bestFit="1" customWidth="1"/>
    <col min="5161" max="5161" width="4" style="7" customWidth="1"/>
    <col min="5162" max="5162" width="16.6640625" style="7" customWidth="1"/>
    <col min="5163" max="5163" width="45.33203125" style="7" customWidth="1"/>
    <col min="5164" max="5164" width="35.6640625" style="7" customWidth="1"/>
    <col min="5165" max="5165" width="15.5" style="7" customWidth="1"/>
    <col min="5166" max="5166" width="30.5" style="7" customWidth="1"/>
    <col min="5167" max="5168" width="10" style="7" customWidth="1"/>
    <col min="5169" max="5169" width="4" style="7" customWidth="1"/>
    <col min="5170" max="5170" width="13.83203125" style="7" customWidth="1"/>
    <col min="5171" max="5171" width="39.5" style="7" customWidth="1"/>
    <col min="5172" max="5173" width="13.5" style="7" customWidth="1"/>
    <col min="5174" max="5174" width="14" style="7" customWidth="1"/>
    <col min="5175" max="5175" width="12.5" style="7" customWidth="1"/>
    <col min="5176" max="5176" width="14.33203125" style="7" customWidth="1"/>
    <col min="5177" max="5177" width="13.6640625" style="7" customWidth="1"/>
    <col min="5178" max="5178" width="12.5" style="7" customWidth="1"/>
    <col min="5179" max="5179" width="14" style="7" customWidth="1"/>
    <col min="5180" max="5181" width="13" style="7" customWidth="1"/>
    <col min="5182" max="5182" width="15.33203125" style="7" customWidth="1"/>
    <col min="5183" max="5183" width="12.83203125" style="7" customWidth="1"/>
    <col min="5184" max="5184" width="3.83203125" style="7" customWidth="1"/>
    <col min="5185" max="5185" width="15.6640625" style="7" customWidth="1"/>
    <col min="5186" max="5186" width="10.1640625" style="7" customWidth="1"/>
    <col min="5187" max="5187" width="53.6640625" style="7" customWidth="1"/>
    <col min="5188" max="5188" width="32.83203125" style="7" customWidth="1"/>
    <col min="5189" max="5189" width="21.5" style="7" customWidth="1"/>
    <col min="5190" max="5416" width="9.1640625" style="7" bestFit="1" customWidth="1"/>
    <col min="5417" max="5417" width="4" style="7" customWidth="1"/>
    <col min="5418" max="5418" width="16.6640625" style="7" customWidth="1"/>
    <col min="5419" max="5419" width="45.33203125" style="7" customWidth="1"/>
    <col min="5420" max="5420" width="35.6640625" style="7" customWidth="1"/>
    <col min="5421" max="5421" width="15.5" style="7" customWidth="1"/>
    <col min="5422" max="5422" width="30.5" style="7" customWidth="1"/>
    <col min="5423" max="5424" width="10" style="7" customWidth="1"/>
    <col min="5425" max="5425" width="4" style="7" customWidth="1"/>
    <col min="5426" max="5426" width="13.83203125" style="7" customWidth="1"/>
    <col min="5427" max="5427" width="39.5" style="7" customWidth="1"/>
    <col min="5428" max="5429" width="13.5" style="7" customWidth="1"/>
    <col min="5430" max="5430" width="14" style="7" customWidth="1"/>
    <col min="5431" max="5431" width="12.5" style="7" customWidth="1"/>
    <col min="5432" max="5432" width="14.33203125" style="7" customWidth="1"/>
    <col min="5433" max="5433" width="13.6640625" style="7" customWidth="1"/>
    <col min="5434" max="5434" width="12.5" style="7" customWidth="1"/>
    <col min="5435" max="5435" width="14" style="7" customWidth="1"/>
    <col min="5436" max="5437" width="13" style="7" customWidth="1"/>
    <col min="5438" max="5438" width="15.33203125" style="7" customWidth="1"/>
    <col min="5439" max="5439" width="12.83203125" style="7" customWidth="1"/>
    <col min="5440" max="5440" width="3.83203125" style="7" customWidth="1"/>
    <col min="5441" max="5441" width="15.6640625" style="7" customWidth="1"/>
    <col min="5442" max="5442" width="10.1640625" style="7" customWidth="1"/>
    <col min="5443" max="5443" width="53.6640625" style="7" customWidth="1"/>
    <col min="5444" max="5444" width="32.83203125" style="7" customWidth="1"/>
    <col min="5445" max="5445" width="21.5" style="7" customWidth="1"/>
    <col min="5446" max="5672" width="9.1640625" style="7" bestFit="1" customWidth="1"/>
    <col min="5673" max="5673" width="4" style="7" customWidth="1"/>
    <col min="5674" max="5674" width="16.6640625" style="7" customWidth="1"/>
    <col min="5675" max="5675" width="45.33203125" style="7" customWidth="1"/>
    <col min="5676" max="5676" width="35.6640625" style="7" customWidth="1"/>
    <col min="5677" max="5677" width="15.5" style="7" customWidth="1"/>
    <col min="5678" max="5678" width="30.5" style="7" customWidth="1"/>
    <col min="5679" max="5680" width="10" style="7" customWidth="1"/>
    <col min="5681" max="5681" width="4" style="7" customWidth="1"/>
    <col min="5682" max="5682" width="13.83203125" style="7" customWidth="1"/>
    <col min="5683" max="5683" width="39.5" style="7" customWidth="1"/>
    <col min="5684" max="5685" width="13.5" style="7" customWidth="1"/>
    <col min="5686" max="5686" width="14" style="7" customWidth="1"/>
    <col min="5687" max="5687" width="12.5" style="7" customWidth="1"/>
    <col min="5688" max="5688" width="14.33203125" style="7" customWidth="1"/>
    <col min="5689" max="5689" width="13.6640625" style="7" customWidth="1"/>
    <col min="5690" max="5690" width="12.5" style="7" customWidth="1"/>
    <col min="5691" max="5691" width="14" style="7" customWidth="1"/>
    <col min="5692" max="5693" width="13" style="7" customWidth="1"/>
    <col min="5694" max="5694" width="15.33203125" style="7" customWidth="1"/>
    <col min="5695" max="5695" width="12.83203125" style="7" customWidth="1"/>
    <col min="5696" max="5696" width="3.83203125" style="7" customWidth="1"/>
    <col min="5697" max="5697" width="15.6640625" style="7" customWidth="1"/>
    <col min="5698" max="5698" width="10.1640625" style="7" customWidth="1"/>
    <col min="5699" max="5699" width="53.6640625" style="7" customWidth="1"/>
    <col min="5700" max="5700" width="32.83203125" style="7" customWidth="1"/>
    <col min="5701" max="5701" width="21.5" style="7" customWidth="1"/>
    <col min="5702" max="5928" width="9.1640625" style="7" bestFit="1" customWidth="1"/>
    <col min="5929" max="5929" width="4" style="7" customWidth="1"/>
    <col min="5930" max="5930" width="16.6640625" style="7" customWidth="1"/>
    <col min="5931" max="5931" width="45.33203125" style="7" customWidth="1"/>
    <col min="5932" max="5932" width="35.6640625" style="7" customWidth="1"/>
    <col min="5933" max="5933" width="15.5" style="7" customWidth="1"/>
    <col min="5934" max="5934" width="30.5" style="7" customWidth="1"/>
    <col min="5935" max="5936" width="10" style="7" customWidth="1"/>
    <col min="5937" max="5937" width="4" style="7" customWidth="1"/>
    <col min="5938" max="5938" width="13.83203125" style="7" customWidth="1"/>
    <col min="5939" max="5939" width="39.5" style="7" customWidth="1"/>
    <col min="5940" max="5941" width="13.5" style="7" customWidth="1"/>
    <col min="5942" max="5942" width="14" style="7" customWidth="1"/>
    <col min="5943" max="5943" width="12.5" style="7" customWidth="1"/>
    <col min="5944" max="5944" width="14.33203125" style="7" customWidth="1"/>
    <col min="5945" max="5945" width="13.6640625" style="7" customWidth="1"/>
    <col min="5946" max="5946" width="12.5" style="7" customWidth="1"/>
    <col min="5947" max="5947" width="14" style="7" customWidth="1"/>
    <col min="5948" max="5949" width="13" style="7" customWidth="1"/>
    <col min="5950" max="5950" width="15.33203125" style="7" customWidth="1"/>
    <col min="5951" max="5951" width="12.83203125" style="7" customWidth="1"/>
    <col min="5952" max="5952" width="3.83203125" style="7" customWidth="1"/>
    <col min="5953" max="5953" width="15.6640625" style="7" customWidth="1"/>
    <col min="5954" max="5954" width="10.1640625" style="7" customWidth="1"/>
    <col min="5955" max="5955" width="53.6640625" style="7" customWidth="1"/>
    <col min="5956" max="5956" width="32.83203125" style="7" customWidth="1"/>
    <col min="5957" max="5957" width="21.5" style="7" customWidth="1"/>
    <col min="5958" max="6184" width="9.1640625" style="7" bestFit="1" customWidth="1"/>
    <col min="6185" max="6185" width="4" style="7" customWidth="1"/>
    <col min="6186" max="6186" width="16.6640625" style="7" customWidth="1"/>
    <col min="6187" max="6187" width="45.33203125" style="7" customWidth="1"/>
    <col min="6188" max="6188" width="35.6640625" style="7" customWidth="1"/>
    <col min="6189" max="6189" width="15.5" style="7" customWidth="1"/>
    <col min="6190" max="6190" width="30.5" style="7" customWidth="1"/>
    <col min="6191" max="6192" width="10" style="7" customWidth="1"/>
    <col min="6193" max="6193" width="4" style="7" customWidth="1"/>
    <col min="6194" max="6194" width="13.83203125" style="7" customWidth="1"/>
    <col min="6195" max="6195" width="39.5" style="7" customWidth="1"/>
    <col min="6196" max="6197" width="13.5" style="7" customWidth="1"/>
    <col min="6198" max="6198" width="14" style="7" customWidth="1"/>
    <col min="6199" max="6199" width="12.5" style="7" customWidth="1"/>
    <col min="6200" max="6200" width="14.33203125" style="7" customWidth="1"/>
    <col min="6201" max="6201" width="13.6640625" style="7" customWidth="1"/>
    <col min="6202" max="6202" width="12.5" style="7" customWidth="1"/>
    <col min="6203" max="6203" width="14" style="7" customWidth="1"/>
    <col min="6204" max="6205" width="13" style="7" customWidth="1"/>
    <col min="6206" max="6206" width="15.33203125" style="7" customWidth="1"/>
    <col min="6207" max="6207" width="12.83203125" style="7" customWidth="1"/>
    <col min="6208" max="6208" width="3.83203125" style="7" customWidth="1"/>
    <col min="6209" max="6209" width="15.6640625" style="7" customWidth="1"/>
    <col min="6210" max="6210" width="10.1640625" style="7" customWidth="1"/>
    <col min="6211" max="6211" width="53.6640625" style="7" customWidth="1"/>
    <col min="6212" max="6212" width="32.83203125" style="7" customWidth="1"/>
    <col min="6213" max="6213" width="21.5" style="7" customWidth="1"/>
    <col min="6214" max="6440" width="9.1640625" style="7" bestFit="1" customWidth="1"/>
    <col min="6441" max="6441" width="4" style="7" customWidth="1"/>
    <col min="6442" max="6442" width="16.6640625" style="7" customWidth="1"/>
    <col min="6443" max="6443" width="45.33203125" style="7" customWidth="1"/>
    <col min="6444" max="6444" width="35.6640625" style="7" customWidth="1"/>
    <col min="6445" max="6445" width="15.5" style="7" customWidth="1"/>
    <col min="6446" max="6446" width="30.5" style="7" customWidth="1"/>
    <col min="6447" max="6448" width="10" style="7" customWidth="1"/>
    <col min="6449" max="6449" width="4" style="7" customWidth="1"/>
    <col min="6450" max="6450" width="13.83203125" style="7" customWidth="1"/>
    <col min="6451" max="6451" width="39.5" style="7" customWidth="1"/>
    <col min="6452" max="6453" width="13.5" style="7" customWidth="1"/>
    <col min="6454" max="6454" width="14" style="7" customWidth="1"/>
    <col min="6455" max="6455" width="12.5" style="7" customWidth="1"/>
    <col min="6456" max="6456" width="14.33203125" style="7" customWidth="1"/>
    <col min="6457" max="6457" width="13.6640625" style="7" customWidth="1"/>
    <col min="6458" max="6458" width="12.5" style="7" customWidth="1"/>
    <col min="6459" max="6459" width="14" style="7" customWidth="1"/>
    <col min="6460" max="6461" width="13" style="7" customWidth="1"/>
    <col min="6462" max="6462" width="15.33203125" style="7" customWidth="1"/>
    <col min="6463" max="6463" width="12.83203125" style="7" customWidth="1"/>
    <col min="6464" max="6464" width="3.83203125" style="7" customWidth="1"/>
    <col min="6465" max="6465" width="15.6640625" style="7" customWidth="1"/>
    <col min="6466" max="6466" width="10.1640625" style="7" customWidth="1"/>
    <col min="6467" max="6467" width="53.6640625" style="7" customWidth="1"/>
    <col min="6468" max="6468" width="32.83203125" style="7" customWidth="1"/>
    <col min="6469" max="6469" width="21.5" style="7" customWidth="1"/>
    <col min="6470" max="6696" width="9.1640625" style="7" bestFit="1" customWidth="1"/>
    <col min="6697" max="6697" width="4" style="7" customWidth="1"/>
    <col min="6698" max="6698" width="16.6640625" style="7" customWidth="1"/>
    <col min="6699" max="6699" width="45.33203125" style="7" customWidth="1"/>
    <col min="6700" max="6700" width="35.6640625" style="7" customWidth="1"/>
    <col min="6701" max="6701" width="15.5" style="7" customWidth="1"/>
    <col min="6702" max="6702" width="30.5" style="7" customWidth="1"/>
    <col min="6703" max="6704" width="10" style="7" customWidth="1"/>
    <col min="6705" max="6705" width="4" style="7" customWidth="1"/>
    <col min="6706" max="6706" width="13.83203125" style="7" customWidth="1"/>
    <col min="6707" max="6707" width="39.5" style="7" customWidth="1"/>
    <col min="6708" max="6709" width="13.5" style="7" customWidth="1"/>
    <col min="6710" max="6710" width="14" style="7" customWidth="1"/>
    <col min="6711" max="6711" width="12.5" style="7" customWidth="1"/>
    <col min="6712" max="6712" width="14.33203125" style="7" customWidth="1"/>
    <col min="6713" max="6713" width="13.6640625" style="7" customWidth="1"/>
    <col min="6714" max="6714" width="12.5" style="7" customWidth="1"/>
    <col min="6715" max="6715" width="14" style="7" customWidth="1"/>
    <col min="6716" max="6717" width="13" style="7" customWidth="1"/>
    <col min="6718" max="6718" width="15.33203125" style="7" customWidth="1"/>
    <col min="6719" max="6719" width="12.83203125" style="7" customWidth="1"/>
    <col min="6720" max="6720" width="3.83203125" style="7" customWidth="1"/>
    <col min="6721" max="6721" width="15.6640625" style="7" customWidth="1"/>
    <col min="6722" max="6722" width="10.1640625" style="7" customWidth="1"/>
    <col min="6723" max="6723" width="53.6640625" style="7" customWidth="1"/>
    <col min="6724" max="6724" width="32.83203125" style="7" customWidth="1"/>
    <col min="6725" max="6725" width="21.5" style="7" customWidth="1"/>
    <col min="6726" max="6952" width="9.1640625" style="7" bestFit="1" customWidth="1"/>
    <col min="6953" max="6953" width="4" style="7" customWidth="1"/>
    <col min="6954" max="6954" width="16.6640625" style="7" customWidth="1"/>
    <col min="6955" max="6955" width="45.33203125" style="7" customWidth="1"/>
    <col min="6956" max="6956" width="35.6640625" style="7" customWidth="1"/>
    <col min="6957" max="6957" width="15.5" style="7" customWidth="1"/>
    <col min="6958" max="6958" width="30.5" style="7" customWidth="1"/>
    <col min="6959" max="6960" width="10" style="7" customWidth="1"/>
    <col min="6961" max="6961" width="4" style="7" customWidth="1"/>
    <col min="6962" max="6962" width="13.83203125" style="7" customWidth="1"/>
    <col min="6963" max="6963" width="39.5" style="7" customWidth="1"/>
    <col min="6964" max="6965" width="13.5" style="7" customWidth="1"/>
    <col min="6966" max="6966" width="14" style="7" customWidth="1"/>
    <col min="6967" max="6967" width="12.5" style="7" customWidth="1"/>
    <col min="6968" max="6968" width="14.33203125" style="7" customWidth="1"/>
    <col min="6969" max="6969" width="13.6640625" style="7" customWidth="1"/>
    <col min="6970" max="6970" width="12.5" style="7" customWidth="1"/>
    <col min="6971" max="6971" width="14" style="7" customWidth="1"/>
    <col min="6972" max="6973" width="13" style="7" customWidth="1"/>
    <col min="6974" max="6974" width="15.33203125" style="7" customWidth="1"/>
    <col min="6975" max="6975" width="12.83203125" style="7" customWidth="1"/>
    <col min="6976" max="6976" width="3.83203125" style="7" customWidth="1"/>
    <col min="6977" max="6977" width="15.6640625" style="7" customWidth="1"/>
    <col min="6978" max="6978" width="10.1640625" style="7" customWidth="1"/>
    <col min="6979" max="6979" width="53.6640625" style="7" customWidth="1"/>
    <col min="6980" max="6980" width="32.83203125" style="7" customWidth="1"/>
    <col min="6981" max="6981" width="21.5" style="7" customWidth="1"/>
    <col min="6982" max="7208" width="9.1640625" style="7" bestFit="1" customWidth="1"/>
    <col min="7209" max="7209" width="4" style="7" customWidth="1"/>
    <col min="7210" max="7210" width="16.6640625" style="7" customWidth="1"/>
    <col min="7211" max="7211" width="45.33203125" style="7" customWidth="1"/>
    <col min="7212" max="7212" width="35.6640625" style="7" customWidth="1"/>
    <col min="7213" max="7213" width="15.5" style="7" customWidth="1"/>
    <col min="7214" max="7214" width="30.5" style="7" customWidth="1"/>
    <col min="7215" max="7216" width="10" style="7" customWidth="1"/>
    <col min="7217" max="7217" width="4" style="7" customWidth="1"/>
    <col min="7218" max="7218" width="13.83203125" style="7" customWidth="1"/>
    <col min="7219" max="7219" width="39.5" style="7" customWidth="1"/>
    <col min="7220" max="7221" width="13.5" style="7" customWidth="1"/>
    <col min="7222" max="7222" width="14" style="7" customWidth="1"/>
    <col min="7223" max="7223" width="12.5" style="7" customWidth="1"/>
    <col min="7224" max="7224" width="14.33203125" style="7" customWidth="1"/>
    <col min="7225" max="7225" width="13.6640625" style="7" customWidth="1"/>
    <col min="7226" max="7226" width="12.5" style="7" customWidth="1"/>
    <col min="7227" max="7227" width="14" style="7" customWidth="1"/>
    <col min="7228" max="7229" width="13" style="7" customWidth="1"/>
    <col min="7230" max="7230" width="15.33203125" style="7" customWidth="1"/>
    <col min="7231" max="7231" width="12.83203125" style="7" customWidth="1"/>
    <col min="7232" max="7232" width="3.83203125" style="7" customWidth="1"/>
    <col min="7233" max="7233" width="15.6640625" style="7" customWidth="1"/>
    <col min="7234" max="7234" width="10.1640625" style="7" customWidth="1"/>
    <col min="7235" max="7235" width="53.6640625" style="7" customWidth="1"/>
    <col min="7236" max="7236" width="32.83203125" style="7" customWidth="1"/>
    <col min="7237" max="7237" width="21.5" style="7" customWidth="1"/>
    <col min="7238" max="7464" width="9.1640625" style="7" bestFit="1" customWidth="1"/>
    <col min="7465" max="7465" width="4" style="7" customWidth="1"/>
    <col min="7466" max="7466" width="16.6640625" style="7" customWidth="1"/>
    <col min="7467" max="7467" width="45.33203125" style="7" customWidth="1"/>
    <col min="7468" max="7468" width="35.6640625" style="7" customWidth="1"/>
    <col min="7469" max="7469" width="15.5" style="7" customWidth="1"/>
    <col min="7470" max="7470" width="30.5" style="7" customWidth="1"/>
    <col min="7471" max="7472" width="10" style="7" customWidth="1"/>
    <col min="7473" max="7473" width="4" style="7" customWidth="1"/>
    <col min="7474" max="7474" width="13.83203125" style="7" customWidth="1"/>
    <col min="7475" max="7475" width="39.5" style="7" customWidth="1"/>
    <col min="7476" max="7477" width="13.5" style="7" customWidth="1"/>
    <col min="7478" max="7478" width="14" style="7" customWidth="1"/>
    <col min="7479" max="7479" width="12.5" style="7" customWidth="1"/>
    <col min="7480" max="7480" width="14.33203125" style="7" customWidth="1"/>
    <col min="7481" max="7481" width="13.6640625" style="7" customWidth="1"/>
    <col min="7482" max="7482" width="12.5" style="7" customWidth="1"/>
    <col min="7483" max="7483" width="14" style="7" customWidth="1"/>
    <col min="7484" max="7485" width="13" style="7" customWidth="1"/>
    <col min="7486" max="7486" width="15.33203125" style="7" customWidth="1"/>
    <col min="7487" max="7487" width="12.83203125" style="7" customWidth="1"/>
    <col min="7488" max="7488" width="3.83203125" style="7" customWidth="1"/>
    <col min="7489" max="7489" width="15.6640625" style="7" customWidth="1"/>
    <col min="7490" max="7490" width="10.1640625" style="7" customWidth="1"/>
    <col min="7491" max="7491" width="53.6640625" style="7" customWidth="1"/>
    <col min="7492" max="7492" width="32.83203125" style="7" customWidth="1"/>
    <col min="7493" max="7493" width="21.5" style="7" customWidth="1"/>
    <col min="7494" max="7720" width="9.1640625" style="7" bestFit="1" customWidth="1"/>
    <col min="7721" max="7721" width="4" style="7" customWidth="1"/>
    <col min="7722" max="7722" width="16.6640625" style="7" customWidth="1"/>
    <col min="7723" max="7723" width="45.33203125" style="7" customWidth="1"/>
    <col min="7724" max="7724" width="35.6640625" style="7" customWidth="1"/>
    <col min="7725" max="7725" width="15.5" style="7" customWidth="1"/>
    <col min="7726" max="7726" width="30.5" style="7" customWidth="1"/>
    <col min="7727" max="7728" width="10" style="7" customWidth="1"/>
    <col min="7729" max="7729" width="4" style="7" customWidth="1"/>
    <col min="7730" max="7730" width="13.83203125" style="7" customWidth="1"/>
    <col min="7731" max="7731" width="39.5" style="7" customWidth="1"/>
    <col min="7732" max="7733" width="13.5" style="7" customWidth="1"/>
    <col min="7734" max="7734" width="14" style="7" customWidth="1"/>
    <col min="7735" max="7735" width="12.5" style="7" customWidth="1"/>
    <col min="7736" max="7736" width="14.33203125" style="7" customWidth="1"/>
    <col min="7737" max="7737" width="13.6640625" style="7" customWidth="1"/>
    <col min="7738" max="7738" width="12.5" style="7" customWidth="1"/>
    <col min="7739" max="7739" width="14" style="7" customWidth="1"/>
    <col min="7740" max="7741" width="13" style="7" customWidth="1"/>
    <col min="7742" max="7742" width="15.33203125" style="7" customWidth="1"/>
    <col min="7743" max="7743" width="12.83203125" style="7" customWidth="1"/>
    <col min="7744" max="7744" width="3.83203125" style="7" customWidth="1"/>
    <col min="7745" max="7745" width="15.6640625" style="7" customWidth="1"/>
    <col min="7746" max="7746" width="10.1640625" style="7" customWidth="1"/>
    <col min="7747" max="7747" width="53.6640625" style="7" customWidth="1"/>
    <col min="7748" max="7748" width="32.83203125" style="7" customWidth="1"/>
    <col min="7749" max="7749" width="21.5" style="7" customWidth="1"/>
    <col min="7750" max="7976" width="9.1640625" style="7" bestFit="1" customWidth="1"/>
    <col min="7977" max="7977" width="4" style="7" customWidth="1"/>
    <col min="7978" max="7978" width="16.6640625" style="7" customWidth="1"/>
    <col min="7979" max="7979" width="45.33203125" style="7" customWidth="1"/>
    <col min="7980" max="7980" width="35.6640625" style="7" customWidth="1"/>
    <col min="7981" max="7981" width="15.5" style="7" customWidth="1"/>
    <col min="7982" max="7982" width="30.5" style="7" customWidth="1"/>
    <col min="7983" max="7984" width="10" style="7" customWidth="1"/>
    <col min="7985" max="7985" width="4" style="7" customWidth="1"/>
    <col min="7986" max="7986" width="13.83203125" style="7" customWidth="1"/>
    <col min="7987" max="7987" width="39.5" style="7" customWidth="1"/>
    <col min="7988" max="7989" width="13.5" style="7" customWidth="1"/>
    <col min="7990" max="7990" width="14" style="7" customWidth="1"/>
    <col min="7991" max="7991" width="12.5" style="7" customWidth="1"/>
    <col min="7992" max="7992" width="14.33203125" style="7" customWidth="1"/>
    <col min="7993" max="7993" width="13.6640625" style="7" customWidth="1"/>
    <col min="7994" max="7994" width="12.5" style="7" customWidth="1"/>
    <col min="7995" max="7995" width="14" style="7" customWidth="1"/>
    <col min="7996" max="7997" width="13" style="7" customWidth="1"/>
    <col min="7998" max="7998" width="15.33203125" style="7" customWidth="1"/>
    <col min="7999" max="7999" width="12.83203125" style="7" customWidth="1"/>
    <col min="8000" max="8000" width="3.83203125" style="7" customWidth="1"/>
    <col min="8001" max="8001" width="15.6640625" style="7" customWidth="1"/>
    <col min="8002" max="8002" width="10.1640625" style="7" customWidth="1"/>
    <col min="8003" max="8003" width="53.6640625" style="7" customWidth="1"/>
    <col min="8004" max="8004" width="32.83203125" style="7" customWidth="1"/>
    <col min="8005" max="8005" width="21.5" style="7" customWidth="1"/>
    <col min="8006" max="8232" width="9.1640625" style="7" bestFit="1" customWidth="1"/>
    <col min="8233" max="8233" width="4" style="7" customWidth="1"/>
    <col min="8234" max="8234" width="16.6640625" style="7" customWidth="1"/>
    <col min="8235" max="8235" width="45.33203125" style="7" customWidth="1"/>
    <col min="8236" max="8236" width="35.6640625" style="7" customWidth="1"/>
    <col min="8237" max="8237" width="15.5" style="7" customWidth="1"/>
    <col min="8238" max="8238" width="30.5" style="7" customWidth="1"/>
    <col min="8239" max="8240" width="10" style="7" customWidth="1"/>
    <col min="8241" max="8241" width="4" style="7" customWidth="1"/>
    <col min="8242" max="8242" width="13.83203125" style="7" customWidth="1"/>
    <col min="8243" max="8243" width="39.5" style="7" customWidth="1"/>
    <col min="8244" max="8245" width="13.5" style="7" customWidth="1"/>
    <col min="8246" max="8246" width="14" style="7" customWidth="1"/>
    <col min="8247" max="8247" width="12.5" style="7" customWidth="1"/>
    <col min="8248" max="8248" width="14.33203125" style="7" customWidth="1"/>
    <col min="8249" max="8249" width="13.6640625" style="7" customWidth="1"/>
    <col min="8250" max="8250" width="12.5" style="7" customWidth="1"/>
    <col min="8251" max="8251" width="14" style="7" customWidth="1"/>
    <col min="8252" max="8253" width="13" style="7" customWidth="1"/>
    <col min="8254" max="8254" width="15.33203125" style="7" customWidth="1"/>
    <col min="8255" max="8255" width="12.83203125" style="7" customWidth="1"/>
    <col min="8256" max="8256" width="3.83203125" style="7" customWidth="1"/>
    <col min="8257" max="8257" width="15.6640625" style="7" customWidth="1"/>
    <col min="8258" max="8258" width="10.1640625" style="7" customWidth="1"/>
    <col min="8259" max="8259" width="53.6640625" style="7" customWidth="1"/>
    <col min="8260" max="8260" width="32.83203125" style="7" customWidth="1"/>
    <col min="8261" max="8261" width="21.5" style="7" customWidth="1"/>
    <col min="8262" max="8488" width="9.1640625" style="7" bestFit="1" customWidth="1"/>
    <col min="8489" max="8489" width="4" style="7" customWidth="1"/>
    <col min="8490" max="8490" width="16.6640625" style="7" customWidth="1"/>
    <col min="8491" max="8491" width="45.33203125" style="7" customWidth="1"/>
    <col min="8492" max="8492" width="35.6640625" style="7" customWidth="1"/>
    <col min="8493" max="8493" width="15.5" style="7" customWidth="1"/>
    <col min="8494" max="8494" width="30.5" style="7" customWidth="1"/>
    <col min="8495" max="8496" width="10" style="7" customWidth="1"/>
    <col min="8497" max="8497" width="4" style="7" customWidth="1"/>
    <col min="8498" max="8498" width="13.83203125" style="7" customWidth="1"/>
    <col min="8499" max="8499" width="39.5" style="7" customWidth="1"/>
    <col min="8500" max="8501" width="13.5" style="7" customWidth="1"/>
    <col min="8502" max="8502" width="14" style="7" customWidth="1"/>
    <col min="8503" max="8503" width="12.5" style="7" customWidth="1"/>
    <col min="8504" max="8504" width="14.33203125" style="7" customWidth="1"/>
    <col min="8505" max="8505" width="13.6640625" style="7" customWidth="1"/>
    <col min="8506" max="8506" width="12.5" style="7" customWidth="1"/>
    <col min="8507" max="8507" width="14" style="7" customWidth="1"/>
    <col min="8508" max="8509" width="13" style="7" customWidth="1"/>
    <col min="8510" max="8510" width="15.33203125" style="7" customWidth="1"/>
    <col min="8511" max="8511" width="12.83203125" style="7" customWidth="1"/>
    <col min="8512" max="8512" width="3.83203125" style="7" customWidth="1"/>
    <col min="8513" max="8513" width="15.6640625" style="7" customWidth="1"/>
    <col min="8514" max="8514" width="10.1640625" style="7" customWidth="1"/>
    <col min="8515" max="8515" width="53.6640625" style="7" customWidth="1"/>
    <col min="8516" max="8516" width="32.83203125" style="7" customWidth="1"/>
    <col min="8517" max="8517" width="21.5" style="7" customWidth="1"/>
    <col min="8518" max="8744" width="9.1640625" style="7" bestFit="1" customWidth="1"/>
    <col min="8745" max="8745" width="4" style="7" customWidth="1"/>
    <col min="8746" max="8746" width="16.6640625" style="7" customWidth="1"/>
    <col min="8747" max="8747" width="45.33203125" style="7" customWidth="1"/>
    <col min="8748" max="8748" width="35.6640625" style="7" customWidth="1"/>
    <col min="8749" max="8749" width="15.5" style="7" customWidth="1"/>
    <col min="8750" max="8750" width="30.5" style="7" customWidth="1"/>
    <col min="8751" max="8752" width="10" style="7" customWidth="1"/>
    <col min="8753" max="8753" width="4" style="7" customWidth="1"/>
    <col min="8754" max="8754" width="13.83203125" style="7" customWidth="1"/>
    <col min="8755" max="8755" width="39.5" style="7" customWidth="1"/>
    <col min="8756" max="8757" width="13.5" style="7" customWidth="1"/>
    <col min="8758" max="8758" width="14" style="7" customWidth="1"/>
    <col min="8759" max="8759" width="12.5" style="7" customWidth="1"/>
    <col min="8760" max="8760" width="14.33203125" style="7" customWidth="1"/>
    <col min="8761" max="8761" width="13.6640625" style="7" customWidth="1"/>
    <col min="8762" max="8762" width="12.5" style="7" customWidth="1"/>
    <col min="8763" max="8763" width="14" style="7" customWidth="1"/>
    <col min="8764" max="8765" width="13" style="7" customWidth="1"/>
    <col min="8766" max="8766" width="15.33203125" style="7" customWidth="1"/>
    <col min="8767" max="8767" width="12.83203125" style="7" customWidth="1"/>
    <col min="8768" max="8768" width="3.83203125" style="7" customWidth="1"/>
    <col min="8769" max="8769" width="15.6640625" style="7" customWidth="1"/>
    <col min="8770" max="8770" width="10.1640625" style="7" customWidth="1"/>
    <col min="8771" max="8771" width="53.6640625" style="7" customWidth="1"/>
    <col min="8772" max="8772" width="32.83203125" style="7" customWidth="1"/>
    <col min="8773" max="8773" width="21.5" style="7" customWidth="1"/>
    <col min="8774" max="9000" width="9.1640625" style="7" bestFit="1" customWidth="1"/>
    <col min="9001" max="9001" width="4" style="7" customWidth="1"/>
    <col min="9002" max="9002" width="16.6640625" style="7" customWidth="1"/>
    <col min="9003" max="9003" width="45.33203125" style="7" customWidth="1"/>
    <col min="9004" max="9004" width="35.6640625" style="7" customWidth="1"/>
    <col min="9005" max="9005" width="15.5" style="7" customWidth="1"/>
    <col min="9006" max="9006" width="30.5" style="7" customWidth="1"/>
    <col min="9007" max="9008" width="10" style="7" customWidth="1"/>
    <col min="9009" max="9009" width="4" style="7" customWidth="1"/>
    <col min="9010" max="9010" width="13.83203125" style="7" customWidth="1"/>
    <col min="9011" max="9011" width="39.5" style="7" customWidth="1"/>
    <col min="9012" max="9013" width="13.5" style="7" customWidth="1"/>
    <col min="9014" max="9014" width="14" style="7" customWidth="1"/>
    <col min="9015" max="9015" width="12.5" style="7" customWidth="1"/>
    <col min="9016" max="9016" width="14.33203125" style="7" customWidth="1"/>
    <col min="9017" max="9017" width="13.6640625" style="7" customWidth="1"/>
    <col min="9018" max="9018" width="12.5" style="7" customWidth="1"/>
    <col min="9019" max="9019" width="14" style="7" customWidth="1"/>
    <col min="9020" max="9021" width="13" style="7" customWidth="1"/>
    <col min="9022" max="9022" width="15.33203125" style="7" customWidth="1"/>
    <col min="9023" max="9023" width="12.83203125" style="7" customWidth="1"/>
    <col min="9024" max="9024" width="3.83203125" style="7" customWidth="1"/>
    <col min="9025" max="9025" width="15.6640625" style="7" customWidth="1"/>
    <col min="9026" max="9026" width="10.1640625" style="7" customWidth="1"/>
    <col min="9027" max="9027" width="53.6640625" style="7" customWidth="1"/>
    <col min="9028" max="9028" width="32.83203125" style="7" customWidth="1"/>
    <col min="9029" max="9029" width="21.5" style="7" customWidth="1"/>
    <col min="9030" max="9256" width="9.1640625" style="7" bestFit="1" customWidth="1"/>
    <col min="9257" max="9257" width="4" style="7" customWidth="1"/>
    <col min="9258" max="9258" width="16.6640625" style="7" customWidth="1"/>
    <col min="9259" max="9259" width="45.33203125" style="7" customWidth="1"/>
    <col min="9260" max="9260" width="35.6640625" style="7" customWidth="1"/>
    <col min="9261" max="9261" width="15.5" style="7" customWidth="1"/>
    <col min="9262" max="9262" width="30.5" style="7" customWidth="1"/>
    <col min="9263" max="9264" width="10" style="7" customWidth="1"/>
    <col min="9265" max="9265" width="4" style="7" customWidth="1"/>
    <col min="9266" max="9266" width="13.83203125" style="7" customWidth="1"/>
    <col min="9267" max="9267" width="39.5" style="7" customWidth="1"/>
    <col min="9268" max="9269" width="13.5" style="7" customWidth="1"/>
    <col min="9270" max="9270" width="14" style="7" customWidth="1"/>
    <col min="9271" max="9271" width="12.5" style="7" customWidth="1"/>
    <col min="9272" max="9272" width="14.33203125" style="7" customWidth="1"/>
    <col min="9273" max="9273" width="13.6640625" style="7" customWidth="1"/>
    <col min="9274" max="9274" width="12.5" style="7" customWidth="1"/>
    <col min="9275" max="9275" width="14" style="7" customWidth="1"/>
    <col min="9276" max="9277" width="13" style="7" customWidth="1"/>
    <col min="9278" max="9278" width="15.33203125" style="7" customWidth="1"/>
    <col min="9279" max="9279" width="12.83203125" style="7" customWidth="1"/>
    <col min="9280" max="9280" width="3.83203125" style="7" customWidth="1"/>
    <col min="9281" max="9281" width="15.6640625" style="7" customWidth="1"/>
    <col min="9282" max="9282" width="10.1640625" style="7" customWidth="1"/>
    <col min="9283" max="9283" width="53.6640625" style="7" customWidth="1"/>
    <col min="9284" max="9284" width="32.83203125" style="7" customWidth="1"/>
    <col min="9285" max="9285" width="21.5" style="7" customWidth="1"/>
    <col min="9286" max="9512" width="9.1640625" style="7" bestFit="1" customWidth="1"/>
    <col min="9513" max="9513" width="4" style="7" customWidth="1"/>
    <col min="9514" max="9514" width="16.6640625" style="7" customWidth="1"/>
    <col min="9515" max="9515" width="45.33203125" style="7" customWidth="1"/>
    <col min="9516" max="9516" width="35.6640625" style="7" customWidth="1"/>
    <col min="9517" max="9517" width="15.5" style="7" customWidth="1"/>
    <col min="9518" max="9518" width="30.5" style="7" customWidth="1"/>
    <col min="9519" max="9520" width="10" style="7" customWidth="1"/>
    <col min="9521" max="9521" width="4" style="7" customWidth="1"/>
    <col min="9522" max="9522" width="13.83203125" style="7" customWidth="1"/>
    <col min="9523" max="9523" width="39.5" style="7" customWidth="1"/>
    <col min="9524" max="9525" width="13.5" style="7" customWidth="1"/>
    <col min="9526" max="9526" width="14" style="7" customWidth="1"/>
    <col min="9527" max="9527" width="12.5" style="7" customWidth="1"/>
    <col min="9528" max="9528" width="14.33203125" style="7" customWidth="1"/>
    <col min="9529" max="9529" width="13.6640625" style="7" customWidth="1"/>
    <col min="9530" max="9530" width="12.5" style="7" customWidth="1"/>
    <col min="9531" max="9531" width="14" style="7" customWidth="1"/>
    <col min="9532" max="9533" width="13" style="7" customWidth="1"/>
    <col min="9534" max="9534" width="15.33203125" style="7" customWidth="1"/>
    <col min="9535" max="9535" width="12.83203125" style="7" customWidth="1"/>
    <col min="9536" max="9536" width="3.83203125" style="7" customWidth="1"/>
    <col min="9537" max="9537" width="15.6640625" style="7" customWidth="1"/>
    <col min="9538" max="9538" width="10.1640625" style="7" customWidth="1"/>
    <col min="9539" max="9539" width="53.6640625" style="7" customWidth="1"/>
    <col min="9540" max="9540" width="32.83203125" style="7" customWidth="1"/>
    <col min="9541" max="9541" width="21.5" style="7" customWidth="1"/>
    <col min="9542" max="9768" width="9.1640625" style="7" bestFit="1" customWidth="1"/>
    <col min="9769" max="9769" width="4" style="7" customWidth="1"/>
    <col min="9770" max="9770" width="16.6640625" style="7" customWidth="1"/>
    <col min="9771" max="9771" width="45.33203125" style="7" customWidth="1"/>
    <col min="9772" max="9772" width="35.6640625" style="7" customWidth="1"/>
    <col min="9773" max="9773" width="15.5" style="7" customWidth="1"/>
    <col min="9774" max="9774" width="30.5" style="7" customWidth="1"/>
    <col min="9775" max="9776" width="10" style="7" customWidth="1"/>
    <col min="9777" max="9777" width="4" style="7" customWidth="1"/>
    <col min="9778" max="9778" width="13.83203125" style="7" customWidth="1"/>
    <col min="9779" max="9779" width="39.5" style="7" customWidth="1"/>
    <col min="9780" max="9781" width="13.5" style="7" customWidth="1"/>
    <col min="9782" max="9782" width="14" style="7" customWidth="1"/>
    <col min="9783" max="9783" width="12.5" style="7" customWidth="1"/>
    <col min="9784" max="9784" width="14.33203125" style="7" customWidth="1"/>
    <col min="9785" max="9785" width="13.6640625" style="7" customWidth="1"/>
    <col min="9786" max="9786" width="12.5" style="7" customWidth="1"/>
    <col min="9787" max="9787" width="14" style="7" customWidth="1"/>
    <col min="9788" max="9789" width="13" style="7" customWidth="1"/>
    <col min="9790" max="9790" width="15.33203125" style="7" customWidth="1"/>
    <col min="9791" max="9791" width="12.83203125" style="7" customWidth="1"/>
    <col min="9792" max="9792" width="3.83203125" style="7" customWidth="1"/>
    <col min="9793" max="9793" width="15.6640625" style="7" customWidth="1"/>
    <col min="9794" max="9794" width="10.1640625" style="7" customWidth="1"/>
    <col min="9795" max="9795" width="53.6640625" style="7" customWidth="1"/>
    <col min="9796" max="9796" width="32.83203125" style="7" customWidth="1"/>
    <col min="9797" max="9797" width="21.5" style="7" customWidth="1"/>
    <col min="9798" max="10024" width="9.1640625" style="7" bestFit="1" customWidth="1"/>
    <col min="10025" max="10025" width="4" style="7" customWidth="1"/>
    <col min="10026" max="10026" width="16.6640625" style="7" customWidth="1"/>
    <col min="10027" max="10027" width="45.33203125" style="7" customWidth="1"/>
    <col min="10028" max="10028" width="35.6640625" style="7" customWidth="1"/>
    <col min="10029" max="10029" width="15.5" style="7" customWidth="1"/>
    <col min="10030" max="10030" width="30.5" style="7" customWidth="1"/>
    <col min="10031" max="10032" width="10" style="7" customWidth="1"/>
    <col min="10033" max="10033" width="4" style="7" customWidth="1"/>
    <col min="10034" max="10034" width="13.83203125" style="7" customWidth="1"/>
    <col min="10035" max="10035" width="39.5" style="7" customWidth="1"/>
    <col min="10036" max="10037" width="13.5" style="7" customWidth="1"/>
    <col min="10038" max="10038" width="14" style="7" customWidth="1"/>
    <col min="10039" max="10039" width="12.5" style="7" customWidth="1"/>
    <col min="10040" max="10040" width="14.33203125" style="7" customWidth="1"/>
    <col min="10041" max="10041" width="13.6640625" style="7" customWidth="1"/>
    <col min="10042" max="10042" width="12.5" style="7" customWidth="1"/>
    <col min="10043" max="10043" width="14" style="7" customWidth="1"/>
    <col min="10044" max="10045" width="13" style="7" customWidth="1"/>
    <col min="10046" max="10046" width="15.33203125" style="7" customWidth="1"/>
    <col min="10047" max="10047" width="12.83203125" style="7" customWidth="1"/>
    <col min="10048" max="10048" width="3.83203125" style="7" customWidth="1"/>
    <col min="10049" max="10049" width="15.6640625" style="7" customWidth="1"/>
    <col min="10050" max="10050" width="10.1640625" style="7" customWidth="1"/>
    <col min="10051" max="10051" width="53.6640625" style="7" customWidth="1"/>
    <col min="10052" max="10052" width="32.83203125" style="7" customWidth="1"/>
    <col min="10053" max="10053" width="21.5" style="7" customWidth="1"/>
    <col min="10054" max="10280" width="9.1640625" style="7" bestFit="1" customWidth="1"/>
    <col min="10281" max="10281" width="4" style="7" customWidth="1"/>
    <col min="10282" max="10282" width="16.6640625" style="7" customWidth="1"/>
    <col min="10283" max="10283" width="45.33203125" style="7" customWidth="1"/>
    <col min="10284" max="10284" width="35.6640625" style="7" customWidth="1"/>
    <col min="10285" max="10285" width="15.5" style="7" customWidth="1"/>
    <col min="10286" max="10286" width="30.5" style="7" customWidth="1"/>
    <col min="10287" max="10288" width="10" style="7" customWidth="1"/>
    <col min="10289" max="10289" width="4" style="7" customWidth="1"/>
    <col min="10290" max="10290" width="13.83203125" style="7" customWidth="1"/>
    <col min="10291" max="10291" width="39.5" style="7" customWidth="1"/>
    <col min="10292" max="10293" width="13.5" style="7" customWidth="1"/>
    <col min="10294" max="10294" width="14" style="7" customWidth="1"/>
    <col min="10295" max="10295" width="12.5" style="7" customWidth="1"/>
    <col min="10296" max="10296" width="14.33203125" style="7" customWidth="1"/>
    <col min="10297" max="10297" width="13.6640625" style="7" customWidth="1"/>
    <col min="10298" max="10298" width="12.5" style="7" customWidth="1"/>
    <col min="10299" max="10299" width="14" style="7" customWidth="1"/>
    <col min="10300" max="10301" width="13" style="7" customWidth="1"/>
    <col min="10302" max="10302" width="15.33203125" style="7" customWidth="1"/>
    <col min="10303" max="10303" width="12.83203125" style="7" customWidth="1"/>
    <col min="10304" max="10304" width="3.83203125" style="7" customWidth="1"/>
    <col min="10305" max="10305" width="15.6640625" style="7" customWidth="1"/>
    <col min="10306" max="10306" width="10.1640625" style="7" customWidth="1"/>
    <col min="10307" max="10307" width="53.6640625" style="7" customWidth="1"/>
    <col min="10308" max="10308" width="32.83203125" style="7" customWidth="1"/>
    <col min="10309" max="10309" width="21.5" style="7" customWidth="1"/>
    <col min="10310" max="10536" width="9.1640625" style="7" bestFit="1" customWidth="1"/>
    <col min="10537" max="10537" width="4" style="7" customWidth="1"/>
    <col min="10538" max="10538" width="16.6640625" style="7" customWidth="1"/>
    <col min="10539" max="10539" width="45.33203125" style="7" customWidth="1"/>
    <col min="10540" max="10540" width="35.6640625" style="7" customWidth="1"/>
    <col min="10541" max="10541" width="15.5" style="7" customWidth="1"/>
    <col min="10542" max="10542" width="30.5" style="7" customWidth="1"/>
    <col min="10543" max="10544" width="10" style="7" customWidth="1"/>
    <col min="10545" max="10545" width="4" style="7" customWidth="1"/>
    <col min="10546" max="10546" width="13.83203125" style="7" customWidth="1"/>
    <col min="10547" max="10547" width="39.5" style="7" customWidth="1"/>
    <col min="10548" max="10549" width="13.5" style="7" customWidth="1"/>
    <col min="10550" max="10550" width="14" style="7" customWidth="1"/>
    <col min="10551" max="10551" width="12.5" style="7" customWidth="1"/>
    <col min="10552" max="10552" width="14.33203125" style="7" customWidth="1"/>
    <col min="10553" max="10553" width="13.6640625" style="7" customWidth="1"/>
    <col min="10554" max="10554" width="12.5" style="7" customWidth="1"/>
    <col min="10555" max="10555" width="14" style="7" customWidth="1"/>
    <col min="10556" max="10557" width="13" style="7" customWidth="1"/>
    <col min="10558" max="10558" width="15.33203125" style="7" customWidth="1"/>
    <col min="10559" max="10559" width="12.83203125" style="7" customWidth="1"/>
    <col min="10560" max="10560" width="3.83203125" style="7" customWidth="1"/>
    <col min="10561" max="10561" width="15.6640625" style="7" customWidth="1"/>
    <col min="10562" max="10562" width="10.1640625" style="7" customWidth="1"/>
    <col min="10563" max="10563" width="53.6640625" style="7" customWidth="1"/>
    <col min="10564" max="10564" width="32.83203125" style="7" customWidth="1"/>
    <col min="10565" max="10565" width="21.5" style="7" customWidth="1"/>
    <col min="10566" max="10792" width="9.1640625" style="7" bestFit="1" customWidth="1"/>
    <col min="10793" max="10793" width="4" style="7" customWidth="1"/>
    <col min="10794" max="10794" width="16.6640625" style="7" customWidth="1"/>
    <col min="10795" max="10795" width="45.33203125" style="7" customWidth="1"/>
    <col min="10796" max="10796" width="35.6640625" style="7" customWidth="1"/>
    <col min="10797" max="10797" width="15.5" style="7" customWidth="1"/>
    <col min="10798" max="10798" width="30.5" style="7" customWidth="1"/>
    <col min="10799" max="10800" width="10" style="7" customWidth="1"/>
    <col min="10801" max="10801" width="4" style="7" customWidth="1"/>
    <col min="10802" max="10802" width="13.83203125" style="7" customWidth="1"/>
    <col min="10803" max="10803" width="39.5" style="7" customWidth="1"/>
    <col min="10804" max="10805" width="13.5" style="7" customWidth="1"/>
    <col min="10806" max="10806" width="14" style="7" customWidth="1"/>
    <col min="10807" max="10807" width="12.5" style="7" customWidth="1"/>
    <col min="10808" max="10808" width="14.33203125" style="7" customWidth="1"/>
    <col min="10809" max="10809" width="13.6640625" style="7" customWidth="1"/>
    <col min="10810" max="10810" width="12.5" style="7" customWidth="1"/>
    <col min="10811" max="10811" width="14" style="7" customWidth="1"/>
    <col min="10812" max="10813" width="13" style="7" customWidth="1"/>
    <col min="10814" max="10814" width="15.33203125" style="7" customWidth="1"/>
    <col min="10815" max="10815" width="12.83203125" style="7" customWidth="1"/>
    <col min="10816" max="10816" width="3.83203125" style="7" customWidth="1"/>
    <col min="10817" max="10817" width="15.6640625" style="7" customWidth="1"/>
    <col min="10818" max="10818" width="10.1640625" style="7" customWidth="1"/>
    <col min="10819" max="10819" width="53.6640625" style="7" customWidth="1"/>
    <col min="10820" max="10820" width="32.83203125" style="7" customWidth="1"/>
    <col min="10821" max="10821" width="21.5" style="7" customWidth="1"/>
    <col min="10822" max="11048" width="9.1640625" style="7" bestFit="1" customWidth="1"/>
    <col min="11049" max="11049" width="4" style="7" customWidth="1"/>
    <col min="11050" max="11050" width="16.6640625" style="7" customWidth="1"/>
    <col min="11051" max="11051" width="45.33203125" style="7" customWidth="1"/>
    <col min="11052" max="11052" width="35.6640625" style="7" customWidth="1"/>
    <col min="11053" max="11053" width="15.5" style="7" customWidth="1"/>
    <col min="11054" max="11054" width="30.5" style="7" customWidth="1"/>
    <col min="11055" max="11056" width="10" style="7" customWidth="1"/>
    <col min="11057" max="11057" width="4" style="7" customWidth="1"/>
    <col min="11058" max="11058" width="13.83203125" style="7" customWidth="1"/>
    <col min="11059" max="11059" width="39.5" style="7" customWidth="1"/>
    <col min="11060" max="11061" width="13.5" style="7" customWidth="1"/>
    <col min="11062" max="11062" width="14" style="7" customWidth="1"/>
    <col min="11063" max="11063" width="12.5" style="7" customWidth="1"/>
    <col min="11064" max="11064" width="14.33203125" style="7" customWidth="1"/>
    <col min="11065" max="11065" width="13.6640625" style="7" customWidth="1"/>
    <col min="11066" max="11066" width="12.5" style="7" customWidth="1"/>
    <col min="11067" max="11067" width="14" style="7" customWidth="1"/>
    <col min="11068" max="11069" width="13" style="7" customWidth="1"/>
    <col min="11070" max="11070" width="15.33203125" style="7" customWidth="1"/>
    <col min="11071" max="11071" width="12.83203125" style="7" customWidth="1"/>
    <col min="11072" max="11072" width="3.83203125" style="7" customWidth="1"/>
    <col min="11073" max="11073" width="15.6640625" style="7" customWidth="1"/>
    <col min="11074" max="11074" width="10.1640625" style="7" customWidth="1"/>
    <col min="11075" max="11075" width="53.6640625" style="7" customWidth="1"/>
    <col min="11076" max="11076" width="32.83203125" style="7" customWidth="1"/>
    <col min="11077" max="11077" width="21.5" style="7" customWidth="1"/>
    <col min="11078" max="11304" width="9.1640625" style="7" bestFit="1" customWidth="1"/>
    <col min="11305" max="11305" width="4" style="7" customWidth="1"/>
    <col min="11306" max="11306" width="16.6640625" style="7" customWidth="1"/>
    <col min="11307" max="11307" width="45.33203125" style="7" customWidth="1"/>
    <col min="11308" max="11308" width="35.6640625" style="7" customWidth="1"/>
    <col min="11309" max="11309" width="15.5" style="7" customWidth="1"/>
    <col min="11310" max="11310" width="30.5" style="7" customWidth="1"/>
    <col min="11311" max="11312" width="10" style="7" customWidth="1"/>
    <col min="11313" max="11313" width="4" style="7" customWidth="1"/>
    <col min="11314" max="11314" width="13.83203125" style="7" customWidth="1"/>
    <col min="11315" max="11315" width="39.5" style="7" customWidth="1"/>
    <col min="11316" max="11317" width="13.5" style="7" customWidth="1"/>
    <col min="11318" max="11318" width="14" style="7" customWidth="1"/>
    <col min="11319" max="11319" width="12.5" style="7" customWidth="1"/>
    <col min="11320" max="11320" width="14.33203125" style="7" customWidth="1"/>
    <col min="11321" max="11321" width="13.6640625" style="7" customWidth="1"/>
    <col min="11322" max="11322" width="12.5" style="7" customWidth="1"/>
    <col min="11323" max="11323" width="14" style="7" customWidth="1"/>
    <col min="11324" max="11325" width="13" style="7" customWidth="1"/>
    <col min="11326" max="11326" width="15.33203125" style="7" customWidth="1"/>
    <col min="11327" max="11327" width="12.83203125" style="7" customWidth="1"/>
    <col min="11328" max="11328" width="3.83203125" style="7" customWidth="1"/>
    <col min="11329" max="11329" width="15.6640625" style="7" customWidth="1"/>
    <col min="11330" max="11330" width="10.1640625" style="7" customWidth="1"/>
    <col min="11331" max="11331" width="53.6640625" style="7" customWidth="1"/>
    <col min="11332" max="11332" width="32.83203125" style="7" customWidth="1"/>
    <col min="11333" max="11333" width="21.5" style="7" customWidth="1"/>
    <col min="11334" max="11560" width="9.1640625" style="7" bestFit="1" customWidth="1"/>
    <col min="11561" max="11561" width="4" style="7" customWidth="1"/>
    <col min="11562" max="11562" width="16.6640625" style="7" customWidth="1"/>
    <col min="11563" max="11563" width="45.33203125" style="7" customWidth="1"/>
    <col min="11564" max="11564" width="35.6640625" style="7" customWidth="1"/>
    <col min="11565" max="11565" width="15.5" style="7" customWidth="1"/>
    <col min="11566" max="11566" width="30.5" style="7" customWidth="1"/>
    <col min="11567" max="11568" width="10" style="7" customWidth="1"/>
    <col min="11569" max="11569" width="4" style="7" customWidth="1"/>
    <col min="11570" max="11570" width="13.83203125" style="7" customWidth="1"/>
    <col min="11571" max="11571" width="39.5" style="7" customWidth="1"/>
    <col min="11572" max="11573" width="13.5" style="7" customWidth="1"/>
    <col min="11574" max="11574" width="14" style="7" customWidth="1"/>
    <col min="11575" max="11575" width="12.5" style="7" customWidth="1"/>
    <col min="11576" max="11576" width="14.33203125" style="7" customWidth="1"/>
    <col min="11577" max="11577" width="13.6640625" style="7" customWidth="1"/>
    <col min="11578" max="11578" width="12.5" style="7" customWidth="1"/>
    <col min="11579" max="11579" width="14" style="7" customWidth="1"/>
    <col min="11580" max="11581" width="13" style="7" customWidth="1"/>
    <col min="11582" max="11582" width="15.33203125" style="7" customWidth="1"/>
    <col min="11583" max="11583" width="12.83203125" style="7" customWidth="1"/>
    <col min="11584" max="11584" width="3.83203125" style="7" customWidth="1"/>
    <col min="11585" max="11585" width="15.6640625" style="7" customWidth="1"/>
    <col min="11586" max="11586" width="10.1640625" style="7" customWidth="1"/>
    <col min="11587" max="11587" width="53.6640625" style="7" customWidth="1"/>
    <col min="11588" max="11588" width="32.83203125" style="7" customWidth="1"/>
    <col min="11589" max="11589" width="21.5" style="7" customWidth="1"/>
    <col min="11590" max="11816" width="9.1640625" style="7" bestFit="1" customWidth="1"/>
    <col min="11817" max="11817" width="4" style="7" customWidth="1"/>
    <col min="11818" max="11818" width="16.6640625" style="7" customWidth="1"/>
    <col min="11819" max="11819" width="45.33203125" style="7" customWidth="1"/>
    <col min="11820" max="11820" width="35.6640625" style="7" customWidth="1"/>
    <col min="11821" max="11821" width="15.5" style="7" customWidth="1"/>
    <col min="11822" max="11822" width="30.5" style="7" customWidth="1"/>
    <col min="11823" max="11824" width="10" style="7" customWidth="1"/>
    <col min="11825" max="11825" width="4" style="7" customWidth="1"/>
    <col min="11826" max="11826" width="13.83203125" style="7" customWidth="1"/>
    <col min="11827" max="11827" width="39.5" style="7" customWidth="1"/>
    <col min="11828" max="11829" width="13.5" style="7" customWidth="1"/>
    <col min="11830" max="11830" width="14" style="7" customWidth="1"/>
    <col min="11831" max="11831" width="12.5" style="7" customWidth="1"/>
    <col min="11832" max="11832" width="14.33203125" style="7" customWidth="1"/>
    <col min="11833" max="11833" width="13.6640625" style="7" customWidth="1"/>
    <col min="11834" max="11834" width="12.5" style="7" customWidth="1"/>
    <col min="11835" max="11835" width="14" style="7" customWidth="1"/>
    <col min="11836" max="11837" width="13" style="7" customWidth="1"/>
    <col min="11838" max="11838" width="15.33203125" style="7" customWidth="1"/>
    <col min="11839" max="11839" width="12.83203125" style="7" customWidth="1"/>
    <col min="11840" max="11840" width="3.83203125" style="7" customWidth="1"/>
    <col min="11841" max="11841" width="15.6640625" style="7" customWidth="1"/>
    <col min="11842" max="11842" width="10.1640625" style="7" customWidth="1"/>
    <col min="11843" max="11843" width="53.6640625" style="7" customWidth="1"/>
    <col min="11844" max="11844" width="32.83203125" style="7" customWidth="1"/>
    <col min="11845" max="11845" width="21.5" style="7" customWidth="1"/>
    <col min="11846" max="12072" width="9.1640625" style="7" bestFit="1" customWidth="1"/>
    <col min="12073" max="12073" width="4" style="7" customWidth="1"/>
    <col min="12074" max="12074" width="16.6640625" style="7" customWidth="1"/>
    <col min="12075" max="12075" width="45.33203125" style="7" customWidth="1"/>
    <col min="12076" max="12076" width="35.6640625" style="7" customWidth="1"/>
    <col min="12077" max="12077" width="15.5" style="7" customWidth="1"/>
    <col min="12078" max="12078" width="30.5" style="7" customWidth="1"/>
    <col min="12079" max="12080" width="10" style="7" customWidth="1"/>
    <col min="12081" max="12081" width="4" style="7" customWidth="1"/>
    <col min="12082" max="12082" width="13.83203125" style="7" customWidth="1"/>
    <col min="12083" max="12083" width="39.5" style="7" customWidth="1"/>
    <col min="12084" max="12085" width="13.5" style="7" customWidth="1"/>
    <col min="12086" max="12086" width="14" style="7" customWidth="1"/>
    <col min="12087" max="12087" width="12.5" style="7" customWidth="1"/>
    <col min="12088" max="12088" width="14.33203125" style="7" customWidth="1"/>
    <col min="12089" max="12089" width="13.6640625" style="7" customWidth="1"/>
    <col min="12090" max="12090" width="12.5" style="7" customWidth="1"/>
    <col min="12091" max="12091" width="14" style="7" customWidth="1"/>
    <col min="12092" max="12093" width="13" style="7" customWidth="1"/>
    <col min="12094" max="12094" width="15.33203125" style="7" customWidth="1"/>
    <col min="12095" max="12095" width="12.83203125" style="7" customWidth="1"/>
    <col min="12096" max="12096" width="3.83203125" style="7" customWidth="1"/>
    <col min="12097" max="12097" width="15.6640625" style="7" customWidth="1"/>
    <col min="12098" max="12098" width="10.1640625" style="7" customWidth="1"/>
    <col min="12099" max="12099" width="53.6640625" style="7" customWidth="1"/>
    <col min="12100" max="12100" width="32.83203125" style="7" customWidth="1"/>
    <col min="12101" max="12101" width="21.5" style="7" customWidth="1"/>
    <col min="12102" max="12328" width="9.1640625" style="7" bestFit="1" customWidth="1"/>
    <col min="12329" max="12329" width="4" style="7" customWidth="1"/>
    <col min="12330" max="12330" width="16.6640625" style="7" customWidth="1"/>
    <col min="12331" max="12331" width="45.33203125" style="7" customWidth="1"/>
    <col min="12332" max="12332" width="35.6640625" style="7" customWidth="1"/>
    <col min="12333" max="12333" width="15.5" style="7" customWidth="1"/>
    <col min="12334" max="12334" width="30.5" style="7" customWidth="1"/>
    <col min="12335" max="12336" width="10" style="7" customWidth="1"/>
    <col min="12337" max="12337" width="4" style="7" customWidth="1"/>
    <col min="12338" max="12338" width="13.83203125" style="7" customWidth="1"/>
    <col min="12339" max="12339" width="39.5" style="7" customWidth="1"/>
    <col min="12340" max="12341" width="13.5" style="7" customWidth="1"/>
    <col min="12342" max="12342" width="14" style="7" customWidth="1"/>
    <col min="12343" max="12343" width="12.5" style="7" customWidth="1"/>
    <col min="12344" max="12344" width="14.33203125" style="7" customWidth="1"/>
    <col min="12345" max="12345" width="13.6640625" style="7" customWidth="1"/>
    <col min="12346" max="12346" width="12.5" style="7" customWidth="1"/>
    <col min="12347" max="12347" width="14" style="7" customWidth="1"/>
    <col min="12348" max="12349" width="13" style="7" customWidth="1"/>
    <col min="12350" max="12350" width="15.33203125" style="7" customWidth="1"/>
    <col min="12351" max="12351" width="12.83203125" style="7" customWidth="1"/>
    <col min="12352" max="12352" width="3.83203125" style="7" customWidth="1"/>
    <col min="12353" max="12353" width="15.6640625" style="7" customWidth="1"/>
    <col min="12354" max="12354" width="10.1640625" style="7" customWidth="1"/>
    <col min="12355" max="12355" width="53.6640625" style="7" customWidth="1"/>
    <col min="12356" max="12356" width="32.83203125" style="7" customWidth="1"/>
    <col min="12357" max="12357" width="21.5" style="7" customWidth="1"/>
    <col min="12358" max="12584" width="9.1640625" style="7" bestFit="1" customWidth="1"/>
    <col min="12585" max="12585" width="4" style="7" customWidth="1"/>
    <col min="12586" max="12586" width="16.6640625" style="7" customWidth="1"/>
    <col min="12587" max="12587" width="45.33203125" style="7" customWidth="1"/>
    <col min="12588" max="12588" width="35.6640625" style="7" customWidth="1"/>
    <col min="12589" max="12589" width="15.5" style="7" customWidth="1"/>
    <col min="12590" max="12590" width="30.5" style="7" customWidth="1"/>
    <col min="12591" max="12592" width="10" style="7" customWidth="1"/>
    <col min="12593" max="12593" width="4" style="7" customWidth="1"/>
    <col min="12594" max="12594" width="13.83203125" style="7" customWidth="1"/>
    <col min="12595" max="12595" width="39.5" style="7" customWidth="1"/>
    <col min="12596" max="12597" width="13.5" style="7" customWidth="1"/>
    <col min="12598" max="12598" width="14" style="7" customWidth="1"/>
    <col min="12599" max="12599" width="12.5" style="7" customWidth="1"/>
    <col min="12600" max="12600" width="14.33203125" style="7" customWidth="1"/>
    <col min="12601" max="12601" width="13.6640625" style="7" customWidth="1"/>
    <col min="12602" max="12602" width="12.5" style="7" customWidth="1"/>
    <col min="12603" max="12603" width="14" style="7" customWidth="1"/>
    <col min="12604" max="12605" width="13" style="7" customWidth="1"/>
    <col min="12606" max="12606" width="15.33203125" style="7" customWidth="1"/>
    <col min="12607" max="12607" width="12.83203125" style="7" customWidth="1"/>
    <col min="12608" max="12608" width="3.83203125" style="7" customWidth="1"/>
    <col min="12609" max="12609" width="15.6640625" style="7" customWidth="1"/>
    <col min="12610" max="12610" width="10.1640625" style="7" customWidth="1"/>
    <col min="12611" max="12611" width="53.6640625" style="7" customWidth="1"/>
    <col min="12612" max="12612" width="32.83203125" style="7" customWidth="1"/>
    <col min="12613" max="12613" width="21.5" style="7" customWidth="1"/>
    <col min="12614" max="12840" width="9.1640625" style="7" bestFit="1" customWidth="1"/>
    <col min="12841" max="12841" width="4" style="7" customWidth="1"/>
    <col min="12842" max="12842" width="16.6640625" style="7" customWidth="1"/>
    <col min="12843" max="12843" width="45.33203125" style="7" customWidth="1"/>
    <col min="12844" max="12844" width="35.6640625" style="7" customWidth="1"/>
    <col min="12845" max="12845" width="15.5" style="7" customWidth="1"/>
    <col min="12846" max="12846" width="30.5" style="7" customWidth="1"/>
    <col min="12847" max="12848" width="10" style="7" customWidth="1"/>
    <col min="12849" max="12849" width="4" style="7" customWidth="1"/>
    <col min="12850" max="12850" width="13.83203125" style="7" customWidth="1"/>
    <col min="12851" max="12851" width="39.5" style="7" customWidth="1"/>
    <col min="12852" max="12853" width="13.5" style="7" customWidth="1"/>
    <col min="12854" max="12854" width="14" style="7" customWidth="1"/>
    <col min="12855" max="12855" width="12.5" style="7" customWidth="1"/>
    <col min="12856" max="12856" width="14.33203125" style="7" customWidth="1"/>
    <col min="12857" max="12857" width="13.6640625" style="7" customWidth="1"/>
    <col min="12858" max="12858" width="12.5" style="7" customWidth="1"/>
    <col min="12859" max="12859" width="14" style="7" customWidth="1"/>
    <col min="12860" max="12861" width="13" style="7" customWidth="1"/>
    <col min="12862" max="12862" width="15.33203125" style="7" customWidth="1"/>
    <col min="12863" max="12863" width="12.83203125" style="7" customWidth="1"/>
    <col min="12864" max="12864" width="3.83203125" style="7" customWidth="1"/>
    <col min="12865" max="12865" width="15.6640625" style="7" customWidth="1"/>
    <col min="12866" max="12866" width="10.1640625" style="7" customWidth="1"/>
    <col min="12867" max="12867" width="53.6640625" style="7" customWidth="1"/>
    <col min="12868" max="12868" width="32.83203125" style="7" customWidth="1"/>
    <col min="12869" max="12869" width="21.5" style="7" customWidth="1"/>
    <col min="12870" max="13096" width="9.1640625" style="7" bestFit="1" customWidth="1"/>
    <col min="13097" max="13097" width="4" style="7" customWidth="1"/>
    <col min="13098" max="13098" width="16.6640625" style="7" customWidth="1"/>
    <col min="13099" max="13099" width="45.33203125" style="7" customWidth="1"/>
    <col min="13100" max="13100" width="35.6640625" style="7" customWidth="1"/>
    <col min="13101" max="13101" width="15.5" style="7" customWidth="1"/>
    <col min="13102" max="13102" width="30.5" style="7" customWidth="1"/>
    <col min="13103" max="13104" width="10" style="7" customWidth="1"/>
    <col min="13105" max="13105" width="4" style="7" customWidth="1"/>
    <col min="13106" max="13106" width="13.83203125" style="7" customWidth="1"/>
    <col min="13107" max="13107" width="39.5" style="7" customWidth="1"/>
    <col min="13108" max="13109" width="13.5" style="7" customWidth="1"/>
    <col min="13110" max="13110" width="14" style="7" customWidth="1"/>
    <col min="13111" max="13111" width="12.5" style="7" customWidth="1"/>
    <col min="13112" max="13112" width="14.33203125" style="7" customWidth="1"/>
    <col min="13113" max="13113" width="13.6640625" style="7" customWidth="1"/>
    <col min="13114" max="13114" width="12.5" style="7" customWidth="1"/>
    <col min="13115" max="13115" width="14" style="7" customWidth="1"/>
    <col min="13116" max="13117" width="13" style="7" customWidth="1"/>
    <col min="13118" max="13118" width="15.33203125" style="7" customWidth="1"/>
    <col min="13119" max="13119" width="12.83203125" style="7" customWidth="1"/>
    <col min="13120" max="13120" width="3.83203125" style="7" customWidth="1"/>
    <col min="13121" max="13121" width="15.6640625" style="7" customWidth="1"/>
    <col min="13122" max="13122" width="10.1640625" style="7" customWidth="1"/>
    <col min="13123" max="13123" width="53.6640625" style="7" customWidth="1"/>
    <col min="13124" max="13124" width="32.83203125" style="7" customWidth="1"/>
    <col min="13125" max="13125" width="21.5" style="7" customWidth="1"/>
    <col min="13126" max="13352" width="9.1640625" style="7" bestFit="1" customWidth="1"/>
    <col min="13353" max="13353" width="4" style="7" customWidth="1"/>
    <col min="13354" max="13354" width="16.6640625" style="7" customWidth="1"/>
    <col min="13355" max="13355" width="45.33203125" style="7" customWidth="1"/>
    <col min="13356" max="13356" width="35.6640625" style="7" customWidth="1"/>
    <col min="13357" max="13357" width="15.5" style="7" customWidth="1"/>
    <col min="13358" max="13358" width="30.5" style="7" customWidth="1"/>
    <col min="13359" max="13360" width="10" style="7" customWidth="1"/>
    <col min="13361" max="13361" width="4" style="7" customWidth="1"/>
    <col min="13362" max="13362" width="13.83203125" style="7" customWidth="1"/>
    <col min="13363" max="13363" width="39.5" style="7" customWidth="1"/>
    <col min="13364" max="13365" width="13.5" style="7" customWidth="1"/>
    <col min="13366" max="13366" width="14" style="7" customWidth="1"/>
    <col min="13367" max="13367" width="12.5" style="7" customWidth="1"/>
    <col min="13368" max="13368" width="14.33203125" style="7" customWidth="1"/>
    <col min="13369" max="13369" width="13.6640625" style="7" customWidth="1"/>
    <col min="13370" max="13370" width="12.5" style="7" customWidth="1"/>
    <col min="13371" max="13371" width="14" style="7" customWidth="1"/>
    <col min="13372" max="13373" width="13" style="7" customWidth="1"/>
    <col min="13374" max="13374" width="15.33203125" style="7" customWidth="1"/>
    <col min="13375" max="13375" width="12.83203125" style="7" customWidth="1"/>
    <col min="13376" max="13376" width="3.83203125" style="7" customWidth="1"/>
    <col min="13377" max="13377" width="15.6640625" style="7" customWidth="1"/>
    <col min="13378" max="13378" width="10.1640625" style="7" customWidth="1"/>
    <col min="13379" max="13379" width="53.6640625" style="7" customWidth="1"/>
    <col min="13380" max="13380" width="32.83203125" style="7" customWidth="1"/>
    <col min="13381" max="13381" width="21.5" style="7" customWidth="1"/>
    <col min="13382" max="13608" width="9.1640625" style="7" bestFit="1" customWidth="1"/>
    <col min="13609" max="13609" width="4" style="7" customWidth="1"/>
    <col min="13610" max="13610" width="16.6640625" style="7" customWidth="1"/>
    <col min="13611" max="13611" width="45.33203125" style="7" customWidth="1"/>
    <col min="13612" max="13612" width="35.6640625" style="7" customWidth="1"/>
    <col min="13613" max="13613" width="15.5" style="7" customWidth="1"/>
    <col min="13614" max="13614" width="30.5" style="7" customWidth="1"/>
    <col min="13615" max="13616" width="10" style="7" customWidth="1"/>
    <col min="13617" max="13617" width="4" style="7" customWidth="1"/>
    <col min="13618" max="13618" width="13.83203125" style="7" customWidth="1"/>
    <col min="13619" max="13619" width="39.5" style="7" customWidth="1"/>
    <col min="13620" max="13621" width="13.5" style="7" customWidth="1"/>
    <col min="13622" max="13622" width="14" style="7" customWidth="1"/>
    <col min="13623" max="13623" width="12.5" style="7" customWidth="1"/>
    <col min="13624" max="13624" width="14.33203125" style="7" customWidth="1"/>
    <col min="13625" max="13625" width="13.6640625" style="7" customWidth="1"/>
    <col min="13626" max="13626" width="12.5" style="7" customWidth="1"/>
    <col min="13627" max="13627" width="14" style="7" customWidth="1"/>
    <col min="13628" max="13629" width="13" style="7" customWidth="1"/>
    <col min="13630" max="13630" width="15.33203125" style="7" customWidth="1"/>
    <col min="13631" max="13631" width="12.83203125" style="7" customWidth="1"/>
    <col min="13632" max="13632" width="3.83203125" style="7" customWidth="1"/>
    <col min="13633" max="13633" width="15.6640625" style="7" customWidth="1"/>
    <col min="13634" max="13634" width="10.1640625" style="7" customWidth="1"/>
    <col min="13635" max="13635" width="53.6640625" style="7" customWidth="1"/>
    <col min="13636" max="13636" width="32.83203125" style="7" customWidth="1"/>
    <col min="13637" max="13637" width="21.5" style="7" customWidth="1"/>
    <col min="13638" max="13864" width="9.1640625" style="7" bestFit="1" customWidth="1"/>
    <col min="13865" max="13865" width="4" style="7" customWidth="1"/>
    <col min="13866" max="13866" width="16.6640625" style="7" customWidth="1"/>
    <col min="13867" max="13867" width="45.33203125" style="7" customWidth="1"/>
    <col min="13868" max="13868" width="35.6640625" style="7" customWidth="1"/>
    <col min="13869" max="13869" width="15.5" style="7" customWidth="1"/>
    <col min="13870" max="13870" width="30.5" style="7" customWidth="1"/>
    <col min="13871" max="13872" width="10" style="7" customWidth="1"/>
    <col min="13873" max="13873" width="4" style="7" customWidth="1"/>
    <col min="13874" max="13874" width="13.83203125" style="7" customWidth="1"/>
    <col min="13875" max="13875" width="39.5" style="7" customWidth="1"/>
    <col min="13876" max="13877" width="13.5" style="7" customWidth="1"/>
    <col min="13878" max="13878" width="14" style="7" customWidth="1"/>
    <col min="13879" max="13879" width="12.5" style="7" customWidth="1"/>
    <col min="13880" max="13880" width="14.33203125" style="7" customWidth="1"/>
    <col min="13881" max="13881" width="13.6640625" style="7" customWidth="1"/>
    <col min="13882" max="13882" width="12.5" style="7" customWidth="1"/>
    <col min="13883" max="13883" width="14" style="7" customWidth="1"/>
    <col min="13884" max="13885" width="13" style="7" customWidth="1"/>
    <col min="13886" max="13886" width="15.33203125" style="7" customWidth="1"/>
    <col min="13887" max="13887" width="12.83203125" style="7" customWidth="1"/>
    <col min="13888" max="13888" width="3.83203125" style="7" customWidth="1"/>
    <col min="13889" max="13889" width="15.6640625" style="7" customWidth="1"/>
    <col min="13890" max="13890" width="10.1640625" style="7" customWidth="1"/>
    <col min="13891" max="13891" width="53.6640625" style="7" customWidth="1"/>
    <col min="13892" max="13892" width="32.83203125" style="7" customWidth="1"/>
    <col min="13893" max="13893" width="21.5" style="7" customWidth="1"/>
    <col min="13894" max="14120" width="9.1640625" style="7" bestFit="1" customWidth="1"/>
    <col min="14121" max="14121" width="4" style="7" customWidth="1"/>
    <col min="14122" max="14122" width="16.6640625" style="7" customWidth="1"/>
    <col min="14123" max="14123" width="45.33203125" style="7" customWidth="1"/>
    <col min="14124" max="14124" width="35.6640625" style="7" customWidth="1"/>
    <col min="14125" max="14125" width="15.5" style="7" customWidth="1"/>
    <col min="14126" max="14126" width="30.5" style="7" customWidth="1"/>
    <col min="14127" max="14128" width="10" style="7" customWidth="1"/>
    <col min="14129" max="14129" width="4" style="7" customWidth="1"/>
    <col min="14130" max="14130" width="13.83203125" style="7" customWidth="1"/>
    <col min="14131" max="14131" width="39.5" style="7" customWidth="1"/>
    <col min="14132" max="14133" width="13.5" style="7" customWidth="1"/>
    <col min="14134" max="14134" width="14" style="7" customWidth="1"/>
    <col min="14135" max="14135" width="12.5" style="7" customWidth="1"/>
    <col min="14136" max="14136" width="14.33203125" style="7" customWidth="1"/>
    <col min="14137" max="14137" width="13.6640625" style="7" customWidth="1"/>
    <col min="14138" max="14138" width="12.5" style="7" customWidth="1"/>
    <col min="14139" max="14139" width="14" style="7" customWidth="1"/>
    <col min="14140" max="14141" width="13" style="7" customWidth="1"/>
    <col min="14142" max="14142" width="15.33203125" style="7" customWidth="1"/>
    <col min="14143" max="14143" width="12.83203125" style="7" customWidth="1"/>
    <col min="14144" max="14144" width="3.83203125" style="7" customWidth="1"/>
    <col min="14145" max="14145" width="15.6640625" style="7" customWidth="1"/>
    <col min="14146" max="14146" width="10.1640625" style="7" customWidth="1"/>
    <col min="14147" max="14147" width="53.6640625" style="7" customWidth="1"/>
    <col min="14148" max="14148" width="32.83203125" style="7" customWidth="1"/>
    <col min="14149" max="14149" width="21.5" style="7" customWidth="1"/>
    <col min="14150" max="14376" width="9.1640625" style="7" bestFit="1" customWidth="1"/>
    <col min="14377" max="14377" width="4" style="7" customWidth="1"/>
    <col min="14378" max="14378" width="16.6640625" style="7" customWidth="1"/>
    <col min="14379" max="14379" width="45.33203125" style="7" customWidth="1"/>
    <col min="14380" max="14380" width="35.6640625" style="7" customWidth="1"/>
    <col min="14381" max="14381" width="15.5" style="7" customWidth="1"/>
    <col min="14382" max="14382" width="30.5" style="7" customWidth="1"/>
    <col min="14383" max="14384" width="10" style="7" customWidth="1"/>
    <col min="14385" max="14385" width="4" style="7" customWidth="1"/>
    <col min="14386" max="14386" width="13.83203125" style="7" customWidth="1"/>
    <col min="14387" max="14387" width="39.5" style="7" customWidth="1"/>
    <col min="14388" max="14389" width="13.5" style="7" customWidth="1"/>
    <col min="14390" max="14390" width="14" style="7" customWidth="1"/>
    <col min="14391" max="14391" width="12.5" style="7" customWidth="1"/>
    <col min="14392" max="14392" width="14.33203125" style="7" customWidth="1"/>
    <col min="14393" max="14393" width="13.6640625" style="7" customWidth="1"/>
    <col min="14394" max="14394" width="12.5" style="7" customWidth="1"/>
    <col min="14395" max="14395" width="14" style="7" customWidth="1"/>
    <col min="14396" max="14397" width="13" style="7" customWidth="1"/>
    <col min="14398" max="14398" width="15.33203125" style="7" customWidth="1"/>
    <col min="14399" max="14399" width="12.83203125" style="7" customWidth="1"/>
    <col min="14400" max="14400" width="3.83203125" style="7" customWidth="1"/>
    <col min="14401" max="14401" width="15.6640625" style="7" customWidth="1"/>
    <col min="14402" max="14402" width="10.1640625" style="7" customWidth="1"/>
    <col min="14403" max="14403" width="53.6640625" style="7" customWidth="1"/>
    <col min="14404" max="14404" width="32.83203125" style="7" customWidth="1"/>
    <col min="14405" max="14405" width="21.5" style="7" customWidth="1"/>
    <col min="14406" max="14632" width="9.1640625" style="7" bestFit="1" customWidth="1"/>
    <col min="14633" max="14633" width="4" style="7" customWidth="1"/>
    <col min="14634" max="14634" width="16.6640625" style="7" customWidth="1"/>
    <col min="14635" max="14635" width="45.33203125" style="7" customWidth="1"/>
    <col min="14636" max="14636" width="35.6640625" style="7" customWidth="1"/>
    <col min="14637" max="14637" width="15.5" style="7" customWidth="1"/>
    <col min="14638" max="14638" width="30.5" style="7" customWidth="1"/>
    <col min="14639" max="14640" width="10" style="7" customWidth="1"/>
    <col min="14641" max="14641" width="4" style="7" customWidth="1"/>
    <col min="14642" max="14642" width="13.83203125" style="7" customWidth="1"/>
    <col min="14643" max="14643" width="39.5" style="7" customWidth="1"/>
    <col min="14644" max="14645" width="13.5" style="7" customWidth="1"/>
    <col min="14646" max="14646" width="14" style="7" customWidth="1"/>
    <col min="14647" max="14647" width="12.5" style="7" customWidth="1"/>
    <col min="14648" max="14648" width="14.33203125" style="7" customWidth="1"/>
    <col min="14649" max="14649" width="13.6640625" style="7" customWidth="1"/>
    <col min="14650" max="14650" width="12.5" style="7" customWidth="1"/>
    <col min="14651" max="14651" width="14" style="7" customWidth="1"/>
    <col min="14652" max="14653" width="13" style="7" customWidth="1"/>
    <col min="14654" max="14654" width="15.33203125" style="7" customWidth="1"/>
    <col min="14655" max="14655" width="12.83203125" style="7" customWidth="1"/>
    <col min="14656" max="14656" width="3.83203125" style="7" customWidth="1"/>
    <col min="14657" max="14657" width="15.6640625" style="7" customWidth="1"/>
    <col min="14658" max="14658" width="10.1640625" style="7" customWidth="1"/>
    <col min="14659" max="14659" width="53.6640625" style="7" customWidth="1"/>
    <col min="14660" max="14660" width="32.83203125" style="7" customWidth="1"/>
    <col min="14661" max="14661" width="21.5" style="7" customWidth="1"/>
    <col min="14662" max="14888" width="9.1640625" style="7" bestFit="1" customWidth="1"/>
    <col min="14889" max="14889" width="4" style="7" customWidth="1"/>
    <col min="14890" max="14890" width="16.6640625" style="7" customWidth="1"/>
    <col min="14891" max="14891" width="45.33203125" style="7" customWidth="1"/>
    <col min="14892" max="14892" width="35.6640625" style="7" customWidth="1"/>
    <col min="14893" max="14893" width="15.5" style="7" customWidth="1"/>
    <col min="14894" max="14894" width="30.5" style="7" customWidth="1"/>
    <col min="14895" max="14896" width="10" style="7" customWidth="1"/>
    <col min="14897" max="14897" width="4" style="7" customWidth="1"/>
    <col min="14898" max="14898" width="13.83203125" style="7" customWidth="1"/>
    <col min="14899" max="14899" width="39.5" style="7" customWidth="1"/>
    <col min="14900" max="14901" width="13.5" style="7" customWidth="1"/>
    <col min="14902" max="14902" width="14" style="7" customWidth="1"/>
    <col min="14903" max="14903" width="12.5" style="7" customWidth="1"/>
    <col min="14904" max="14904" width="14.33203125" style="7" customWidth="1"/>
    <col min="14905" max="14905" width="13.6640625" style="7" customWidth="1"/>
    <col min="14906" max="14906" width="12.5" style="7" customWidth="1"/>
    <col min="14907" max="14907" width="14" style="7" customWidth="1"/>
    <col min="14908" max="14909" width="13" style="7" customWidth="1"/>
    <col min="14910" max="14910" width="15.33203125" style="7" customWidth="1"/>
    <col min="14911" max="14911" width="12.83203125" style="7" customWidth="1"/>
    <col min="14912" max="14912" width="3.83203125" style="7" customWidth="1"/>
    <col min="14913" max="14913" width="15.6640625" style="7" customWidth="1"/>
    <col min="14914" max="14914" width="10.1640625" style="7" customWidth="1"/>
    <col min="14915" max="14915" width="53.6640625" style="7" customWidth="1"/>
    <col min="14916" max="14916" width="32.83203125" style="7" customWidth="1"/>
    <col min="14917" max="14917" width="21.5" style="7" customWidth="1"/>
    <col min="14918" max="15144" width="9.1640625" style="7" bestFit="1" customWidth="1"/>
    <col min="15145" max="15145" width="4" style="7" customWidth="1"/>
    <col min="15146" max="15146" width="16.6640625" style="7" customWidth="1"/>
    <col min="15147" max="15147" width="45.33203125" style="7" customWidth="1"/>
    <col min="15148" max="15148" width="35.6640625" style="7" customWidth="1"/>
    <col min="15149" max="15149" width="15.5" style="7" customWidth="1"/>
    <col min="15150" max="15150" width="30.5" style="7" customWidth="1"/>
    <col min="15151" max="15152" width="10" style="7" customWidth="1"/>
    <col min="15153" max="15153" width="4" style="7" customWidth="1"/>
    <col min="15154" max="15154" width="13.83203125" style="7" customWidth="1"/>
    <col min="15155" max="15155" width="39.5" style="7" customWidth="1"/>
    <col min="15156" max="15157" width="13.5" style="7" customWidth="1"/>
    <col min="15158" max="15158" width="14" style="7" customWidth="1"/>
    <col min="15159" max="15159" width="12.5" style="7" customWidth="1"/>
    <col min="15160" max="15160" width="14.33203125" style="7" customWidth="1"/>
    <col min="15161" max="15161" width="13.6640625" style="7" customWidth="1"/>
    <col min="15162" max="15162" width="12.5" style="7" customWidth="1"/>
    <col min="15163" max="15163" width="14" style="7" customWidth="1"/>
    <col min="15164" max="15165" width="13" style="7" customWidth="1"/>
    <col min="15166" max="15166" width="15.33203125" style="7" customWidth="1"/>
    <col min="15167" max="15167" width="12.83203125" style="7" customWidth="1"/>
    <col min="15168" max="15168" width="3.83203125" style="7" customWidth="1"/>
    <col min="15169" max="15169" width="15.6640625" style="7" customWidth="1"/>
    <col min="15170" max="15170" width="10.1640625" style="7" customWidth="1"/>
    <col min="15171" max="15171" width="53.6640625" style="7" customWidth="1"/>
    <col min="15172" max="15172" width="32.83203125" style="7" customWidth="1"/>
    <col min="15173" max="15173" width="21.5" style="7" customWidth="1"/>
    <col min="15174" max="15400" width="9.1640625" style="7" bestFit="1" customWidth="1"/>
    <col min="15401" max="15401" width="4" style="7" customWidth="1"/>
    <col min="15402" max="15402" width="16.6640625" style="7" customWidth="1"/>
    <col min="15403" max="15403" width="45.33203125" style="7" customWidth="1"/>
    <col min="15404" max="15404" width="35.6640625" style="7" customWidth="1"/>
    <col min="15405" max="15405" width="15.5" style="7" customWidth="1"/>
    <col min="15406" max="15406" width="30.5" style="7" customWidth="1"/>
    <col min="15407" max="15408" width="10" style="7" customWidth="1"/>
    <col min="15409" max="15409" width="4" style="7" customWidth="1"/>
    <col min="15410" max="15410" width="13.83203125" style="7" customWidth="1"/>
    <col min="15411" max="15411" width="39.5" style="7" customWidth="1"/>
    <col min="15412" max="15413" width="13.5" style="7" customWidth="1"/>
    <col min="15414" max="15414" width="14" style="7" customWidth="1"/>
    <col min="15415" max="15415" width="12.5" style="7" customWidth="1"/>
    <col min="15416" max="15416" width="14.33203125" style="7" customWidth="1"/>
    <col min="15417" max="15417" width="13.6640625" style="7" customWidth="1"/>
    <col min="15418" max="15418" width="12.5" style="7" customWidth="1"/>
    <col min="15419" max="15419" width="14" style="7" customWidth="1"/>
    <col min="15420" max="15421" width="13" style="7" customWidth="1"/>
    <col min="15422" max="15422" width="15.33203125" style="7" customWidth="1"/>
    <col min="15423" max="15423" width="12.83203125" style="7" customWidth="1"/>
    <col min="15424" max="15424" width="3.83203125" style="7" customWidth="1"/>
    <col min="15425" max="15425" width="15.6640625" style="7" customWidth="1"/>
    <col min="15426" max="15426" width="10.1640625" style="7" customWidth="1"/>
    <col min="15427" max="15427" width="53.6640625" style="7" customWidth="1"/>
    <col min="15428" max="15428" width="32.83203125" style="7" customWidth="1"/>
    <col min="15429" max="15429" width="21.5" style="7" customWidth="1"/>
    <col min="15430" max="15656" width="9.1640625" style="7" bestFit="1" customWidth="1"/>
    <col min="15657" max="15657" width="4" style="7" customWidth="1"/>
    <col min="15658" max="15658" width="16.6640625" style="7" customWidth="1"/>
    <col min="15659" max="15659" width="45.33203125" style="7" customWidth="1"/>
    <col min="15660" max="15660" width="35.6640625" style="7" customWidth="1"/>
    <col min="15661" max="15661" width="15.5" style="7" customWidth="1"/>
    <col min="15662" max="15662" width="30.5" style="7" customWidth="1"/>
    <col min="15663" max="15664" width="10" style="7" customWidth="1"/>
    <col min="15665" max="15665" width="4" style="7" customWidth="1"/>
    <col min="15666" max="15666" width="13.83203125" style="7" customWidth="1"/>
    <col min="15667" max="15667" width="39.5" style="7" customWidth="1"/>
    <col min="15668" max="15669" width="13.5" style="7" customWidth="1"/>
    <col min="15670" max="15670" width="14" style="7" customWidth="1"/>
    <col min="15671" max="15671" width="12.5" style="7" customWidth="1"/>
    <col min="15672" max="15672" width="14.33203125" style="7" customWidth="1"/>
    <col min="15673" max="15673" width="13.6640625" style="7" customWidth="1"/>
    <col min="15674" max="15674" width="12.5" style="7" customWidth="1"/>
    <col min="15675" max="15675" width="14" style="7" customWidth="1"/>
    <col min="15676" max="15677" width="13" style="7" customWidth="1"/>
    <col min="15678" max="15678" width="15.33203125" style="7" customWidth="1"/>
    <col min="15679" max="15679" width="12.83203125" style="7" customWidth="1"/>
    <col min="15680" max="15680" width="3.83203125" style="7" customWidth="1"/>
    <col min="15681" max="15681" width="15.6640625" style="7" customWidth="1"/>
    <col min="15682" max="15682" width="10.1640625" style="7" customWidth="1"/>
    <col min="15683" max="15683" width="53.6640625" style="7" customWidth="1"/>
    <col min="15684" max="15684" width="32.83203125" style="7" customWidth="1"/>
    <col min="15685" max="15685" width="21.5" style="7" customWidth="1"/>
    <col min="15686" max="15912" width="9.1640625" style="7" bestFit="1" customWidth="1"/>
    <col min="15913" max="15913" width="4" style="7" customWidth="1"/>
    <col min="15914" max="15914" width="16.6640625" style="7" customWidth="1"/>
    <col min="15915" max="15915" width="45.33203125" style="7" customWidth="1"/>
    <col min="15916" max="15916" width="35.6640625" style="7" customWidth="1"/>
    <col min="15917" max="15917" width="15.5" style="7" customWidth="1"/>
    <col min="15918" max="15918" width="30.5" style="7" customWidth="1"/>
    <col min="15919" max="15920" width="10" style="7" customWidth="1"/>
    <col min="15921" max="15921" width="4" style="7" customWidth="1"/>
    <col min="15922" max="15922" width="13.83203125" style="7" customWidth="1"/>
    <col min="15923" max="15923" width="39.5" style="7" customWidth="1"/>
    <col min="15924" max="15925" width="13.5" style="7" customWidth="1"/>
    <col min="15926" max="15926" width="14" style="7" customWidth="1"/>
    <col min="15927" max="15927" width="12.5" style="7" customWidth="1"/>
    <col min="15928" max="15928" width="14.33203125" style="7" customWidth="1"/>
    <col min="15929" max="15929" width="13.6640625" style="7" customWidth="1"/>
    <col min="15930" max="15930" width="12.5" style="7" customWidth="1"/>
    <col min="15931" max="15931" width="14" style="7" customWidth="1"/>
    <col min="15932" max="15933" width="13" style="7" customWidth="1"/>
    <col min="15934" max="15934" width="15.33203125" style="7" customWidth="1"/>
    <col min="15935" max="15935" width="12.83203125" style="7" customWidth="1"/>
    <col min="15936" max="15936" width="3.83203125" style="7" customWidth="1"/>
    <col min="15937" max="15937" width="15.6640625" style="7" customWidth="1"/>
    <col min="15938" max="15938" width="10.1640625" style="7" customWidth="1"/>
    <col min="15939" max="15939" width="53.6640625" style="7" customWidth="1"/>
    <col min="15940" max="15940" width="32.83203125" style="7" customWidth="1"/>
    <col min="15941" max="15941" width="21.5" style="7" customWidth="1"/>
    <col min="15942" max="16168" width="9.1640625" style="7" bestFit="1" customWidth="1"/>
    <col min="16169" max="16169" width="4" style="7" customWidth="1"/>
    <col min="16170" max="16170" width="16.6640625" style="7" customWidth="1"/>
    <col min="16171" max="16171" width="45.33203125" style="7" customWidth="1"/>
    <col min="16172" max="16172" width="35.6640625" style="7" customWidth="1"/>
    <col min="16173" max="16173" width="15.5" style="7" customWidth="1"/>
    <col min="16174" max="16174" width="30.5" style="7" customWidth="1"/>
    <col min="16175" max="16176" width="10" style="7" customWidth="1"/>
    <col min="16177" max="16177" width="4" style="7" customWidth="1"/>
    <col min="16178" max="16178" width="13.83203125" style="7" customWidth="1"/>
    <col min="16179" max="16179" width="39.5" style="7" customWidth="1"/>
    <col min="16180" max="16181" width="13.5" style="7" customWidth="1"/>
    <col min="16182" max="16182" width="14" style="7" customWidth="1"/>
    <col min="16183" max="16183" width="12.5" style="7" customWidth="1"/>
    <col min="16184" max="16184" width="14.33203125" style="7" customWidth="1"/>
    <col min="16185" max="16185" width="13.6640625" style="7" customWidth="1"/>
    <col min="16186" max="16186" width="12.5" style="7" customWidth="1"/>
    <col min="16187" max="16187" width="14" style="7" customWidth="1"/>
    <col min="16188" max="16189" width="13" style="7" customWidth="1"/>
    <col min="16190" max="16190" width="15.33203125" style="7" customWidth="1"/>
    <col min="16191" max="16191" width="12.83203125" style="7" customWidth="1"/>
    <col min="16192" max="16192" width="3.83203125" style="7" customWidth="1"/>
    <col min="16193" max="16193" width="15.6640625" style="7" customWidth="1"/>
    <col min="16194" max="16194" width="10.1640625" style="7" customWidth="1"/>
    <col min="16195" max="16195" width="53.6640625" style="7" customWidth="1"/>
    <col min="16196" max="16196" width="32.83203125" style="7" customWidth="1"/>
    <col min="16197" max="16197" width="21.5" style="7" customWidth="1"/>
    <col min="16198" max="16384" width="11.5" style="7"/>
  </cols>
  <sheetData>
    <row r="1" spans="1:357" s="149" customFormat="1" ht="27" customHeight="1">
      <c r="A1" s="604"/>
      <c r="B1" s="605"/>
      <c r="C1" s="605"/>
      <c r="D1" s="605" t="s">
        <v>0</v>
      </c>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44"/>
      <c r="BJ1" s="686" t="s">
        <v>67</v>
      </c>
      <c r="BK1" s="686"/>
      <c r="BL1" s="686"/>
      <c r="BM1" s="686"/>
      <c r="BN1" s="430"/>
      <c r="BO1" s="431"/>
    </row>
    <row r="2" spans="1:357" s="149" customFormat="1" ht="27" customHeight="1">
      <c r="A2" s="607"/>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6"/>
      <c r="BJ2" s="687" t="s">
        <v>2</v>
      </c>
      <c r="BK2" s="687"/>
      <c r="BL2" s="687"/>
      <c r="BM2" s="687"/>
      <c r="BN2" s="432"/>
      <c r="BO2" s="433"/>
    </row>
    <row r="3" spans="1:357" s="149" customFormat="1" ht="27" customHeight="1" thickBot="1">
      <c r="A3" s="610"/>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966"/>
      <c r="BJ3" s="688" t="s">
        <v>3</v>
      </c>
      <c r="BK3" s="688"/>
      <c r="BL3" s="688"/>
      <c r="BM3" s="688"/>
      <c r="BN3" s="434"/>
      <c r="BO3" s="435"/>
    </row>
    <row r="4" spans="1:357" s="149" customFormat="1" ht="26.25" customHeight="1">
      <c r="A4" s="622" t="s">
        <v>4</v>
      </c>
      <c r="B4" s="623"/>
      <c r="C4" s="623"/>
      <c r="D4" s="623"/>
      <c r="E4" s="623"/>
      <c r="F4" s="623"/>
      <c r="G4" s="624"/>
      <c r="H4" s="628" t="s">
        <v>5</v>
      </c>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59"/>
      <c r="BK4" s="659"/>
      <c r="BL4" s="659"/>
      <c r="BM4" s="660"/>
      <c r="BN4" s="631" t="s">
        <v>6</v>
      </c>
      <c r="BO4" s="632"/>
      <c r="BP4" s="632"/>
      <c r="BQ4" s="633"/>
    </row>
    <row r="5" spans="1:357" s="149" customFormat="1" ht="16.5" customHeight="1">
      <c r="A5" s="625"/>
      <c r="B5" s="626"/>
      <c r="C5" s="626"/>
      <c r="D5" s="626"/>
      <c r="E5" s="626"/>
      <c r="F5" s="626"/>
      <c r="G5" s="627"/>
      <c r="H5" s="637"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BN5" s="634"/>
      <c r="BO5" s="635"/>
      <c r="BP5" s="635"/>
      <c r="BQ5" s="636"/>
      <c r="MJ5" s="149" t="s">
        <v>9</v>
      </c>
      <c r="ML5" s="149" t="s">
        <v>10</v>
      </c>
      <c r="MR5" s="151" t="s">
        <v>11</v>
      </c>
      <c r="MS5" s="151" t="s">
        <v>12</v>
      </c>
    </row>
    <row r="6" spans="1:357" s="149" customFormat="1" ht="19.5" customHeight="1">
      <c r="A6" s="789" t="s">
        <v>13</v>
      </c>
      <c r="B6" s="666" t="s">
        <v>14</v>
      </c>
      <c r="C6" s="771" t="s">
        <v>68</v>
      </c>
      <c r="D6" s="771" t="s">
        <v>15</v>
      </c>
      <c r="E6" s="666" t="s">
        <v>16</v>
      </c>
      <c r="F6" s="666" t="s">
        <v>17</v>
      </c>
      <c r="G6" s="666"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583" t="s">
        <v>27</v>
      </c>
      <c r="BF6" s="584"/>
      <c r="BG6" s="585"/>
      <c r="BH6" s="780" t="s">
        <v>19</v>
      </c>
      <c r="BI6" s="782"/>
      <c r="BJ6" s="780" t="s">
        <v>21</v>
      </c>
      <c r="BK6" s="782"/>
      <c r="BL6" s="673" t="s">
        <v>28</v>
      </c>
      <c r="BM6" s="674"/>
      <c r="BN6" s="666" t="s">
        <v>29</v>
      </c>
      <c r="BO6" s="666" t="s">
        <v>30</v>
      </c>
      <c r="BP6" s="666" t="s">
        <v>31</v>
      </c>
      <c r="BQ6" s="668" t="s">
        <v>32</v>
      </c>
      <c r="MJ6" s="151" t="s">
        <v>33</v>
      </c>
      <c r="ML6" s="149" t="s">
        <v>34</v>
      </c>
      <c r="MM6" s="149" t="s">
        <v>35</v>
      </c>
      <c r="MN6" s="149" t="s">
        <v>36</v>
      </c>
      <c r="MO6" s="149" t="s">
        <v>37</v>
      </c>
      <c r="MP6" s="149" t="s">
        <v>38</v>
      </c>
      <c r="MQ6" s="149" t="s">
        <v>39</v>
      </c>
      <c r="MR6" s="151" t="s">
        <v>40</v>
      </c>
    </row>
    <row r="7" spans="1:357" s="159" customFormat="1" ht="22.5" customHeight="1">
      <c r="A7" s="790"/>
      <c r="B7" s="667"/>
      <c r="C7" s="772"/>
      <c r="D7" s="667"/>
      <c r="E7" s="667"/>
      <c r="F7" s="667"/>
      <c r="G7" s="667"/>
      <c r="H7" s="152">
        <v>1</v>
      </c>
      <c r="I7" s="153">
        <v>2</v>
      </c>
      <c r="J7" s="153">
        <v>3</v>
      </c>
      <c r="K7" s="153">
        <v>4</v>
      </c>
      <c r="L7" s="154">
        <v>5</v>
      </c>
      <c r="M7" s="155" t="s">
        <v>41</v>
      </c>
      <c r="N7" s="156" t="s">
        <v>42</v>
      </c>
      <c r="O7" s="152">
        <v>1</v>
      </c>
      <c r="P7" s="153">
        <v>2</v>
      </c>
      <c r="Q7" s="153">
        <v>3</v>
      </c>
      <c r="R7" s="153">
        <v>4</v>
      </c>
      <c r="S7" s="153">
        <v>5</v>
      </c>
      <c r="T7" s="153">
        <v>6</v>
      </c>
      <c r="U7" s="153">
        <v>7</v>
      </c>
      <c r="V7" s="153">
        <v>8</v>
      </c>
      <c r="W7" s="153">
        <v>9</v>
      </c>
      <c r="X7" s="153">
        <v>10</v>
      </c>
      <c r="Y7" s="153">
        <v>11</v>
      </c>
      <c r="Z7" s="153">
        <v>12</v>
      </c>
      <c r="AA7" s="153">
        <v>13</v>
      </c>
      <c r="AB7" s="153">
        <v>14</v>
      </c>
      <c r="AC7" s="153">
        <v>15</v>
      </c>
      <c r="AD7" s="153">
        <v>16</v>
      </c>
      <c r="AE7" s="153">
        <v>17</v>
      </c>
      <c r="AF7" s="153">
        <v>18</v>
      </c>
      <c r="AG7" s="154">
        <v>19</v>
      </c>
      <c r="AH7" s="157" t="s">
        <v>43</v>
      </c>
      <c r="AI7" s="158" t="s">
        <v>42</v>
      </c>
      <c r="AJ7" s="586"/>
      <c r="AK7" s="588"/>
      <c r="AL7" s="792"/>
      <c r="AM7" s="581" t="s">
        <v>34</v>
      </c>
      <c r="AN7" s="582"/>
      <c r="AO7" s="581" t="s">
        <v>44</v>
      </c>
      <c r="AP7" s="582"/>
      <c r="AQ7" s="581" t="s">
        <v>35</v>
      </c>
      <c r="AR7" s="582"/>
      <c r="AS7" s="581" t="s">
        <v>45</v>
      </c>
      <c r="AT7" s="582"/>
      <c r="AU7" s="581" t="s">
        <v>46</v>
      </c>
      <c r="AV7" s="582"/>
      <c r="AW7" s="581" t="s">
        <v>47</v>
      </c>
      <c r="AX7" s="582"/>
      <c r="AY7" s="581" t="s">
        <v>48</v>
      </c>
      <c r="AZ7" s="582"/>
      <c r="BA7" s="788"/>
      <c r="BB7" s="603"/>
      <c r="BC7" s="586"/>
      <c r="BD7" s="588"/>
      <c r="BE7" s="586"/>
      <c r="BF7" s="587"/>
      <c r="BG7" s="588"/>
      <c r="BH7" s="783"/>
      <c r="BI7" s="785"/>
      <c r="BJ7" s="783"/>
      <c r="BK7" s="785"/>
      <c r="BL7" s="786"/>
      <c r="BM7" s="787"/>
      <c r="BN7" s="667"/>
      <c r="BO7" s="667"/>
      <c r="BP7" s="667"/>
      <c r="BQ7" s="669"/>
      <c r="MJ7" s="151" t="s">
        <v>49</v>
      </c>
      <c r="ML7" s="149" t="s">
        <v>50</v>
      </c>
      <c r="MM7" s="159" t="s">
        <v>51</v>
      </c>
      <c r="MN7" s="159" t="s">
        <v>52</v>
      </c>
      <c r="MO7" s="159" t="s">
        <v>53</v>
      </c>
      <c r="MP7" s="159" t="s">
        <v>54</v>
      </c>
      <c r="MQ7" s="159" t="s">
        <v>55</v>
      </c>
    </row>
    <row r="8" spans="1:357" s="8" customFormat="1" ht="111" customHeight="1">
      <c r="A8" s="1021">
        <v>1</v>
      </c>
      <c r="B8" s="827" t="s">
        <v>276</v>
      </c>
      <c r="C8" s="572" t="s">
        <v>277</v>
      </c>
      <c r="D8" s="1087" t="s">
        <v>278</v>
      </c>
      <c r="E8" s="889" t="s">
        <v>279</v>
      </c>
      <c r="F8" s="827" t="s">
        <v>243</v>
      </c>
      <c r="G8" s="739" t="s">
        <v>96</v>
      </c>
      <c r="H8" s="779"/>
      <c r="I8" s="774"/>
      <c r="J8" s="774" t="s">
        <v>40</v>
      </c>
      <c r="K8" s="774"/>
      <c r="L8" s="775"/>
      <c r="M8" s="1019">
        <f>IF(L8="X",5,IF(K8="X",4,IF(J8="X",3,IF(I8="X",2,IF(H8="X",1,"0")))))</f>
        <v>3</v>
      </c>
      <c r="N8" s="925" t="str">
        <f>IF(M8=1,"RARA VEZ",IF(M8=2,"IMPROBABLE",IF(M8=3,"POSIBLE",IF(M8=4,"PROBABLE",IF(M8=5,"CASI SIEMPRE","")))))</f>
        <v>POSIBLE</v>
      </c>
      <c r="O8" s="779" t="s">
        <v>40</v>
      </c>
      <c r="P8" s="774" t="s">
        <v>40</v>
      </c>
      <c r="Q8" s="774" t="s">
        <v>40</v>
      </c>
      <c r="R8" s="774" t="s">
        <v>40</v>
      </c>
      <c r="S8" s="774" t="s">
        <v>40</v>
      </c>
      <c r="T8" s="774" t="s">
        <v>40</v>
      </c>
      <c r="U8" s="774" t="s">
        <v>40</v>
      </c>
      <c r="V8" s="774" t="s">
        <v>40</v>
      </c>
      <c r="W8" s="774" t="s">
        <v>40</v>
      </c>
      <c r="X8" s="774" t="s">
        <v>40</v>
      </c>
      <c r="Y8" s="774" t="s">
        <v>40</v>
      </c>
      <c r="Z8" s="774" t="s">
        <v>40</v>
      </c>
      <c r="AA8" s="774" t="s">
        <v>40</v>
      </c>
      <c r="AB8" s="774"/>
      <c r="AC8" s="774"/>
      <c r="AD8" s="774"/>
      <c r="AE8" s="774"/>
      <c r="AF8" s="774"/>
      <c r="AG8" s="775" t="s">
        <v>40</v>
      </c>
      <c r="AH8" s="938">
        <f>COUNTIF(O8:AG8,"X")</f>
        <v>14</v>
      </c>
      <c r="AI8" s="925" t="str">
        <f>IF(AH8=0,"",(IF(AH8&gt;11,"CATASTRÓFICO",IF(AH8&lt;=5,"MODERADO",IF(12&gt;AH8&gt;5,"MAYOR","")))))</f>
        <v>CATASTRÓFICO</v>
      </c>
      <c r="AJ8" s="595">
        <f>IF(AI8="CATASTRÓFICO",5*M8,IF(AI8="MAYOR",4*M8,IF(AI8="MODERADO",3*M8,0)))</f>
        <v>15</v>
      </c>
      <c r="AK8" s="921" t="str">
        <f>IF(AJ8=0,"",IF(AJ8="MAYOR","EXTREMO",IF(AI8="CASI SIEMPRE","EXTREMO",IF(AI8="CATASTRÓFICO","EXTREMO",IF(AJ8="12M","EXTREMO",IF(AJ8=4,"ALTO",IF(AJ8=8,"ALTO",IF(AJ8=9,"ALTO",IF(AJ8=6,"MODERADO",IF(AJ8=3,"MODERADO",IF(AJ8=12,IF(AI8="MODERADO","ALTO","EXTREMO"),"EXTREMO")))))))))))</f>
        <v>EXTREMO</v>
      </c>
      <c r="AL8" s="56" t="s">
        <v>280</v>
      </c>
      <c r="AM8" s="52" t="s">
        <v>50</v>
      </c>
      <c r="AN8" s="169">
        <f t="shared" ref="AN8:AN19" si="0">IF(ISBLANK(AM8),"",IF(AM8="Asignado",15,"0"))</f>
        <v>15</v>
      </c>
      <c r="AO8" s="52" t="s">
        <v>63</v>
      </c>
      <c r="AP8" s="169">
        <f t="shared" ref="AP8:AP19" si="1">IF(ISBLANK(AO8),"",IF(AO8="Adecuado",15,"0"))</f>
        <v>15</v>
      </c>
      <c r="AQ8" s="52" t="s">
        <v>51</v>
      </c>
      <c r="AR8" s="169">
        <f t="shared" ref="AR8:AR19" si="2">IF(ISBLANK(AQ8),"",IF(AQ8="Oportuna",15,"0"))</f>
        <v>15</v>
      </c>
      <c r="AS8" s="52" t="s">
        <v>52</v>
      </c>
      <c r="AT8" s="169">
        <f t="shared" ref="AT8:AT19" si="3">IF(ISBLANK(AS8),"",IF(AS8="Prevenir",15,IF(AS8="Detectar",10,"0")))</f>
        <v>15</v>
      </c>
      <c r="AU8" s="52" t="s">
        <v>53</v>
      </c>
      <c r="AV8" s="169">
        <f t="shared" ref="AV8:AV19" si="4">IF(ISBLANK(AU8),"",IF(AU8="Confiable",15,"0"))</f>
        <v>15</v>
      </c>
      <c r="AW8" s="52" t="s">
        <v>55</v>
      </c>
      <c r="AX8" s="169">
        <f t="shared" ref="AX8:AX19" si="5">IF(ISBLANK(AW8),"",IF(AW8="Completa",10,IF(AW8="Incompleta",5,"0")))</f>
        <v>10</v>
      </c>
      <c r="AY8" s="53" t="s">
        <v>54</v>
      </c>
      <c r="AZ8" s="169">
        <f t="shared" ref="AZ8:AZ19" si="6">IF(ISBLANK(AY8),"",IF(AY8="Se Investigan y Resuelven Oportunamente",15,"0"))</f>
        <v>15</v>
      </c>
      <c r="BA8" s="180" t="str">
        <f>IF(BB8=0,"",IF(BB8&lt;86,"Débil",(IF(BB8&gt;=96,"Fuerte","Moderado"))))</f>
        <v>Fuerte</v>
      </c>
      <c r="BB8" s="181">
        <f t="shared" ref="BB8:BB19" si="7">SUM(AZ8,AX8,AV8,AT8,AR8,AP8,AN8)</f>
        <v>100</v>
      </c>
      <c r="BC8" s="54" t="s">
        <v>33</v>
      </c>
      <c r="BD8" s="181" t="str">
        <f>IF(ISBLANK(BC8),"",(IF(BC8="El control no se ejecuta por parte del responsable","Débil",(IF(BC8="El control se ejecuta de manera consistente por parte del responsable","Fuerte","Moderado")))))</f>
        <v>Fuerte</v>
      </c>
      <c r="BE8" s="180" t="str">
        <f>IF(BA8="","",(IF(BD8="Débil","Débil",IF(BD8="Moderado","Moderado",IF(BA8="Débil","Débil","Fuerte")))))</f>
        <v>Fuerte</v>
      </c>
      <c r="BF8" s="200">
        <f>IF(BD8="","",(IF(BD8="Fuerte",2,IF(BD8="Moderado",1,0))))</f>
        <v>2</v>
      </c>
      <c r="BG8" s="1023">
        <f>IFERROR(ROUND(AVERAGE(BF8:BF9),0),0)</f>
        <v>2</v>
      </c>
      <c r="BH8" s="948">
        <f>IF(BI8="CASI SIEMPRE",5,IF(BI8="PROBABLE",4,IF(BI8="POSIBLE",3,IF(BI8="IMPROBABLE",2,IF(BI8="RARA VEZ",1,0)))))</f>
        <v>1</v>
      </c>
      <c r="BI8" s="1010" t="str">
        <f>IF(BG8=2,IF(N8="CASI SIEMPRE","POSIBLE",IF(N8="PROBABLE","IMPROBABLE","RARA VEZ")),IF(BG8=1,IF(N8="CASI SEGURO","PROBABLE",IF(N8="PROBABLE","POSIBLE",IF(N8="POSIBLE","IMPROBABLE","RARA VEZ"))),IF(BG8=0,N8,0)))</f>
        <v>RARA VEZ</v>
      </c>
      <c r="BJ8" s="202">
        <f>IF(BK8="CATASTRÓFICO",5,IF(BK8="MAYOR",4,IF(BK8="MODERADO",3,0)))</f>
        <v>5</v>
      </c>
      <c r="BK8" s="1011" t="str">
        <f>AI8</f>
        <v>CATASTRÓFICO</v>
      </c>
      <c r="BL8" s="1012">
        <f>IF(BJ8*BH8=12,IF(BI8="PROBABLE","12A","12M"),BH8*BJ8)</f>
        <v>5</v>
      </c>
      <c r="BM8" s="1007" t="str">
        <f>IF(BL8=0,"",IF(BI8="CASI SIEMPRE","EXTREMO",IF(BK8="CATASTRÓFICO","EXTREMO",IF(BL8="12M","EXTREMO",IF(BL8="12A","ALTO",IF(BL8=4,"ALTO",IF(BL8=8,"ALTO",IF(BL8=9,"ALTO",IF(BL8=6,"MODERADO",IF(BL8=3,"MODERADO","EXTREMO"))))))))))</f>
        <v>EXTREMO</v>
      </c>
      <c r="BN8" s="1008"/>
      <c r="BO8" s="34"/>
      <c r="BP8" s="235"/>
      <c r="BQ8" s="35"/>
      <c r="MJ8" s="8" t="s">
        <v>56</v>
      </c>
      <c r="ML8" s="145" t="s">
        <v>57</v>
      </c>
      <c r="MM8" s="8" t="s">
        <v>58</v>
      </c>
      <c r="MN8" s="8" t="s">
        <v>59</v>
      </c>
      <c r="MO8" s="8" t="s">
        <v>60</v>
      </c>
      <c r="MP8" s="8" t="s">
        <v>61</v>
      </c>
      <c r="MQ8" s="8" t="s">
        <v>62</v>
      </c>
    </row>
    <row r="9" spans="1:357" s="8" customFormat="1" ht="105.75" customHeight="1">
      <c r="A9" s="530"/>
      <c r="B9" s="572"/>
      <c r="C9" s="991"/>
      <c r="D9" s="1088" t="s">
        <v>281</v>
      </c>
      <c r="E9" s="917"/>
      <c r="F9" s="991"/>
      <c r="G9" s="1031"/>
      <c r="H9" s="578"/>
      <c r="I9" s="556"/>
      <c r="J9" s="556"/>
      <c r="K9" s="556"/>
      <c r="L9" s="567"/>
      <c r="M9" s="1020"/>
      <c r="N9" s="926"/>
      <c r="O9" s="578"/>
      <c r="P9" s="556"/>
      <c r="Q9" s="556"/>
      <c r="R9" s="556"/>
      <c r="S9" s="556"/>
      <c r="T9" s="556"/>
      <c r="U9" s="556"/>
      <c r="V9" s="556"/>
      <c r="W9" s="556"/>
      <c r="X9" s="556"/>
      <c r="Y9" s="556"/>
      <c r="Z9" s="556"/>
      <c r="AA9" s="556"/>
      <c r="AB9" s="556"/>
      <c r="AC9" s="556"/>
      <c r="AD9" s="556"/>
      <c r="AE9" s="556"/>
      <c r="AF9" s="556"/>
      <c r="AG9" s="567"/>
      <c r="AH9" s="569"/>
      <c r="AI9" s="926"/>
      <c r="AJ9" s="596"/>
      <c r="AK9" s="778"/>
      <c r="AL9" s="59" t="s">
        <v>282</v>
      </c>
      <c r="AM9" s="102" t="s">
        <v>50</v>
      </c>
      <c r="AN9" s="258">
        <f t="shared" si="0"/>
        <v>15</v>
      </c>
      <c r="AO9" s="102" t="s">
        <v>63</v>
      </c>
      <c r="AP9" s="258">
        <f t="shared" si="1"/>
        <v>15</v>
      </c>
      <c r="AQ9" s="102" t="s">
        <v>51</v>
      </c>
      <c r="AR9" s="258">
        <f t="shared" si="2"/>
        <v>15</v>
      </c>
      <c r="AS9" s="102" t="s">
        <v>59</v>
      </c>
      <c r="AT9" s="258">
        <f t="shared" si="3"/>
        <v>10</v>
      </c>
      <c r="AU9" s="102" t="s">
        <v>53</v>
      </c>
      <c r="AV9" s="258">
        <f t="shared" si="4"/>
        <v>15</v>
      </c>
      <c r="AW9" s="102" t="s">
        <v>55</v>
      </c>
      <c r="AX9" s="258">
        <f t="shared" si="5"/>
        <v>10</v>
      </c>
      <c r="AY9" s="103" t="s">
        <v>54</v>
      </c>
      <c r="AZ9" s="258">
        <f t="shared" si="6"/>
        <v>15</v>
      </c>
      <c r="BA9" s="262" t="str">
        <f t="shared" ref="BA9:BA19" si="8">IF(BB9=0,"",IF(BB9&lt;86,"Débil",(IF(BB9&gt;=96,"Fuerte","Moderado"))))</f>
        <v>Moderado</v>
      </c>
      <c r="BB9" s="263">
        <f t="shared" si="7"/>
        <v>95</v>
      </c>
      <c r="BC9" s="102" t="s">
        <v>33</v>
      </c>
      <c r="BD9" s="266" t="str">
        <f t="shared" ref="BD9:BD19" si="9">IF(ISBLANK(BC9),"",(IF(BC9="El control no se ejecuta por parte del responsable","Débil",(IF(BC9="El control se ejecuta de manera consistente por parte del responsable","Fuerte","Moderado")))))</f>
        <v>Fuerte</v>
      </c>
      <c r="BE9" s="262" t="str">
        <f t="shared" ref="BE9:BE19" si="10">IF(BA9="","",(IF(BD9="Débil","Débil",IF(BD9="Moderado","Moderado",IF(BA9="Débil","Débil","Fuerte")))))</f>
        <v>Fuerte</v>
      </c>
      <c r="BF9" s="268">
        <f t="shared" ref="BF9:BF19" si="11">IF(BD9="","",(IF(BD9="Fuerte",2,IF(BD9="Moderado",1,0))))</f>
        <v>2</v>
      </c>
      <c r="BG9" s="873"/>
      <c r="BH9" s="1014"/>
      <c r="BI9" s="874"/>
      <c r="BJ9" s="202"/>
      <c r="BK9" s="550"/>
      <c r="BL9" s="1013"/>
      <c r="BM9" s="860"/>
      <c r="BN9" s="1009"/>
      <c r="BO9" s="104"/>
      <c r="BP9" s="105"/>
      <c r="BQ9" s="106"/>
      <c r="ML9" s="8" t="s">
        <v>63</v>
      </c>
      <c r="MN9" s="8" t="s">
        <v>64</v>
      </c>
      <c r="MQ9" s="8" t="s">
        <v>65</v>
      </c>
    </row>
    <row r="10" spans="1:357" s="8" customFormat="1" ht="111" hidden="1" customHeight="1">
      <c r="A10" s="529">
        <v>2</v>
      </c>
      <c r="B10" s="572"/>
      <c r="C10" s="139"/>
      <c r="D10" s="224" t="s">
        <v>283</v>
      </c>
      <c r="E10" s="1027" t="s">
        <v>284</v>
      </c>
      <c r="F10" s="572" t="s">
        <v>243</v>
      </c>
      <c r="G10" s="1030"/>
      <c r="H10" s="779"/>
      <c r="I10" s="774" t="s">
        <v>40</v>
      </c>
      <c r="J10" s="774"/>
      <c r="K10" s="774"/>
      <c r="L10" s="775"/>
      <c r="M10" s="1019">
        <f>IF(L10="X",5,IF(K10="X",4,IF(J10="X",3,IF(I10="X",2,IF(H10="X",1,"0")))))</f>
        <v>2</v>
      </c>
      <c r="N10" s="925" t="str">
        <f>IF(M10=1,"RARA VEZ",IF(M10=2,"IMPROBABLE",IF(M10=3,"POSIBLE",IF(M10=4,"PROBABLE",IF(M10=5,"CASI SIEMPRE","")))))</f>
        <v>IMPROBABLE</v>
      </c>
      <c r="O10" s="779" t="s">
        <v>40</v>
      </c>
      <c r="P10" s="774" t="s">
        <v>40</v>
      </c>
      <c r="Q10" s="774" t="s">
        <v>40</v>
      </c>
      <c r="R10" s="774" t="s">
        <v>40</v>
      </c>
      <c r="S10" s="774" t="s">
        <v>40</v>
      </c>
      <c r="T10" s="774"/>
      <c r="U10" s="774"/>
      <c r="V10" s="774"/>
      <c r="W10" s="774"/>
      <c r="X10" s="774" t="s">
        <v>40</v>
      </c>
      <c r="Y10" s="774" t="s">
        <v>40</v>
      </c>
      <c r="Z10" s="774" t="s">
        <v>40</v>
      </c>
      <c r="AA10" s="774" t="s">
        <v>40</v>
      </c>
      <c r="AB10" s="774"/>
      <c r="AC10" s="774"/>
      <c r="AD10" s="774"/>
      <c r="AE10" s="774"/>
      <c r="AF10" s="774"/>
      <c r="AG10" s="775"/>
      <c r="AH10" s="938">
        <f>COUNTIF(O10:AG10,"X")</f>
        <v>9</v>
      </c>
      <c r="AI10" s="925" t="str">
        <f>IF(AH10=0,"",(IF(AH10&gt;11,"CATASTRÓFICO",IF(AH10&lt;=5,"MODERADO",IF(12&gt;AH10&gt;5,"MAYOR","")))))</f>
        <v>MAYOR</v>
      </c>
      <c r="AJ10" s="595">
        <f>IF(AI10="CATASTRÓFICO",5*M10,IF(AI10="MAYOR",4*M10,IF(AI10="MODERADO",3*M10,0)))</f>
        <v>8</v>
      </c>
      <c r="AK10" s="921" t="str">
        <f>IF(AJ10=0,"",IF(AJ10="MAYOR","EXTREMO",IF(AI10="CASI SIEMPRE","EXTREMO",IF(AI10="CATASTRÓFICO","EXTREMO",IF(AJ10="12M","EXTREMO",IF(AJ10=4,"ALTO",IF(AJ10=8,"ALTO",IF(AJ10=9,"ALTO",IF(AJ10=6,"MODERADO",IF(AJ10=3,"MODERADO",IF(AJ10=12,IF(AI10="MODERADO","ALTO","EXTREMO"),"EXTREMO")))))))))))</f>
        <v>ALTO</v>
      </c>
      <c r="AL10" s="56"/>
      <c r="AM10" s="52"/>
      <c r="AN10" s="169" t="str">
        <f t="shared" ref="AN10:AN11" si="12">IF(ISBLANK(AM10),"",IF(AM10="Asignado",15,"0"))</f>
        <v/>
      </c>
      <c r="AO10" s="52"/>
      <c r="AP10" s="169" t="str">
        <f t="shared" ref="AP10:AP11" si="13">IF(ISBLANK(AO10),"",IF(AO10="Adecuado",15,"0"))</f>
        <v/>
      </c>
      <c r="AQ10" s="52"/>
      <c r="AR10" s="169" t="str">
        <f t="shared" ref="AR10:AR11" si="14">IF(ISBLANK(AQ10),"",IF(AQ10="Oportuna",15,"0"))</f>
        <v/>
      </c>
      <c r="AS10" s="52"/>
      <c r="AT10" s="169" t="str">
        <f t="shared" ref="AT10:AT11" si="15">IF(ISBLANK(AS10),"",IF(AS10="Prevenir",15,IF(AS10="Detectar",10,"0")))</f>
        <v/>
      </c>
      <c r="AU10" s="52"/>
      <c r="AV10" s="169" t="str">
        <f t="shared" ref="AV10:AV11" si="16">IF(ISBLANK(AU10),"",IF(AU10="Confiable",15,"0"))</f>
        <v/>
      </c>
      <c r="AW10" s="52"/>
      <c r="AX10" s="169" t="str">
        <f t="shared" ref="AX10:AX11" si="17">IF(ISBLANK(AW10),"",IF(AW10="Completa",10,IF(AW10="Incompleta",5,"0")))</f>
        <v/>
      </c>
      <c r="AY10" s="53"/>
      <c r="AZ10" s="169" t="str">
        <f t="shared" ref="AZ10:AZ11" si="18">IF(ISBLANK(AY10),"",IF(AY10="Se Investigan y Resuelven Oportunamente",15,"0"))</f>
        <v/>
      </c>
      <c r="BA10" s="180" t="str">
        <f t="shared" ref="BA10:BA11" si="19">IF(BB10=0,"",IF(BB10&lt;86,"Débil",(IF(BB10&gt;=96,"Fuerte","Moderado"))))</f>
        <v/>
      </c>
      <c r="BB10" s="181">
        <f t="shared" ref="BB10:BB11" si="20">SUM(AZ10,AX10,AV10,AT10,AR10,AP10,AN10)</f>
        <v>0</v>
      </c>
      <c r="BC10" s="54"/>
      <c r="BD10" s="181" t="str">
        <f>IF(ISBLANK(BC10),"",(IF(BC10="El control no se ejecuta por parte del responsable","Débil",(IF(BC10="El control se ejecuta de manera consistente por parte del responsable","Fuerte","Moderado")))))</f>
        <v/>
      </c>
      <c r="BE10" s="180" t="str">
        <f>IF(BA10="","",(IF(BD10="Débil","Débil",IF(BD10="Moderado","Moderado",IF(BA10="Débil","Débil","Fuerte")))))</f>
        <v/>
      </c>
      <c r="BF10" s="200" t="str">
        <f>IF(BD10="","",(IF(BD10="Fuerte",2,IF(BD10="Moderado",1,0))))</f>
        <v/>
      </c>
      <c r="BG10" s="872">
        <f>IFERROR(ROUND(AVERAGE(BF10:BF11),0),0)</f>
        <v>0</v>
      </c>
      <c r="BH10" s="948">
        <f>IF(BI10="CASI SIEMPRE",5,IF(BI10="PROBABLE",4,IF(BI10="POSIBLE",3,IF(BI10="IMPROBABLE",2,IF(BI10="RARA VEZ",1,0)))))</f>
        <v>2</v>
      </c>
      <c r="BI10" s="1010" t="str">
        <f>IF(BG10=2,IF(N10="CASI SIEMPRE","POSIBLE",IF(N10="PROBABLE","IMPROBABLE","RARA VEZ")),IF(BG10=1,IF(N10="CASI SEGURO","PROBABLE",IF(N10="PROBABLE","POSIBLE",IF(N10="POSIBLE","IMPROBABLE","RARA VEZ"))),IF(BG10=0,N10,0)))</f>
        <v>IMPROBABLE</v>
      </c>
      <c r="BJ10" s="202">
        <f>IF(BK10="CATASTRÓFICO",5,IF(BK10="MAYOR",4,IF(BK10="MODERADO",3,0)))</f>
        <v>4</v>
      </c>
      <c r="BK10" s="1011" t="str">
        <f>AI10</f>
        <v>MAYOR</v>
      </c>
      <c r="BL10" s="1012">
        <f>IF(BJ10*BH10=12,IF(BI10="PROBABLE","12A","12M"),BH10*BJ10)</f>
        <v>8</v>
      </c>
      <c r="BM10" s="1007" t="str">
        <f>IF(BL10=0,"",IF(BI10="CASI SIEMPRE","EXTREMO",IF(BK10="CATASTRÓFICO","EXTREMO",IF(BL10="12M","EXTREMO",IF(BL10="12A","ALTO",IF(BL10=4,"ALTO",IF(BL10=8,"ALTO",IF(BL10=9,"ALTO",IF(BL10=6,"MODERADO",IF(BL10=3,"MODERADO","EXTREMO"))))))))))</f>
        <v>ALTO</v>
      </c>
      <c r="BN10" s="1008"/>
      <c r="BO10" s="34"/>
      <c r="BP10" s="27"/>
      <c r="BQ10" s="35"/>
      <c r="MJ10" s="8" t="s">
        <v>56</v>
      </c>
      <c r="ML10" s="145" t="s">
        <v>57</v>
      </c>
      <c r="MM10" s="8" t="s">
        <v>58</v>
      </c>
      <c r="MN10" s="8" t="s">
        <v>59</v>
      </c>
      <c r="MO10" s="8" t="s">
        <v>60</v>
      </c>
      <c r="MP10" s="8" t="s">
        <v>61</v>
      </c>
      <c r="MQ10" s="8" t="s">
        <v>62</v>
      </c>
    </row>
    <row r="11" spans="1:357" s="8" customFormat="1" ht="72.75" hidden="1" customHeight="1">
      <c r="A11" s="530"/>
      <c r="B11" s="572"/>
      <c r="C11" s="139"/>
      <c r="D11" s="223" t="s">
        <v>285</v>
      </c>
      <c r="E11" s="1028"/>
      <c r="F11" s="534"/>
      <c r="G11" s="1026"/>
      <c r="H11" s="578"/>
      <c r="I11" s="556"/>
      <c r="J11" s="556"/>
      <c r="K11" s="556"/>
      <c r="L11" s="567"/>
      <c r="M11" s="1020"/>
      <c r="N11" s="926"/>
      <c r="O11" s="578"/>
      <c r="P11" s="556"/>
      <c r="Q11" s="556"/>
      <c r="R11" s="556"/>
      <c r="S11" s="556"/>
      <c r="T11" s="556"/>
      <c r="U11" s="556"/>
      <c r="V11" s="556"/>
      <c r="W11" s="556"/>
      <c r="X11" s="556"/>
      <c r="Y11" s="556"/>
      <c r="Z11" s="556"/>
      <c r="AA11" s="556"/>
      <c r="AB11" s="556"/>
      <c r="AC11" s="556"/>
      <c r="AD11" s="556"/>
      <c r="AE11" s="556"/>
      <c r="AF11" s="556"/>
      <c r="AG11" s="567"/>
      <c r="AH11" s="569"/>
      <c r="AI11" s="926"/>
      <c r="AJ11" s="596"/>
      <c r="AK11" s="778"/>
      <c r="AL11" s="66"/>
      <c r="AM11" s="102"/>
      <c r="AN11" s="258" t="str">
        <f t="shared" si="12"/>
        <v/>
      </c>
      <c r="AO11" s="102"/>
      <c r="AP11" s="258" t="str">
        <f t="shared" si="13"/>
        <v/>
      </c>
      <c r="AQ11" s="102"/>
      <c r="AR11" s="258" t="str">
        <f t="shared" si="14"/>
        <v/>
      </c>
      <c r="AS11" s="102"/>
      <c r="AT11" s="258" t="str">
        <f t="shared" si="15"/>
        <v/>
      </c>
      <c r="AU11" s="102"/>
      <c r="AV11" s="258" t="str">
        <f t="shared" si="16"/>
        <v/>
      </c>
      <c r="AW11" s="102"/>
      <c r="AX11" s="258" t="str">
        <f t="shared" si="17"/>
        <v/>
      </c>
      <c r="AY11" s="103"/>
      <c r="AZ11" s="258" t="str">
        <f t="shared" si="18"/>
        <v/>
      </c>
      <c r="BA11" s="262" t="str">
        <f t="shared" si="19"/>
        <v/>
      </c>
      <c r="BB11" s="263">
        <f t="shared" si="20"/>
        <v>0</v>
      </c>
      <c r="BC11" s="102"/>
      <c r="BD11" s="266" t="str">
        <f t="shared" ref="BD11" si="21">IF(ISBLANK(BC11),"",(IF(BC11="El control no se ejecuta por parte del responsable","Débil",(IF(BC11="El control se ejecuta de manera consistente por parte del responsable","Fuerte","Moderado")))))</f>
        <v/>
      </c>
      <c r="BE11" s="262" t="str">
        <f t="shared" ref="BE11" si="22">IF(BA11="","",(IF(BD11="Débil","Débil",IF(BD11="Moderado","Moderado",IF(BA11="Débil","Débil","Fuerte")))))</f>
        <v/>
      </c>
      <c r="BF11" s="268" t="str">
        <f t="shared" ref="BF11" si="23">IF(BD11="","",(IF(BD11="Fuerte",2,IF(BD11="Moderado",1,0))))</f>
        <v/>
      </c>
      <c r="BG11" s="873"/>
      <c r="BH11" s="1014"/>
      <c r="BI11" s="874"/>
      <c r="BJ11" s="202"/>
      <c r="BK11" s="550"/>
      <c r="BL11" s="1013"/>
      <c r="BM11" s="860"/>
      <c r="BN11" s="1009"/>
      <c r="BO11" s="104"/>
      <c r="BP11" s="105"/>
      <c r="BQ11" s="106"/>
      <c r="ML11" s="8" t="s">
        <v>63</v>
      </c>
      <c r="MN11" s="8" t="s">
        <v>64</v>
      </c>
      <c r="MQ11" s="8" t="s">
        <v>65</v>
      </c>
    </row>
    <row r="12" spans="1:357" s="8" customFormat="1" ht="72.75" hidden="1" customHeight="1">
      <c r="A12" s="529">
        <v>3</v>
      </c>
      <c r="B12" s="572"/>
      <c r="C12" s="139"/>
      <c r="D12" s="108" t="s">
        <v>286</v>
      </c>
      <c r="E12" s="1029" t="s">
        <v>287</v>
      </c>
      <c r="F12" s="533" t="s">
        <v>243</v>
      </c>
      <c r="G12" s="1025"/>
      <c r="H12" s="537"/>
      <c r="I12" s="507"/>
      <c r="J12" s="507"/>
      <c r="K12" s="507"/>
      <c r="L12" s="508"/>
      <c r="M12" s="897" t="str">
        <f>IF(L12="X",5,IF(K12="X",4,IF(J12="X",3,IF(I12="X",2,IF(H12="X",1,"0")))))</f>
        <v>0</v>
      </c>
      <c r="N12" s="898" t="str">
        <f>IF(M12=1,"RARA VEZ",IF(M12=2,"IMPROBABLE",IF(M12=3,"POSIBLE",IF(M12=4,"PROBABLE",IF(M12=5,"CASI SIEMPRE","")))))</f>
        <v/>
      </c>
      <c r="O12" s="537"/>
      <c r="P12" s="507"/>
      <c r="Q12" s="507"/>
      <c r="R12" s="507"/>
      <c r="S12" s="507"/>
      <c r="T12" s="507"/>
      <c r="U12" s="507"/>
      <c r="V12" s="507"/>
      <c r="W12" s="507"/>
      <c r="X12" s="507"/>
      <c r="Y12" s="507"/>
      <c r="Z12" s="507"/>
      <c r="AA12" s="507"/>
      <c r="AB12" s="507"/>
      <c r="AC12" s="507"/>
      <c r="AD12" s="507"/>
      <c r="AE12" s="507"/>
      <c r="AF12" s="507"/>
      <c r="AG12" s="508"/>
      <c r="AH12" s="518">
        <f>COUNTIF(O12:AG12,"X")</f>
        <v>0</v>
      </c>
      <c r="AI12" s="912" t="str">
        <f>IF(AH12=0,"",(IF(AH12&gt;11,"CATASTRÓFICO",IF(AH12&lt;=5,"MODERADO",IF(12&gt;=AH12&gt;5,"MAYOR","")))))</f>
        <v/>
      </c>
      <c r="AJ12" s="914">
        <f>IF(AI12="CATASTRÓFICO",5*M12,IF(AI12="MAYOR",4*M12,IF(AI12="MODERADO",3*M12,0)))</f>
        <v>0</v>
      </c>
      <c r="AK12" s="877" t="str">
        <f t="shared" ref="AK12" si="24">IF(AJ12=0,"",IF(AJ12="MAYOR","EXTREMO",IF(AI12="CASI SIEMPRE","EXTREMO",IF(AI12="CATASTRÓFICO","EXTREMO",IF(AJ12="12M","EXTREMO",IF(AJ12=4,"ALTO",IF(AJ12=8,"ALTO",IF(AJ12=9,"ALTO",IF(AJ12=6,"MODERADO",IF(AJ12=3,"MODERADO",IF(AJ12=12,IF(AI12="MODERADO","ALTO","EXTREMO"),"EXTREMO")))))))))))</f>
        <v/>
      </c>
      <c r="AL12" s="92"/>
      <c r="AM12" s="11"/>
      <c r="AN12" s="174" t="str">
        <f t="shared" ref="AN12" si="25">IF(ISBLANK(AM12),"",IF(AM12="Asignado",15,"0"))</f>
        <v/>
      </c>
      <c r="AO12" s="11"/>
      <c r="AP12" s="177" t="str">
        <f t="shared" ref="AP12" si="26">IF(ISBLANK(AO12),"",IF(AO12="Adecuado",15,"0"))</f>
        <v/>
      </c>
      <c r="AQ12" s="11"/>
      <c r="AR12" s="177" t="str">
        <f t="shared" ref="AR12" si="27">IF(ISBLANK(AQ12),"",IF(AQ12="Oportuna",15,"0"))</f>
        <v/>
      </c>
      <c r="AS12" s="11"/>
      <c r="AT12" s="177" t="str">
        <f t="shared" ref="AT12" si="28">IF(ISBLANK(AS12),"",IF(AS12="Prevenir",15,IF(AS12="Detectar",10,"0")))</f>
        <v/>
      </c>
      <c r="AU12" s="11"/>
      <c r="AV12" s="177" t="str">
        <f t="shared" ref="AV12" si="29">IF(ISBLANK(AU12),"",IF(AU12="Confiable",15,"0"))</f>
        <v/>
      </c>
      <c r="AW12" s="11"/>
      <c r="AX12" s="177" t="str">
        <f t="shared" ref="AX12" si="30">IF(ISBLANK(AW12),"",IF(AW12="Completa",10,IF(AW12="Incompleta",5,"0")))</f>
        <v/>
      </c>
      <c r="AY12" s="12"/>
      <c r="AZ12" s="174" t="str">
        <f t="shared" ref="AZ12" si="31">IF(ISBLANK(AY12),"",IF(AY12="Se Investigan y Resuelven Oportunamente",15,"0"))</f>
        <v/>
      </c>
      <c r="BA12" s="190" t="str">
        <f t="shared" ref="BA12" si="32">IF(BB12=0,"",IF(BB12&lt;86,"Débil",(IF(BB12&gt;=96,"Fuerte","Moderado"))))</f>
        <v/>
      </c>
      <c r="BB12" s="191">
        <f t="shared" ref="BB12" si="33">SUM(AZ12,AX12,AV12,AT12,AR12,AP12,AN12)</f>
        <v>0</v>
      </c>
      <c r="BC12" s="11"/>
      <c r="BD12" s="198" t="str">
        <f t="shared" ref="BD12" si="34">IF(ISBLANK(BC12),"",(IF(BC12="El control no se ejecuta por parte del responsable","Débil",(IF(BC12="El control se ejecuta de manera consistente por parte del responsable","Fuerte","Moderado")))))</f>
        <v/>
      </c>
      <c r="BE12" s="271" t="str">
        <f t="shared" ref="BE12" si="35">IF(BA12="","",(IF(BD12="Débil","Débil",IF(BD12="Moderado","Moderado",IF(BA12="Débil","Débil","Fuerte")))))</f>
        <v/>
      </c>
      <c r="BF12" s="272" t="str">
        <f t="shared" ref="BF12" si="36">IF(BD12="","",(IF(BD12="Fuerte",2,IF(BD12="Moderado",1,0))))</f>
        <v/>
      </c>
      <c r="BG12" s="872">
        <f>IFERROR(ROUND(AVERAGE(BF12:BF13),0),0)</f>
        <v>0</v>
      </c>
      <c r="BH12" s="1024">
        <f>IF(BI12="CASI SIEMPRE",5,IF(BI12="PROBABLE",4,IF(BI12="POSIBLE",3,IF(BI12="IMPROBABLE",2,IF(BI12="RARA VEZ",1,0)))))</f>
        <v>0</v>
      </c>
      <c r="BI12" s="705" t="str">
        <f>IF(BG12=2,IF(N12="CASI SIEMPRE","POSIBLE",IF(N12="PROBABLE","IMPROBABLE","RARA VEZ")),IF(BG12=1,IF(N12="CASI SEGURO","PROBABLE",IF(N12="PROBABLE","POSIBLE",IF(N12="POSIBLE","IMPROBABLE","RARA VEZ"))),IF(BG12=0,N12,0)))</f>
        <v/>
      </c>
      <c r="BJ12" s="202">
        <f>IF(BK12="CATASTRÓFICO",5,IF(BK12="MAYOR",4,IF(BK12="MODERADO",3,0)))</f>
        <v>0</v>
      </c>
      <c r="BK12" s="867" t="str">
        <f>AI12</f>
        <v/>
      </c>
      <c r="BL12" s="857">
        <f>IFERROR(ROUNDUP(AVERAGE(BG12:BG13),0),0)</f>
        <v>0</v>
      </c>
      <c r="BM12" s="859" t="str">
        <f>IF(BL12=0,"",IF(BI12="CASI SIEMPRE","EXTREMO",IF(BK12="CATASTRÓFICO","EXTREMO",IF(BL12="12M","EXTREMO",IF(BL12="12A","ALTO",IF(BL12=4,"ALTO",IF(BL12=8,"ALTO",IF(BL12=9,"ALTO",IF(BL12=6,"MODERADO",IF(BL12=3,"MODERADO","EXTREMO"))))))))))</f>
        <v/>
      </c>
      <c r="BN12" s="1017"/>
      <c r="BO12" s="34"/>
      <c r="BP12" s="27"/>
      <c r="BQ12" s="35"/>
    </row>
    <row r="13" spans="1:357" s="8" customFormat="1" ht="72.75" hidden="1" customHeight="1">
      <c r="A13" s="571"/>
      <c r="B13" s="572"/>
      <c r="C13" s="139"/>
      <c r="D13" s="109" t="s">
        <v>288</v>
      </c>
      <c r="E13" s="1029"/>
      <c r="F13" s="572"/>
      <c r="G13" s="807"/>
      <c r="H13" s="562"/>
      <c r="I13" s="505"/>
      <c r="J13" s="505"/>
      <c r="K13" s="505"/>
      <c r="L13" s="551"/>
      <c r="M13" s="813"/>
      <c r="N13" s="816"/>
      <c r="O13" s="562"/>
      <c r="P13" s="505"/>
      <c r="Q13" s="505"/>
      <c r="R13" s="505"/>
      <c r="S13" s="505"/>
      <c r="T13" s="505"/>
      <c r="U13" s="505"/>
      <c r="V13" s="505"/>
      <c r="W13" s="505"/>
      <c r="X13" s="505"/>
      <c r="Y13" s="505"/>
      <c r="Z13" s="505"/>
      <c r="AA13" s="505"/>
      <c r="AB13" s="505"/>
      <c r="AC13" s="505"/>
      <c r="AD13" s="505"/>
      <c r="AE13" s="505"/>
      <c r="AF13" s="505"/>
      <c r="AG13" s="551"/>
      <c r="AH13" s="552"/>
      <c r="AI13" s="1018"/>
      <c r="AJ13" s="555"/>
      <c r="AK13" s="1022"/>
      <c r="AL13" s="92"/>
      <c r="AM13" s="11"/>
      <c r="AN13" s="174" t="str">
        <f t="shared" si="0"/>
        <v/>
      </c>
      <c r="AO13" s="11"/>
      <c r="AP13" s="177" t="str">
        <f t="shared" si="1"/>
        <v/>
      </c>
      <c r="AQ13" s="11"/>
      <c r="AR13" s="177" t="str">
        <f t="shared" si="2"/>
        <v/>
      </c>
      <c r="AS13" s="11"/>
      <c r="AT13" s="177" t="str">
        <f t="shared" si="3"/>
        <v/>
      </c>
      <c r="AU13" s="11"/>
      <c r="AV13" s="177" t="str">
        <f t="shared" si="4"/>
        <v/>
      </c>
      <c r="AW13" s="11"/>
      <c r="AX13" s="177" t="str">
        <f t="shared" si="5"/>
        <v/>
      </c>
      <c r="AY13" s="12"/>
      <c r="AZ13" s="174" t="str">
        <f t="shared" si="6"/>
        <v/>
      </c>
      <c r="BA13" s="190" t="str">
        <f t="shared" si="8"/>
        <v/>
      </c>
      <c r="BB13" s="191">
        <f t="shared" si="7"/>
        <v>0</v>
      </c>
      <c r="BC13" s="11"/>
      <c r="BD13" s="198" t="str">
        <f t="shared" si="9"/>
        <v/>
      </c>
      <c r="BE13" s="273" t="str">
        <f t="shared" si="10"/>
        <v/>
      </c>
      <c r="BF13" s="274" t="str">
        <f t="shared" si="11"/>
        <v/>
      </c>
      <c r="BG13" s="855"/>
      <c r="BH13" s="487"/>
      <c r="BI13" s="503"/>
      <c r="BJ13" s="202">
        <f>IF(BK13="CATASTRÓFICO",5,IF(BK13="MAYOR",4,IF(BK13="MODERADO",3,0)))</f>
        <v>0</v>
      </c>
      <c r="BK13" s="1006"/>
      <c r="BL13" s="1015"/>
      <c r="BM13" s="493"/>
      <c r="BN13" s="495"/>
      <c r="BO13" s="34"/>
      <c r="BP13" s="27"/>
      <c r="BQ13" s="35"/>
    </row>
    <row r="14" spans="1:357" s="8" customFormat="1" ht="72.75" hidden="1" customHeight="1">
      <c r="A14" s="530"/>
      <c r="B14" s="572"/>
      <c r="C14" s="139"/>
      <c r="D14" s="110"/>
      <c r="E14" s="1029"/>
      <c r="F14" s="534"/>
      <c r="G14" s="1026"/>
      <c r="H14" s="515"/>
      <c r="I14" s="506"/>
      <c r="J14" s="506"/>
      <c r="K14" s="506"/>
      <c r="L14" s="509"/>
      <c r="M14" s="905"/>
      <c r="N14" s="906"/>
      <c r="O14" s="515"/>
      <c r="P14" s="506"/>
      <c r="Q14" s="506"/>
      <c r="R14" s="506"/>
      <c r="S14" s="506"/>
      <c r="T14" s="506"/>
      <c r="U14" s="506"/>
      <c r="V14" s="506"/>
      <c r="W14" s="506"/>
      <c r="X14" s="506"/>
      <c r="Y14" s="506"/>
      <c r="Z14" s="506"/>
      <c r="AA14" s="506"/>
      <c r="AB14" s="506"/>
      <c r="AC14" s="506"/>
      <c r="AD14" s="506"/>
      <c r="AE14" s="506"/>
      <c r="AF14" s="506"/>
      <c r="AG14" s="509"/>
      <c r="AH14" s="519"/>
      <c r="AI14" s="904"/>
      <c r="AJ14" s="498"/>
      <c r="AK14" s="899"/>
      <c r="AL14" s="15"/>
      <c r="AM14" s="39"/>
      <c r="AN14" s="175" t="str">
        <f t="shared" si="0"/>
        <v/>
      </c>
      <c r="AO14" s="39"/>
      <c r="AP14" s="178" t="str">
        <f t="shared" si="1"/>
        <v/>
      </c>
      <c r="AQ14" s="39"/>
      <c r="AR14" s="178" t="str">
        <f t="shared" si="2"/>
        <v/>
      </c>
      <c r="AS14" s="39"/>
      <c r="AT14" s="178" t="str">
        <f t="shared" si="3"/>
        <v/>
      </c>
      <c r="AU14" s="39"/>
      <c r="AV14" s="178" t="str">
        <f t="shared" si="4"/>
        <v/>
      </c>
      <c r="AW14" s="39"/>
      <c r="AX14" s="178" t="str">
        <f t="shared" si="5"/>
        <v/>
      </c>
      <c r="AY14" s="40"/>
      <c r="AZ14" s="175" t="str">
        <f t="shared" si="6"/>
        <v/>
      </c>
      <c r="BA14" s="188" t="str">
        <f t="shared" si="8"/>
        <v/>
      </c>
      <c r="BB14" s="189">
        <f t="shared" si="7"/>
        <v>0</v>
      </c>
      <c r="BC14" s="39"/>
      <c r="BD14" s="197" t="str">
        <f t="shared" si="9"/>
        <v/>
      </c>
      <c r="BE14" s="211" t="str">
        <f t="shared" si="10"/>
        <v/>
      </c>
      <c r="BF14" s="212" t="str">
        <f t="shared" si="11"/>
        <v/>
      </c>
      <c r="BG14" s="875"/>
      <c r="BH14" s="488"/>
      <c r="BI14" s="504"/>
      <c r="BJ14" s="213"/>
      <c r="BK14" s="869"/>
      <c r="BL14" s="1016"/>
      <c r="BM14" s="494"/>
      <c r="BN14" s="496"/>
      <c r="BO14" s="16"/>
      <c r="BP14" s="144"/>
      <c r="BQ14" s="17"/>
    </row>
    <row r="15" spans="1:357" s="8" customFormat="1" ht="110.25" hidden="1" customHeight="1">
      <c r="A15" s="225">
        <v>4</v>
      </c>
      <c r="B15" s="572"/>
      <c r="C15" s="139"/>
      <c r="D15" s="111" t="s">
        <v>289</v>
      </c>
      <c r="E15" s="392" t="s">
        <v>290</v>
      </c>
      <c r="F15" s="66" t="s">
        <v>243</v>
      </c>
      <c r="G15" s="65"/>
      <c r="H15" s="141"/>
      <c r="I15" s="137"/>
      <c r="J15" s="137"/>
      <c r="K15" s="137"/>
      <c r="L15" s="138"/>
      <c r="M15" s="160" t="str">
        <f>IF(L15="X",5,IF(K15="X",4,IF(J15="X",3,IF(I15="X",2,IF(H15="X",1,"0")))))</f>
        <v>0</v>
      </c>
      <c r="N15" s="161" t="str">
        <f>IF(M15=1,"RARA VEZ",IF(M15=2,"IMPROBABLE",IF(M15=3,"POSIBLE",IF(M15=4,"PROBABLE",IF(M15=5,"CASI SIEMPRE","")))))</f>
        <v/>
      </c>
      <c r="O15" s="141"/>
      <c r="P15" s="137"/>
      <c r="Q15" s="137"/>
      <c r="R15" s="137"/>
      <c r="S15" s="137"/>
      <c r="T15" s="137"/>
      <c r="U15" s="137"/>
      <c r="V15" s="137"/>
      <c r="W15" s="137"/>
      <c r="X15" s="137"/>
      <c r="Y15" s="137"/>
      <c r="Z15" s="137"/>
      <c r="AA15" s="137"/>
      <c r="AB15" s="137"/>
      <c r="AC15" s="137"/>
      <c r="AD15" s="137"/>
      <c r="AE15" s="137"/>
      <c r="AF15" s="137"/>
      <c r="AG15" s="138"/>
      <c r="AH15" s="164">
        <f>COUNTIF(O15:AG15,"X")</f>
        <v>0</v>
      </c>
      <c r="AI15" s="237" t="str">
        <f>IF(AH15=0,"",(IF(AH15&gt;11,"CATASTRÓFICO",IF(AH15&lt;=5,"MODERADO",IF(12&gt;=AH15&gt;5,"MAYOR","")))))</f>
        <v/>
      </c>
      <c r="AJ15" s="238">
        <f>IF(AI15="CATASTRÓFICO",5*M15,IF(AI15="MAYOR",4*M15,IF(AI15="MODERADO",3*M15,0)))</f>
        <v>0</v>
      </c>
      <c r="AK15" s="239" t="str">
        <f t="shared" ref="AK15:AK16" si="37">IF(AJ15=0,"",IF(AJ15="MAYOR","EXTREMO",IF(AI15="CASI SIEMPRE","EXTREMO",IF(AI15="CATASTRÓFICO","EXTREMO",IF(AJ15="12M","EXTREMO",IF(AJ15=4,"ALTO",IF(AJ15=8,"ALTO",IF(AJ15=9,"ALTO",IF(AJ15=6,"MODERADO",IF(AJ15=3,"MODERADO",IF(AJ15=12,IF(AI15="MODERADO","ALTO","EXTREMO"),"EXTREMO")))))))))))</f>
        <v/>
      </c>
      <c r="AL15" s="107"/>
      <c r="AM15" s="88"/>
      <c r="AN15" s="260" t="str">
        <f t="shared" ref="AN15:AN16" si="38">IF(ISBLANK(AM15),"",IF(AM15="Asignado",15,"0"))</f>
        <v/>
      </c>
      <c r="AO15" s="88"/>
      <c r="AP15" s="261" t="str">
        <f t="shared" ref="AP15:AP16" si="39">IF(ISBLANK(AO15),"",IF(AO15="Adecuado",15,"0"))</f>
        <v/>
      </c>
      <c r="AQ15" s="88"/>
      <c r="AR15" s="261" t="str">
        <f t="shared" ref="AR15:AR16" si="40">IF(ISBLANK(AQ15),"",IF(AQ15="Oportuna",15,"0"))</f>
        <v/>
      </c>
      <c r="AS15" s="88"/>
      <c r="AT15" s="261" t="str">
        <f t="shared" ref="AT15:AT16" si="41">IF(ISBLANK(AS15),"",IF(AS15="Prevenir",15,IF(AS15="Detectar",10,"0")))</f>
        <v/>
      </c>
      <c r="AU15" s="88"/>
      <c r="AV15" s="261" t="str">
        <f t="shared" ref="AV15:AV16" si="42">IF(ISBLANK(AU15),"",IF(AU15="Confiable",15,"0"))</f>
        <v/>
      </c>
      <c r="AW15" s="88"/>
      <c r="AX15" s="260" t="str">
        <f t="shared" ref="AX15:AX16" si="43">IF(ISBLANK(AW15),"",IF(AW15="Completa",10,IF(AW15="Incompleta",5,"0")))</f>
        <v/>
      </c>
      <c r="AY15" s="89"/>
      <c r="AZ15" s="260" t="str">
        <f t="shared" ref="AZ15:AZ16" si="44">IF(ISBLANK(AY15),"",IF(AY15="Se Investigan y Resuelven Oportunamente",15,"0"))</f>
        <v/>
      </c>
      <c r="BA15" s="264" t="str">
        <f t="shared" ref="BA15:BA16" si="45">IF(BB15=0,"",IF(BB15&lt;86,"Débil",(IF(BB15&gt;=96,"Fuerte","Moderado"))))</f>
        <v/>
      </c>
      <c r="BB15" s="265">
        <f t="shared" ref="BB15:BB16" si="46">SUM(AZ15,AX15,AV15,AT15,AR15,AP15,AN15)</f>
        <v>0</v>
      </c>
      <c r="BC15" s="88"/>
      <c r="BD15" s="267" t="str">
        <f t="shared" ref="BD15:BD16" si="47">IF(ISBLANK(BC15),"",(IF(BC15="El control no se ejecuta por parte del responsable","Débil",(IF(BC15="El control se ejecuta de manera consistente por parte del responsable","Fuerte","Moderado")))))</f>
        <v/>
      </c>
      <c r="BE15" s="275" t="str">
        <f t="shared" ref="BE15:BE16" si="48">IF(BA15="","",(IF(BD15="Débil","Débil",IF(BD15="Moderado","Moderado",IF(BA15="Débil","Débil","Fuerte")))))</f>
        <v/>
      </c>
      <c r="BF15" s="276" t="str">
        <f t="shared" ref="BF15:BF16" si="49">IF(BD15="","",(IF(BD15="Fuerte",2,IF(BD15="Moderado",1,0))))</f>
        <v/>
      </c>
      <c r="BG15" s="277">
        <f>IFERROR(ROUND(AVERAGE(BF9:BF10),0),0)</f>
        <v>2</v>
      </c>
      <c r="BH15" s="278">
        <f>IF(BI15="CASI SIEMPRE",5,IF(BI15="PROBABLE",4,IF(BI15="POSIBLE",3,IF(BI15="IMPROBABLE",2,IF(BI15="RARA VEZ",1,0)))))</f>
        <v>1</v>
      </c>
      <c r="BI15" s="269" t="str">
        <f>IF(BG15=2,IF(N15="CASI SIEMPRE","POSIBLE",IF(N15="PROBABLE","IMPROBABLE","RARA VEZ")),IF(BG15=1,IF(N15="CASI SEGURO","PROBABLE",IF(N15="PROBABLE","POSIBLE",IF(N15="POSIBLE","IMPROBABLE","RARA VEZ"))),IF(BG15=0,N15,0)))</f>
        <v>RARA VEZ</v>
      </c>
      <c r="BJ15" s="279">
        <f>IF(BK15="CATASTRÓFICO",5,IF(BK15="MAYOR",4,IF(BK15="MODERADO",3,0)))</f>
        <v>0</v>
      </c>
      <c r="BK15" s="237" t="str">
        <f>AI15</f>
        <v/>
      </c>
      <c r="BL15" s="280">
        <f>IFERROR(ROUNDUP(AVERAGE(BG15),0),0)</f>
        <v>2</v>
      </c>
      <c r="BM15" s="270" t="str">
        <f>IF(BL15=0,"",IF(BI15="CASI SIEMPRE","EXTREMO",IF(BK15="CATASTRÓFICO","EXTREMO",IF(BL15="12M","EXTREMO",IF(BL15="12A","ALTO",IF(BL15=4,"ALTO",IF(BL15=8,"ALTO",IF(BL15=9,"ALTO",IF(BL15=6,"MODERADO",IF(BL15=3,"MODERADO","EXTREMO"))))))))))</f>
        <v>EXTREMO</v>
      </c>
      <c r="BN15" s="66"/>
      <c r="BO15" s="90"/>
      <c r="BP15" s="67"/>
      <c r="BQ15" s="91"/>
    </row>
    <row r="16" spans="1:357" s="8" customFormat="1" ht="110.25" hidden="1" customHeight="1">
      <c r="A16" s="225">
        <v>5</v>
      </c>
      <c r="B16" s="572"/>
      <c r="C16" s="139"/>
      <c r="D16" s="111" t="s">
        <v>291</v>
      </c>
      <c r="E16" s="391" t="s">
        <v>292</v>
      </c>
      <c r="F16" s="66" t="s">
        <v>243</v>
      </c>
      <c r="G16" s="65"/>
      <c r="H16" s="141"/>
      <c r="I16" s="137"/>
      <c r="J16" s="137"/>
      <c r="K16" s="137"/>
      <c r="L16" s="138"/>
      <c r="M16" s="160" t="str">
        <f>IF(L16="X",5,IF(K16="X",4,IF(J16="X",3,IF(I16="X",2,IF(H16="X",1,"0")))))</f>
        <v>0</v>
      </c>
      <c r="N16" s="161" t="str">
        <f>IF(M16=1,"RARA VEZ",IF(M16=2,"IMPROBABLE",IF(M16=3,"POSIBLE",IF(M16=4,"PROBABLE",IF(M16=5,"CASI SIEMPRE","")))))</f>
        <v/>
      </c>
      <c r="O16" s="141"/>
      <c r="P16" s="137"/>
      <c r="Q16" s="137"/>
      <c r="R16" s="137"/>
      <c r="S16" s="137"/>
      <c r="T16" s="137"/>
      <c r="U16" s="137"/>
      <c r="V16" s="137"/>
      <c r="W16" s="137"/>
      <c r="X16" s="137"/>
      <c r="Y16" s="137"/>
      <c r="Z16" s="137"/>
      <c r="AA16" s="137"/>
      <c r="AB16" s="137"/>
      <c r="AC16" s="137"/>
      <c r="AD16" s="137"/>
      <c r="AE16" s="137"/>
      <c r="AF16" s="137"/>
      <c r="AG16" s="138"/>
      <c r="AH16" s="164">
        <f>COUNTIF(O16:AG16,"X")</f>
        <v>0</v>
      </c>
      <c r="AI16" s="237" t="str">
        <f>IF(AH16=0,"",(IF(AH16&gt;11,"CATASTRÓFICO",IF(AH16&lt;=5,"MODERADO",IF(12&gt;=AH16&gt;5,"MAYOR","")))))</f>
        <v/>
      </c>
      <c r="AJ16" s="238">
        <f>IF(AI16="CATASTRÓFICO",5*M16,IF(AI16="MAYOR",4*M16,IF(AI16="MODERADO",3*M16,0)))</f>
        <v>0</v>
      </c>
      <c r="AK16" s="239" t="str">
        <f t="shared" si="37"/>
        <v/>
      </c>
      <c r="AL16" s="107"/>
      <c r="AM16" s="88"/>
      <c r="AN16" s="260" t="str">
        <f t="shared" si="38"/>
        <v/>
      </c>
      <c r="AO16" s="88"/>
      <c r="AP16" s="261" t="str">
        <f t="shared" si="39"/>
        <v/>
      </c>
      <c r="AQ16" s="88"/>
      <c r="AR16" s="261" t="str">
        <f t="shared" si="40"/>
        <v/>
      </c>
      <c r="AS16" s="88"/>
      <c r="AT16" s="261" t="str">
        <f t="shared" si="41"/>
        <v/>
      </c>
      <c r="AU16" s="88"/>
      <c r="AV16" s="261" t="str">
        <f t="shared" si="42"/>
        <v/>
      </c>
      <c r="AW16" s="88"/>
      <c r="AX16" s="260" t="str">
        <f t="shared" si="43"/>
        <v/>
      </c>
      <c r="AY16" s="89"/>
      <c r="AZ16" s="260" t="str">
        <f t="shared" si="44"/>
        <v/>
      </c>
      <c r="BA16" s="264" t="str">
        <f t="shared" si="45"/>
        <v/>
      </c>
      <c r="BB16" s="265">
        <f t="shared" si="46"/>
        <v>0</v>
      </c>
      <c r="BC16" s="88"/>
      <c r="BD16" s="267" t="str">
        <f t="shared" si="47"/>
        <v/>
      </c>
      <c r="BE16" s="275" t="str">
        <f t="shared" si="48"/>
        <v/>
      </c>
      <c r="BF16" s="276" t="str">
        <f t="shared" si="49"/>
        <v/>
      </c>
      <c r="BG16" s="277">
        <f>IFERROR(ROUND(AVERAGE(BF10:BF11),0),0)</f>
        <v>0</v>
      </c>
      <c r="BH16" s="278">
        <f>IF(BI16="CASI SIEMPRE",5,IF(BI16="PROBABLE",4,IF(BI16="POSIBLE",3,IF(BI16="IMPROBABLE",2,IF(BI16="RARA VEZ",1,0)))))</f>
        <v>0</v>
      </c>
      <c r="BI16" s="269" t="str">
        <f>IF(BG16=2,IF(N16="CASI SIEMPRE","POSIBLE",IF(N16="PROBABLE","IMPROBABLE","RARA VEZ")),IF(BG16=1,IF(N16="CASI SEGURO","PROBABLE",IF(N16="PROBABLE","POSIBLE",IF(N16="POSIBLE","IMPROBABLE","RARA VEZ"))),IF(BG16=0,N16,0)))</f>
        <v/>
      </c>
      <c r="BJ16" s="279">
        <f>IF(BK16="CATASTRÓFICO",5,IF(BK16="MAYOR",4,IF(BK16="MODERADO",3,0)))</f>
        <v>0</v>
      </c>
      <c r="BK16" s="237" t="str">
        <f>AI16</f>
        <v/>
      </c>
      <c r="BL16" s="280">
        <f>IFERROR(ROUNDUP(AVERAGE(BG16),0),0)</f>
        <v>0</v>
      </c>
      <c r="BM16" s="270" t="str">
        <f>IF(BL16=0,"",IF(BI16="CASI SIEMPRE","EXTREMO",IF(BK16="CATASTRÓFICO","EXTREMO",IF(BL16="12M","EXTREMO",IF(BL16="12A","ALTO",IF(BL16=4,"ALTO",IF(BL16=8,"ALTO",IF(BL16=9,"ALTO",IF(BL16=6,"MODERADO",IF(BL16=3,"MODERADO","EXTREMO"))))))))))</f>
        <v/>
      </c>
      <c r="BN16" s="66"/>
      <c r="BO16" s="90"/>
      <c r="BP16" s="67"/>
      <c r="BQ16" s="91"/>
    </row>
    <row r="17" spans="1:69" s="8" customFormat="1" ht="16" hidden="1">
      <c r="A17" s="225">
        <v>6</v>
      </c>
      <c r="B17" s="572"/>
      <c r="C17" s="423"/>
      <c r="D17" s="113"/>
      <c r="E17" s="226"/>
      <c r="F17" s="66"/>
      <c r="G17" s="65"/>
      <c r="H17" s="141"/>
      <c r="I17" s="137"/>
      <c r="J17" s="137"/>
      <c r="K17" s="137"/>
      <c r="L17" s="138"/>
      <c r="M17" s="160" t="str">
        <f>IF(L17="X",5,IF(K17="X",4,IF(J17="X",3,IF(I17="X",2,IF(H17="X",1,"0")))))</f>
        <v>0</v>
      </c>
      <c r="N17" s="161" t="str">
        <f>IF(M17=1,"RARA VEZ",IF(M17=2,"IMPROBABLE",IF(M17=3,"POSIBLE",IF(M17=4,"PROBABLE",IF(M17=5,"CASI SIEMPRE","")))))</f>
        <v/>
      </c>
      <c r="O17" s="141"/>
      <c r="P17" s="137"/>
      <c r="Q17" s="137"/>
      <c r="R17" s="137"/>
      <c r="S17" s="137"/>
      <c r="T17" s="137"/>
      <c r="U17" s="137"/>
      <c r="V17" s="137"/>
      <c r="W17" s="137"/>
      <c r="X17" s="137"/>
      <c r="Y17" s="137"/>
      <c r="Z17" s="137"/>
      <c r="AA17" s="137"/>
      <c r="AB17" s="137"/>
      <c r="AC17" s="137"/>
      <c r="AD17" s="137"/>
      <c r="AE17" s="137"/>
      <c r="AF17" s="137"/>
      <c r="AG17" s="138"/>
      <c r="AH17" s="164">
        <f>COUNTIF(O17:AG17,"X")</f>
        <v>0</v>
      </c>
      <c r="AI17" s="237" t="str">
        <f>IF(AH17=0,"",(IF(AH17&gt;11,"CATASTRÓFICO",IF(AH17&lt;=5,"MODERADO",IF(12&gt;=AH17&gt;5,"MAYOR","")))))</f>
        <v/>
      </c>
      <c r="AJ17" s="238">
        <f>IF(AI17="CATASTRÓFICO",5*M17,IF(AI17="MAYOR",4*M17,IF(AI17="MODERADO",3*M17,0)))</f>
        <v>0</v>
      </c>
      <c r="AK17" s="239" t="str">
        <f t="shared" ref="AK17" si="50">IF(AJ17=0,"",IF(AJ17="MAYOR","EXTREMO",IF(AI17="CASI SIEMPRE","EXTREMO",IF(AI17="CATASTRÓFICO","EXTREMO",IF(AJ17="12M","EXTREMO",IF(AJ17=4,"ALTO",IF(AJ17=8,"ALTO",IF(AJ17=9,"ALTO",IF(AJ17=6,"MODERADO",IF(AJ17=3,"MODERADO",IF(AJ17=12,IF(AI17="MODERADO","ALTO","EXTREMO"),"EXTREMO")))))))))))</f>
        <v/>
      </c>
      <c r="AL17" s="107"/>
      <c r="AM17" s="88"/>
      <c r="AN17" s="260" t="str">
        <f t="shared" si="0"/>
        <v/>
      </c>
      <c r="AO17" s="88"/>
      <c r="AP17" s="261" t="str">
        <f t="shared" si="1"/>
        <v/>
      </c>
      <c r="AQ17" s="88"/>
      <c r="AR17" s="261" t="str">
        <f t="shared" si="2"/>
        <v/>
      </c>
      <c r="AS17" s="88"/>
      <c r="AT17" s="261" t="str">
        <f t="shared" si="3"/>
        <v/>
      </c>
      <c r="AU17" s="88"/>
      <c r="AV17" s="261" t="str">
        <f t="shared" si="4"/>
        <v/>
      </c>
      <c r="AW17" s="88"/>
      <c r="AX17" s="260" t="str">
        <f t="shared" si="5"/>
        <v/>
      </c>
      <c r="AY17" s="89"/>
      <c r="AZ17" s="260" t="str">
        <f t="shared" si="6"/>
        <v/>
      </c>
      <c r="BA17" s="264" t="str">
        <f t="shared" si="8"/>
        <v/>
      </c>
      <c r="BB17" s="265">
        <f t="shared" si="7"/>
        <v>0</v>
      </c>
      <c r="BC17" s="88"/>
      <c r="BD17" s="267" t="str">
        <f t="shared" si="9"/>
        <v/>
      </c>
      <c r="BE17" s="275" t="str">
        <f t="shared" si="10"/>
        <v/>
      </c>
      <c r="BF17" s="276" t="str">
        <f t="shared" si="11"/>
        <v/>
      </c>
      <c r="BG17" s="277">
        <f>IFERROR(ROUND(AVERAGE(BF11:BF12),0),0)</f>
        <v>0</v>
      </c>
      <c r="BH17" s="278">
        <f>IF(BI17="CASI SIEMPRE",5,IF(BI17="PROBABLE",4,IF(BI17="POSIBLE",3,IF(BI17="IMPROBABLE",2,IF(BI17="RARA VEZ",1,0)))))</f>
        <v>0</v>
      </c>
      <c r="BI17" s="269" t="str">
        <f>IF(BG17=2,IF(N17="CASI SIEMPRE","POSIBLE",IF(N17="PROBABLE","IMPROBABLE","RARA VEZ")),IF(BG17=1,IF(N17="CASI SEGURO","PROBABLE",IF(N17="PROBABLE","POSIBLE",IF(N17="POSIBLE","IMPROBABLE","RARA VEZ"))),IF(BG17=0,N17,0)))</f>
        <v/>
      </c>
      <c r="BJ17" s="279">
        <f>IF(BK17="CATASTRÓFICO",5,IF(BK17="MAYOR",4,IF(BK17="MODERADO",3,0)))</f>
        <v>0</v>
      </c>
      <c r="BK17" s="237" t="str">
        <f>AI17</f>
        <v/>
      </c>
      <c r="BL17" s="280">
        <f>IFERROR(ROUNDUP(AVERAGE(BG17),0),0)</f>
        <v>0</v>
      </c>
      <c r="BM17" s="270" t="str">
        <f>IF(BL17=0,"",IF(BI17="CASI SIEMPRE","EXTREMO",IF(BK17="CATASTRÓFICO","EXTREMO",IF(BL17="12M","EXTREMO",IF(BL17="12A","ALTO",IF(BL17=4,"ALTO",IF(BL17=8,"ALTO",IF(BL17=9,"ALTO",IF(BL17=6,"MODERADO",IF(BL17=3,"MODERADO","EXTREMO"))))))))))</f>
        <v/>
      </c>
      <c r="BN17" s="66"/>
      <c r="BO17" s="90"/>
      <c r="BP17" s="67"/>
      <c r="BQ17" s="91"/>
    </row>
    <row r="18" spans="1:69" s="8" customFormat="1" ht="16" hidden="1">
      <c r="A18" s="225">
        <v>7</v>
      </c>
      <c r="B18" s="572"/>
      <c r="C18" s="479"/>
      <c r="D18" s="112"/>
      <c r="E18" s="227"/>
      <c r="F18" s="66"/>
      <c r="G18" s="65"/>
      <c r="H18" s="141"/>
      <c r="I18" s="137"/>
      <c r="J18" s="137"/>
      <c r="K18" s="137"/>
      <c r="L18" s="138"/>
      <c r="M18" s="160" t="str">
        <f>IF(L18="X",5,IF(K18="X",4,IF(J18="X",3,IF(I18="X",2,IF(H18="X",1,"0")))))</f>
        <v>0</v>
      </c>
      <c r="N18" s="161" t="str">
        <f>IF(M18=1,"RARA VEZ",IF(M18=2,"IMPROBABLE",IF(M18=3,"POSIBLE",IF(M18=4,"PROBABLE",IF(M18=5,"CASI SIEMPRE","")))))</f>
        <v/>
      </c>
      <c r="O18" s="141"/>
      <c r="P18" s="137"/>
      <c r="Q18" s="137"/>
      <c r="R18" s="137"/>
      <c r="S18" s="137"/>
      <c r="T18" s="137"/>
      <c r="U18" s="137"/>
      <c r="V18" s="137"/>
      <c r="W18" s="137"/>
      <c r="X18" s="137"/>
      <c r="Y18" s="137"/>
      <c r="Z18" s="137"/>
      <c r="AA18" s="137"/>
      <c r="AB18" s="137"/>
      <c r="AC18" s="137"/>
      <c r="AD18" s="137"/>
      <c r="AE18" s="137"/>
      <c r="AF18" s="137"/>
      <c r="AG18" s="138"/>
      <c r="AH18" s="164">
        <f>COUNTIF(O18:AG18,"X")</f>
        <v>0</v>
      </c>
      <c r="AI18" s="237" t="str">
        <f>IF(AH18=0,"",(IF(AH18&gt;11,"CATASTRÓFICO",IF(AH18&lt;=5,"MODERADO",IF(12&gt;=AH18&gt;5,"MAYOR","")))))</f>
        <v/>
      </c>
      <c r="AJ18" s="238">
        <f>IF(AI18="CATASTRÓFICO",5*M18,IF(AI18="MAYOR",4*M18,IF(AI18="MODERADO",3*M18,0)))</f>
        <v>0</v>
      </c>
      <c r="AK18" s="239" t="str">
        <f t="shared" ref="AK18" si="51">IF(AJ18=0,"",IF(AJ18="MAYOR","EXTREMO",IF(AI18="CASI SIEMPRE","EXTREMO",IF(AI18="CATASTRÓFICO","EXTREMO",IF(AJ18="12M","EXTREMO",IF(AJ18=4,"ALTO",IF(AJ18=8,"ALTO",IF(AJ18=9,"ALTO",IF(AJ18=6,"MODERADO",IF(AJ18=3,"MODERADO",IF(AJ18=12,IF(AI18="MODERADO","ALTO","EXTREMO"),"EXTREMO")))))))))))</f>
        <v/>
      </c>
      <c r="AL18" s="107"/>
      <c r="AM18" s="88"/>
      <c r="AN18" s="260" t="str">
        <f t="shared" ref="AN18" si="52">IF(ISBLANK(AM18),"",IF(AM18="Asignado",15,"0"))</f>
        <v/>
      </c>
      <c r="AO18" s="88"/>
      <c r="AP18" s="261" t="str">
        <f t="shared" ref="AP18" si="53">IF(ISBLANK(AO18),"",IF(AO18="Adecuado",15,"0"))</f>
        <v/>
      </c>
      <c r="AQ18" s="88"/>
      <c r="AR18" s="261" t="str">
        <f t="shared" ref="AR18" si="54">IF(ISBLANK(AQ18),"",IF(AQ18="Oportuna",15,"0"))</f>
        <v/>
      </c>
      <c r="AS18" s="88"/>
      <c r="AT18" s="261" t="str">
        <f t="shared" ref="AT18" si="55">IF(ISBLANK(AS18),"",IF(AS18="Prevenir",15,IF(AS18="Detectar",10,"0")))</f>
        <v/>
      </c>
      <c r="AU18" s="88"/>
      <c r="AV18" s="261" t="str">
        <f t="shared" ref="AV18" si="56">IF(ISBLANK(AU18),"",IF(AU18="Confiable",15,"0"))</f>
        <v/>
      </c>
      <c r="AW18" s="88"/>
      <c r="AX18" s="260" t="str">
        <f t="shared" ref="AX18" si="57">IF(ISBLANK(AW18),"",IF(AW18="Completa",10,IF(AW18="Incompleta",5,"0")))</f>
        <v/>
      </c>
      <c r="AY18" s="89"/>
      <c r="AZ18" s="260" t="str">
        <f t="shared" ref="AZ18" si="58">IF(ISBLANK(AY18),"",IF(AY18="Se Investigan y Resuelven Oportunamente",15,"0"))</f>
        <v/>
      </c>
      <c r="BA18" s="264" t="str">
        <f t="shared" ref="BA18" si="59">IF(BB18=0,"",IF(BB18&lt;86,"Débil",(IF(BB18&gt;=96,"Fuerte","Moderado"))))</f>
        <v/>
      </c>
      <c r="BB18" s="265">
        <f t="shared" ref="BB18" si="60">SUM(AZ18,AX18,AV18,AT18,AR18,AP18,AN18)</f>
        <v>0</v>
      </c>
      <c r="BC18" s="88"/>
      <c r="BD18" s="267" t="str">
        <f t="shared" ref="BD18" si="61">IF(ISBLANK(BC18),"",(IF(BC18="El control no se ejecuta por parte del responsable","Débil",(IF(BC18="El control se ejecuta de manera consistente por parte del responsable","Fuerte","Moderado")))))</f>
        <v/>
      </c>
      <c r="BE18" s="275" t="str">
        <f t="shared" ref="BE18" si="62">IF(BA18="","",(IF(BD18="Débil","Débil",IF(BD18="Moderado","Moderado",IF(BA18="Débil","Débil","Fuerte")))))</f>
        <v/>
      </c>
      <c r="BF18" s="276" t="str">
        <f t="shared" ref="BF18" si="63">IF(BD18="","",(IF(BD18="Fuerte",2,IF(BD18="Moderado",1,0))))</f>
        <v/>
      </c>
      <c r="BG18" s="277">
        <f>IFERROR(ROUND(AVERAGE(BF12:BF13),0),0)</f>
        <v>0</v>
      </c>
      <c r="BH18" s="278">
        <f>IF(BI18="CASI SIEMPRE",5,IF(BI18="PROBABLE",4,IF(BI18="POSIBLE",3,IF(BI18="IMPROBABLE",2,IF(BI18="RARA VEZ",1,0)))))</f>
        <v>0</v>
      </c>
      <c r="BI18" s="269" t="str">
        <f>IF(BG18=2,IF(N18="CASI SIEMPRE","POSIBLE",IF(N18="PROBABLE","IMPROBABLE","RARA VEZ")),IF(BG18=1,IF(N18="CASI SEGURO","PROBABLE",IF(N18="PROBABLE","POSIBLE",IF(N18="POSIBLE","IMPROBABLE","RARA VEZ"))),IF(BG18=0,N18,0)))</f>
        <v/>
      </c>
      <c r="BJ18" s="279">
        <f>IF(BK18="CATASTRÓFICO",5,IF(BK18="MAYOR",4,IF(BK18="MODERADO",3,0)))</f>
        <v>0</v>
      </c>
      <c r="BK18" s="237" t="str">
        <f>AI18</f>
        <v/>
      </c>
      <c r="BL18" s="280">
        <f>IFERROR(ROUNDUP(AVERAGE(BG18),0),0)</f>
        <v>0</v>
      </c>
      <c r="BM18" s="270" t="str">
        <f>IF(BL18=0,"",IF(BI18="CASI SIEMPRE","EXTREMO",IF(BK18="CATASTRÓFICO","EXTREMO",IF(BL18="12M","EXTREMO",IF(BL18="12A","ALTO",IF(BL18=4,"ALTO",IF(BL18=8,"ALTO",IF(BL18=9,"ALTO",IF(BL18=6,"MODERADO",IF(BL18=3,"MODERADO","EXTREMO"))))))))))</f>
        <v/>
      </c>
      <c r="BN18" s="66"/>
      <c r="BO18" s="90"/>
      <c r="BP18" s="67"/>
      <c r="BQ18" s="91"/>
    </row>
    <row r="19" spans="1:69" s="8" customFormat="1" ht="16" hidden="1">
      <c r="A19" s="148">
        <v>8</v>
      </c>
      <c r="B19" s="991"/>
      <c r="C19" s="480"/>
      <c r="D19" s="112"/>
      <c r="E19" s="228"/>
      <c r="F19" s="22"/>
      <c r="G19" s="49"/>
      <c r="H19" s="46"/>
      <c r="I19" s="47"/>
      <c r="J19" s="47"/>
      <c r="K19" s="47"/>
      <c r="L19" s="48"/>
      <c r="M19" s="162" t="str">
        <f>IF(L19="X",5,IF(K19="X",4,IF(J19="X",3,IF(I19="X",2,IF(H19="X",1,"0")))))</f>
        <v>0</v>
      </c>
      <c r="N19" s="163" t="str">
        <f>IF(M19=1,"RARA VEZ",IF(M19=2,"IMPROBABLE",IF(M19=3,"POSIBLE",IF(M19=4,"PROBABLE",IF(M19=5,"CASI SIEMPRE","")))))</f>
        <v/>
      </c>
      <c r="O19" s="46"/>
      <c r="P19" s="47"/>
      <c r="Q19" s="47"/>
      <c r="R19" s="47"/>
      <c r="S19" s="47"/>
      <c r="T19" s="47"/>
      <c r="U19" s="47"/>
      <c r="V19" s="47"/>
      <c r="W19" s="47"/>
      <c r="X19" s="47"/>
      <c r="Y19" s="47"/>
      <c r="Z19" s="47"/>
      <c r="AA19" s="47"/>
      <c r="AB19" s="47"/>
      <c r="AC19" s="47"/>
      <c r="AD19" s="47"/>
      <c r="AE19" s="47"/>
      <c r="AF19" s="47"/>
      <c r="AG19" s="48"/>
      <c r="AH19" s="165">
        <f>COUNTIF(O19:AG19,"X")</f>
        <v>0</v>
      </c>
      <c r="AI19" s="166" t="str">
        <f>IF(AH19=0,"",(IF(AH19&gt;11,"CATASTRÓFICO",IF(AH19&lt;=5,"MODERADO",IF(12&gt;=AH19&gt;5,"MAYOR","")))))</f>
        <v/>
      </c>
      <c r="AJ19" s="168">
        <f>IF(AI19="CATASTRÓFICO",5*M19,IF(AI19="MAYOR",4*M19,IF(AI19="MODERADO",3*M19,0)))</f>
        <v>0</v>
      </c>
      <c r="AK19" s="167" t="str">
        <f t="shared" ref="AK19" si="64">IF(AJ19=0,"",IF(AJ19="MAYOR","EXTREMO",IF(AI19="CASI SIEMPRE","EXTREMO",IF(AI19="CATASTRÓFICO","EXTREMO",IF(AJ19="12M","EXTREMO",IF(AJ19=4,"ALTO",IF(AJ19=8,"ALTO",IF(AJ19=9,"ALTO",IF(AJ19=6,"MODERADO",IF(AJ19=3,"MODERADO",IF(AJ19=12,IF(AI19="MODERADO","ALTO","EXTREMO"),"EXTREMO")))))))))))</f>
        <v/>
      </c>
      <c r="AL19" s="43"/>
      <c r="AM19" s="21"/>
      <c r="AN19" s="176" t="str">
        <f t="shared" si="0"/>
        <v/>
      </c>
      <c r="AO19" s="21"/>
      <c r="AP19" s="179" t="str">
        <f t="shared" si="1"/>
        <v/>
      </c>
      <c r="AQ19" s="21"/>
      <c r="AR19" s="179" t="str">
        <f t="shared" si="2"/>
        <v/>
      </c>
      <c r="AS19" s="21"/>
      <c r="AT19" s="179" t="str">
        <f t="shared" si="3"/>
        <v/>
      </c>
      <c r="AU19" s="21"/>
      <c r="AV19" s="179" t="str">
        <f t="shared" si="4"/>
        <v/>
      </c>
      <c r="AW19" s="21"/>
      <c r="AX19" s="176" t="str">
        <f t="shared" si="5"/>
        <v/>
      </c>
      <c r="AY19" s="20"/>
      <c r="AZ19" s="176" t="str">
        <f t="shared" si="6"/>
        <v/>
      </c>
      <c r="BA19" s="192" t="str">
        <f t="shared" si="8"/>
        <v/>
      </c>
      <c r="BB19" s="193">
        <f t="shared" si="7"/>
        <v>0</v>
      </c>
      <c r="BC19" s="21"/>
      <c r="BD19" s="199" t="str">
        <f t="shared" si="9"/>
        <v/>
      </c>
      <c r="BE19" s="214" t="str">
        <f t="shared" si="10"/>
        <v/>
      </c>
      <c r="BF19" s="215" t="str">
        <f t="shared" si="11"/>
        <v/>
      </c>
      <c r="BG19" s="216">
        <f>IFERROR(ROUND(AVERAGE(BF13:BF14),0),0)</f>
        <v>0</v>
      </c>
      <c r="BH19" s="217">
        <f>IF(BI19="CASI SIEMPRE",5,IF(BI19="PROBABLE",4,IF(BI19="POSIBLE",3,IF(BI19="IMPROBABLE",2,IF(BI19="RARA VEZ",1,0)))))</f>
        <v>0</v>
      </c>
      <c r="BI19" s="218" t="str">
        <f>IF(BG19=2,IF(N19="CASI SIEMPRE","POSIBLE",IF(N19="PROBABLE","IMPROBABLE","RARA VEZ")),IF(BG19=1,IF(N19="CASI SEGURO","PROBABLE",IF(N19="PROBABLE","POSIBLE",IF(N19="POSIBLE","IMPROBABLE","RARA VEZ"))),IF(BG19=0,N19,0)))</f>
        <v/>
      </c>
      <c r="BJ19" s="219">
        <f>IF(BK19="CATASTRÓFICO",5,IF(BK19="MAYOR",4,IF(BK19="MODERADO",3,0)))</f>
        <v>0</v>
      </c>
      <c r="BK19" s="166" t="str">
        <f>AI19</f>
        <v/>
      </c>
      <c r="BL19" s="220">
        <f>IFERROR(ROUNDUP(AVERAGE(BG19),0),0)</f>
        <v>0</v>
      </c>
      <c r="BM19" s="221" t="str">
        <f>IF(BL19=0,"",IF(BI19="CASI SIEMPRE","EXTREMO",IF(BK19="CATASTRÓFICO","EXTREMO",IF(BL19="12M","EXTREMO",IF(BL19="12A","ALTO",IF(BL19=4,"ALTO",IF(BL19=8,"ALTO",IF(BL19=9,"ALTO",IF(BL19=6,"MODERADO",IF(BL19=3,"MODERADO","EXTREMO"))))))))))</f>
        <v/>
      </c>
      <c r="BN19" s="22"/>
      <c r="BO19" s="44"/>
      <c r="BP19" s="140"/>
      <c r="BQ19" s="45"/>
    </row>
    <row r="20" spans="1:69">
      <c r="E20" s="229"/>
      <c r="H20" s="24"/>
      <c r="M20" s="244"/>
      <c r="N20" s="245"/>
      <c r="O20" s="25"/>
      <c r="AH20" s="248"/>
      <c r="AI20" s="245"/>
      <c r="AK20" s="249"/>
      <c r="BI20" s="256"/>
      <c r="BJ20" s="245"/>
      <c r="BM20" s="257"/>
    </row>
    <row r="21" spans="1:69" s="23" customFormat="1" ht="15" customHeight="1">
      <c r="B21" s="7"/>
      <c r="C21" s="7"/>
      <c r="E21" s="229"/>
      <c r="G21" s="7"/>
      <c r="M21" s="246"/>
      <c r="N21" s="247"/>
      <c r="AH21" s="250"/>
      <c r="AI21" s="247"/>
      <c r="AJ21" s="150"/>
      <c r="AK21" s="251"/>
      <c r="AN21" s="253"/>
      <c r="AP21" s="253"/>
      <c r="AR21" s="253"/>
      <c r="AT21" s="253"/>
      <c r="AV21" s="253"/>
      <c r="AX21" s="253"/>
      <c r="AZ21" s="253"/>
      <c r="BA21" s="150"/>
      <c r="BB21" s="253"/>
      <c r="BC21" s="26"/>
      <c r="BD21" s="150"/>
      <c r="BE21" s="150"/>
      <c r="BF21" s="150"/>
      <c r="BG21" s="150"/>
      <c r="BH21" s="150"/>
      <c r="BI21" s="253"/>
      <c r="BJ21" s="150"/>
      <c r="BK21" s="150"/>
      <c r="BL21" s="150"/>
      <c r="BM21" s="150"/>
      <c r="BO21" s="7"/>
    </row>
    <row r="22" spans="1:69">
      <c r="E22" s="486"/>
    </row>
    <row r="23" spans="1:69">
      <c r="E23" s="486"/>
    </row>
  </sheetData>
  <sheetProtection insertColumns="0" insertRows="0" deleteColumns="0" deleteRows="0"/>
  <mergeCells count="166">
    <mergeCell ref="D1:BI3"/>
    <mergeCell ref="A1:C3"/>
    <mergeCell ref="BH6:BI7"/>
    <mergeCell ref="BJ6:BK7"/>
    <mergeCell ref="BP6:BP7"/>
    <mergeCell ref="BQ6:BQ7"/>
    <mergeCell ref="AM7:AN7"/>
    <mergeCell ref="AO7:AP7"/>
    <mergeCell ref="AQ7:AR7"/>
    <mergeCell ref="A4:G5"/>
    <mergeCell ref="H4:BM4"/>
    <mergeCell ref="BN4:BQ5"/>
    <mergeCell ref="H5:AK5"/>
    <mergeCell ref="AL5:BM5"/>
    <mergeCell ref="BE6:BG7"/>
    <mergeCell ref="BL6:BM7"/>
    <mergeCell ref="BN6:BN7"/>
    <mergeCell ref="BO6:BO7"/>
    <mergeCell ref="A6:A7"/>
    <mergeCell ref="B6:B7"/>
    <mergeCell ref="D6:D7"/>
    <mergeCell ref="BC6:BD7"/>
    <mergeCell ref="AD8:AD9"/>
    <mergeCell ref="AE8:AE9"/>
    <mergeCell ref="AF8:AF9"/>
    <mergeCell ref="AS7:AT7"/>
    <mergeCell ref="AU7:AV7"/>
    <mergeCell ref="AW7:AX7"/>
    <mergeCell ref="AY7:AZ7"/>
    <mergeCell ref="E8:E9"/>
    <mergeCell ref="F8:F9"/>
    <mergeCell ref="G8:G9"/>
    <mergeCell ref="H8:H9"/>
    <mergeCell ref="S8:S9"/>
    <mergeCell ref="T8:T9"/>
    <mergeCell ref="E6:E7"/>
    <mergeCell ref="F6:F7"/>
    <mergeCell ref="G6:G7"/>
    <mergeCell ref="H6:L6"/>
    <mergeCell ref="M6:N6"/>
    <mergeCell ref="O6:AG6"/>
    <mergeCell ref="AL6:AL7"/>
    <mergeCell ref="AM6:AZ6"/>
    <mergeCell ref="BA6:BB7"/>
    <mergeCell ref="K10:K11"/>
    <mergeCell ref="AH6:AI6"/>
    <mergeCell ref="AJ6:AK7"/>
    <mergeCell ref="A12:A14"/>
    <mergeCell ref="G12:G14"/>
    <mergeCell ref="H10:H11"/>
    <mergeCell ref="B8:B19"/>
    <mergeCell ref="O8:O9"/>
    <mergeCell ref="P8:P9"/>
    <mergeCell ref="Q8:Q9"/>
    <mergeCell ref="R8:R9"/>
    <mergeCell ref="I8:I9"/>
    <mergeCell ref="J8:J9"/>
    <mergeCell ref="K8:K9"/>
    <mergeCell ref="L8:L9"/>
    <mergeCell ref="M8:M9"/>
    <mergeCell ref="N8:N9"/>
    <mergeCell ref="E10:E11"/>
    <mergeCell ref="F10:F11"/>
    <mergeCell ref="E12:E14"/>
    <mergeCell ref="F12:F14"/>
    <mergeCell ref="G10:G11"/>
    <mergeCell ref="P12:P14"/>
    <mergeCell ref="I10:I11"/>
    <mergeCell ref="J10:J11"/>
    <mergeCell ref="A10:A11"/>
    <mergeCell ref="A8:A9"/>
    <mergeCell ref="Q12:Q14"/>
    <mergeCell ref="AJ12:AJ14"/>
    <mergeCell ref="AK12:AK14"/>
    <mergeCell ref="Y8:Y9"/>
    <mergeCell ref="Z8:Z9"/>
    <mergeCell ref="BN8:BN9"/>
    <mergeCell ref="BH8:BH9"/>
    <mergeCell ref="BI8:BI9"/>
    <mergeCell ref="BK8:BK9"/>
    <mergeCell ref="BL8:BL9"/>
    <mergeCell ref="BM8:BM9"/>
    <mergeCell ref="AG8:AG9"/>
    <mergeCell ref="AH8:AH9"/>
    <mergeCell ref="AI8:AI9"/>
    <mergeCell ref="AJ8:AJ9"/>
    <mergeCell ref="AK8:AK9"/>
    <mergeCell ref="BG8:BG9"/>
    <mergeCell ref="BI12:BI14"/>
    <mergeCell ref="BH12:BH14"/>
    <mergeCell ref="AC12:AC14"/>
    <mergeCell ref="AD12:AD14"/>
    <mergeCell ref="AC8:AC9"/>
    <mergeCell ref="S12:S14"/>
    <mergeCell ref="T12:T14"/>
    <mergeCell ref="U12:U14"/>
    <mergeCell ref="V12:V14"/>
    <mergeCell ref="W12:W14"/>
    <mergeCell ref="X12:X14"/>
    <mergeCell ref="Y12:Y14"/>
    <mergeCell ref="AB10:AB11"/>
    <mergeCell ref="AA12:AA14"/>
    <mergeCell ref="AB12:AB14"/>
    <mergeCell ref="Z12:Z14"/>
    <mergeCell ref="AA8:AA9"/>
    <mergeCell ref="AB8:AB9"/>
    <mergeCell ref="U8:U9"/>
    <mergeCell ref="V8:V9"/>
    <mergeCell ref="W8:W9"/>
    <mergeCell ref="X8:X9"/>
    <mergeCell ref="AD10:AD11"/>
    <mergeCell ref="X10:X11"/>
    <mergeCell ref="Y10:Y11"/>
    <mergeCell ref="Z10:Z11"/>
    <mergeCell ref="AA10:AA11"/>
    <mergeCell ref="R12:R14"/>
    <mergeCell ref="AE12:AE14"/>
    <mergeCell ref="AF12:AF14"/>
    <mergeCell ref="AG12:AG14"/>
    <mergeCell ref="BN10:BN11"/>
    <mergeCell ref="H12:H14"/>
    <mergeCell ref="I12:I14"/>
    <mergeCell ref="J12:J14"/>
    <mergeCell ref="K12:K14"/>
    <mergeCell ref="L12:L14"/>
    <mergeCell ref="M12:M14"/>
    <mergeCell ref="N12:N14"/>
    <mergeCell ref="O12:O14"/>
    <mergeCell ref="AI10:AI11"/>
    <mergeCell ref="AJ10:AJ11"/>
    <mergeCell ref="AK10:AK11"/>
    <mergeCell ref="BI10:BI11"/>
    <mergeCell ref="BK10:BK11"/>
    <mergeCell ref="BL10:BL11"/>
    <mergeCell ref="BH10:BH11"/>
    <mergeCell ref="W10:W11"/>
    <mergeCell ref="BL12:BL14"/>
    <mergeCell ref="BM12:BM14"/>
    <mergeCell ref="BN12:BN14"/>
    <mergeCell ref="AH12:AH14"/>
    <mergeCell ref="AI12:AI14"/>
    <mergeCell ref="L10:L11"/>
    <mergeCell ref="M10:M11"/>
    <mergeCell ref="BJ1:BM1"/>
    <mergeCell ref="BJ2:BM2"/>
    <mergeCell ref="BJ3:BM3"/>
    <mergeCell ref="C6:C7"/>
    <mergeCell ref="C8:C9"/>
    <mergeCell ref="BG10:BG11"/>
    <mergeCell ref="BG12:BG14"/>
    <mergeCell ref="BK12:BK14"/>
    <mergeCell ref="BM10:BM11"/>
    <mergeCell ref="N10:N11"/>
    <mergeCell ref="S10:S11"/>
    <mergeCell ref="T10:T11"/>
    <mergeCell ref="U10:U11"/>
    <mergeCell ref="V10:V11"/>
    <mergeCell ref="O10:O11"/>
    <mergeCell ref="P10:P11"/>
    <mergeCell ref="Q10:Q11"/>
    <mergeCell ref="R10:R11"/>
    <mergeCell ref="AE10:AE11"/>
    <mergeCell ref="AF10:AF11"/>
    <mergeCell ref="AG10:AG11"/>
    <mergeCell ref="AH10:AH11"/>
    <mergeCell ref="AC10:AC11"/>
  </mergeCells>
  <conditionalFormatting sqref="N8">
    <cfRule type="cellIs" dxfId="732" priority="1057" operator="equal">
      <formula>"CASI SIEMPRE"</formula>
    </cfRule>
    <cfRule type="cellIs" dxfId="731" priority="1058" operator="equal">
      <formula>"PROBABLE"</formula>
    </cfRule>
    <cfRule type="cellIs" dxfId="730" priority="1059" operator="equal">
      <formula>"POSIBLE"</formula>
    </cfRule>
    <cfRule type="cellIs" dxfId="729" priority="1060" operator="equal">
      <formula>"RARA VEZ"</formula>
    </cfRule>
    <cfRule type="cellIs" dxfId="728" priority="1061" operator="equal">
      <formula>"IMPROBABLE"</formula>
    </cfRule>
  </conditionalFormatting>
  <conditionalFormatting sqref="M8">
    <cfRule type="cellIs" dxfId="727" priority="1052" operator="equal">
      <formula>5</formula>
    </cfRule>
    <cfRule type="cellIs" dxfId="726" priority="1053" operator="equal">
      <formula>4</formula>
    </cfRule>
    <cfRule type="cellIs" dxfId="725" priority="1054" operator="equal">
      <formula>3</formula>
    </cfRule>
    <cfRule type="cellIs" dxfId="724" priority="1055" operator="equal">
      <formula>2</formula>
    </cfRule>
    <cfRule type="cellIs" dxfId="723" priority="1056" operator="equal">
      <formula>1</formula>
    </cfRule>
  </conditionalFormatting>
  <conditionalFormatting sqref="AH8">
    <cfRule type="cellIs" dxfId="722" priority="1046" operator="greaterThanOrEqual">
      <formula>12</formula>
    </cfRule>
    <cfRule type="cellIs" dxfId="721" priority="1047" operator="between">
      <formula>6</formula>
      <formula>11</formula>
    </cfRule>
    <cfRule type="cellIs" dxfId="720" priority="1051" operator="between">
      <formula>1</formula>
      <formula>5</formula>
    </cfRule>
  </conditionalFormatting>
  <conditionalFormatting sqref="AI8 AI19">
    <cfRule type="cellIs" dxfId="719" priority="1048" operator="equal">
      <formula>"CATASTRÓFICO"</formula>
    </cfRule>
    <cfRule type="cellIs" dxfId="718" priority="1049" operator="equal">
      <formula>"MAYOR"</formula>
    </cfRule>
    <cfRule type="cellIs" dxfId="717" priority="1050" operator="equal">
      <formula>"MODERADO"</formula>
    </cfRule>
  </conditionalFormatting>
  <conditionalFormatting sqref="AX8">
    <cfRule type="cellIs" priority="1042" operator="equal">
      <formula>""""""</formula>
    </cfRule>
    <cfRule type="cellIs" dxfId="716" priority="1043" stopIfTrue="1" operator="equal">
      <formula>5</formula>
    </cfRule>
    <cfRule type="cellIs" dxfId="715" priority="1044" operator="equal">
      <formula>"0"</formula>
    </cfRule>
    <cfRule type="cellIs" dxfId="714" priority="1045" stopIfTrue="1" operator="equal">
      <formula>10</formula>
    </cfRule>
  </conditionalFormatting>
  <conditionalFormatting sqref="AZ8">
    <cfRule type="cellIs" priority="1038" operator="equal">
      <formula>""""""</formula>
    </cfRule>
    <cfRule type="cellIs" dxfId="713" priority="1039" stopIfTrue="1" operator="equal">
      <formula>10</formula>
    </cfRule>
    <cfRule type="cellIs" dxfId="712" priority="1040" operator="equal">
      <formula>"0"</formula>
    </cfRule>
    <cfRule type="cellIs" dxfId="711" priority="1041" stopIfTrue="1" operator="equal">
      <formula>15</formula>
    </cfRule>
  </conditionalFormatting>
  <conditionalFormatting sqref="BA8">
    <cfRule type="cellIs" dxfId="710" priority="1035" operator="equal">
      <formula>"DÉBIL"</formula>
    </cfRule>
    <cfRule type="cellIs" dxfId="709" priority="1036" operator="equal">
      <formula>"MODERADO"</formula>
    </cfRule>
    <cfRule type="cellIs" dxfId="708" priority="1037" operator="equal">
      <formula>"FUERTE"</formula>
    </cfRule>
  </conditionalFormatting>
  <conditionalFormatting sqref="AV8">
    <cfRule type="cellIs" priority="1031" operator="equal">
      <formula>""""""</formula>
    </cfRule>
    <cfRule type="cellIs" dxfId="707" priority="1032" stopIfTrue="1" operator="equal">
      <formula>10</formula>
    </cfRule>
    <cfRule type="cellIs" dxfId="706" priority="1033" operator="equal">
      <formula>"0"</formula>
    </cfRule>
    <cfRule type="cellIs" dxfId="705" priority="1034" stopIfTrue="1" operator="equal">
      <formula>15</formula>
    </cfRule>
  </conditionalFormatting>
  <conditionalFormatting sqref="AT8">
    <cfRule type="cellIs" priority="1027" operator="equal">
      <formula>""""""</formula>
    </cfRule>
    <cfRule type="cellIs" dxfId="704" priority="1028" stopIfTrue="1" operator="equal">
      <formula>10</formula>
    </cfRule>
    <cfRule type="cellIs" dxfId="703" priority="1029" operator="equal">
      <formula>"0"</formula>
    </cfRule>
    <cfRule type="cellIs" dxfId="702" priority="1030" stopIfTrue="1" operator="equal">
      <formula>15</formula>
    </cfRule>
  </conditionalFormatting>
  <conditionalFormatting sqref="AR8">
    <cfRule type="cellIs" priority="1023" operator="equal">
      <formula>""""""</formula>
    </cfRule>
    <cfRule type="cellIs" dxfId="701" priority="1024" stopIfTrue="1" operator="equal">
      <formula>10</formula>
    </cfRule>
    <cfRule type="cellIs" dxfId="700" priority="1025" operator="equal">
      <formula>"0"</formula>
    </cfRule>
    <cfRule type="cellIs" dxfId="699" priority="1026" stopIfTrue="1" operator="equal">
      <formula>15</formula>
    </cfRule>
  </conditionalFormatting>
  <conditionalFormatting sqref="AP8">
    <cfRule type="cellIs" priority="1019" operator="equal">
      <formula>""""""</formula>
    </cfRule>
    <cfRule type="cellIs" dxfId="698" priority="1020" stopIfTrue="1" operator="equal">
      <formula>10</formula>
    </cfRule>
    <cfRule type="cellIs" dxfId="697" priority="1021" operator="equal">
      <formula>"0"</formula>
    </cfRule>
    <cfRule type="cellIs" dxfId="696" priority="1022" stopIfTrue="1" operator="equal">
      <formula>15</formula>
    </cfRule>
  </conditionalFormatting>
  <conditionalFormatting sqref="AN8">
    <cfRule type="cellIs" priority="1015" operator="equal">
      <formula>""""""</formula>
    </cfRule>
    <cfRule type="cellIs" dxfId="695" priority="1016" stopIfTrue="1" operator="equal">
      <formula>10</formula>
    </cfRule>
    <cfRule type="cellIs" dxfId="694" priority="1017" operator="equal">
      <formula>"0"</formula>
    </cfRule>
    <cfRule type="cellIs" dxfId="693" priority="1018" stopIfTrue="1" operator="equal">
      <formula>15</formula>
    </cfRule>
  </conditionalFormatting>
  <conditionalFormatting sqref="BA9">
    <cfRule type="cellIs" dxfId="692" priority="1012" operator="equal">
      <formula>"DÉBIL"</formula>
    </cfRule>
    <cfRule type="cellIs" dxfId="691" priority="1013" operator="equal">
      <formula>"MODERADO"</formula>
    </cfRule>
    <cfRule type="cellIs" dxfId="690" priority="1014" operator="equal">
      <formula>"FUERTE"</formula>
    </cfRule>
  </conditionalFormatting>
  <conditionalFormatting sqref="BA13">
    <cfRule type="cellIs" dxfId="689" priority="1006" operator="equal">
      <formula>"DÉBIL"</formula>
    </cfRule>
    <cfRule type="cellIs" dxfId="688" priority="1007" operator="equal">
      <formula>"MODERADO"</formula>
    </cfRule>
    <cfRule type="cellIs" dxfId="687" priority="1008" operator="equal">
      <formula>"FUERTE"</formula>
    </cfRule>
  </conditionalFormatting>
  <conditionalFormatting sqref="BA14">
    <cfRule type="cellIs" dxfId="686" priority="1003" operator="equal">
      <formula>"DÉBIL"</formula>
    </cfRule>
    <cfRule type="cellIs" dxfId="685" priority="1004" operator="equal">
      <formula>"MODERADO"</formula>
    </cfRule>
    <cfRule type="cellIs" dxfId="684" priority="1005" operator="equal">
      <formula>"FUERTE"</formula>
    </cfRule>
  </conditionalFormatting>
  <conditionalFormatting sqref="BA19">
    <cfRule type="cellIs" dxfId="683" priority="1000" operator="equal">
      <formula>"DÉBIL"</formula>
    </cfRule>
    <cfRule type="cellIs" dxfId="682" priority="1001" operator="equal">
      <formula>"MODERADO"</formula>
    </cfRule>
    <cfRule type="cellIs" dxfId="681" priority="1002" operator="equal">
      <formula>"FUERTE"</formula>
    </cfRule>
  </conditionalFormatting>
  <conditionalFormatting sqref="BB8:BC9 BB13:BC14 BB19:BC19">
    <cfRule type="cellIs" dxfId="680" priority="997" operator="greaterThanOrEqual">
      <formula>96</formula>
    </cfRule>
    <cfRule type="cellIs" dxfId="679" priority="998" operator="between">
      <formula>86</formula>
      <formula>95</formula>
    </cfRule>
    <cfRule type="cellIs" dxfId="678" priority="999" operator="between">
      <formula>0</formula>
      <formula>85</formula>
    </cfRule>
  </conditionalFormatting>
  <conditionalFormatting sqref="BD8">
    <cfRule type="cellIs" dxfId="677" priority="994" operator="equal">
      <formula>"DÉBIL"</formula>
    </cfRule>
    <cfRule type="cellIs" dxfId="676" priority="995" operator="equal">
      <formula>"MODERADO"</formula>
    </cfRule>
    <cfRule type="cellIs" dxfId="675" priority="996" operator="equal">
      <formula>"FUERTE"</formula>
    </cfRule>
  </conditionalFormatting>
  <conditionalFormatting sqref="BD9">
    <cfRule type="cellIs" dxfId="674" priority="991" operator="equal">
      <formula>"DÉBIL"</formula>
    </cfRule>
    <cfRule type="cellIs" dxfId="673" priority="992" operator="equal">
      <formula>"MODERADO"</formula>
    </cfRule>
    <cfRule type="cellIs" dxfId="672" priority="993" operator="equal">
      <formula>"FUERTE"</formula>
    </cfRule>
  </conditionalFormatting>
  <conditionalFormatting sqref="BD13">
    <cfRule type="cellIs" dxfId="671" priority="985" operator="equal">
      <formula>"DÉBIL"</formula>
    </cfRule>
    <cfRule type="cellIs" dxfId="670" priority="986" operator="equal">
      <formula>"MODERADO"</formula>
    </cfRule>
    <cfRule type="cellIs" dxfId="669" priority="987" operator="equal">
      <formula>"FUERTE"</formula>
    </cfRule>
  </conditionalFormatting>
  <conditionalFormatting sqref="BD14">
    <cfRule type="cellIs" dxfId="668" priority="982" operator="equal">
      <formula>"DÉBIL"</formula>
    </cfRule>
    <cfRule type="cellIs" dxfId="667" priority="983" operator="equal">
      <formula>"MODERADO"</formula>
    </cfRule>
    <cfRule type="cellIs" dxfId="666" priority="984" operator="equal">
      <formula>"FUERTE"</formula>
    </cfRule>
  </conditionalFormatting>
  <conditionalFormatting sqref="BD19">
    <cfRule type="cellIs" dxfId="665" priority="979" operator="equal">
      <formula>"DÉBIL"</formula>
    </cfRule>
    <cfRule type="cellIs" dxfId="664" priority="980" operator="equal">
      <formula>"MODERADO"</formula>
    </cfRule>
    <cfRule type="cellIs" dxfId="663" priority="981" operator="equal">
      <formula>"FUERTE"</formula>
    </cfRule>
  </conditionalFormatting>
  <conditionalFormatting sqref="BE8:BH8 BG19:BH19">
    <cfRule type="cellIs" dxfId="662" priority="976" operator="equal">
      <formula>"DÉBIL"</formula>
    </cfRule>
    <cfRule type="cellIs" dxfId="661" priority="977" operator="equal">
      <formula>"MODERADO"</formula>
    </cfRule>
    <cfRule type="cellIs" dxfId="660" priority="978" operator="equal">
      <formula>"FUERTE"</formula>
    </cfRule>
  </conditionalFormatting>
  <conditionalFormatting sqref="BM8">
    <cfRule type="cellIs" dxfId="659" priority="973" operator="equal">
      <formula>"EXTREMO"</formula>
    </cfRule>
    <cfRule type="cellIs" dxfId="658" priority="974" operator="equal">
      <formula>"MODERADO"</formula>
    </cfRule>
    <cfRule type="cellIs" dxfId="657" priority="975" operator="equal">
      <formula>"ALTO"</formula>
    </cfRule>
  </conditionalFormatting>
  <conditionalFormatting sqref="BL8">
    <cfRule type="cellIs" dxfId="656" priority="970" operator="equal">
      <formula>"DÉBIL"</formula>
    </cfRule>
    <cfRule type="cellIs" dxfId="655" priority="971" operator="equal">
      <formula>"MODERADO"</formula>
    </cfRule>
    <cfRule type="cellIs" dxfId="654" priority="972" operator="equal">
      <formula>"FUERTE"</formula>
    </cfRule>
  </conditionalFormatting>
  <conditionalFormatting sqref="BI8">
    <cfRule type="cellIs" dxfId="653" priority="965" operator="equal">
      <formula>"CASI SIEMPRE"</formula>
    </cfRule>
    <cfRule type="cellIs" dxfId="652" priority="966" operator="equal">
      <formula>"PROBABLE"</formula>
    </cfRule>
    <cfRule type="cellIs" dxfId="651" priority="967" operator="equal">
      <formula>"POSIBLE"</formula>
    </cfRule>
    <cfRule type="cellIs" dxfId="650" priority="968" operator="equal">
      <formula>"RARA VEZ"</formula>
    </cfRule>
    <cfRule type="cellIs" dxfId="649" priority="969" operator="equal">
      <formula>"IMPROBABLE"</formula>
    </cfRule>
  </conditionalFormatting>
  <conditionalFormatting sqref="AX9">
    <cfRule type="cellIs" priority="951" operator="equal">
      <formula>""""""</formula>
    </cfRule>
    <cfRule type="cellIs" dxfId="648" priority="952" stopIfTrue="1" operator="equal">
      <formula>5</formula>
    </cfRule>
    <cfRule type="cellIs" dxfId="647" priority="953" operator="equal">
      <formula>"0"</formula>
    </cfRule>
    <cfRule type="cellIs" dxfId="646" priority="954" stopIfTrue="1" operator="equal">
      <formula>10</formula>
    </cfRule>
  </conditionalFormatting>
  <conditionalFormatting sqref="AZ9">
    <cfRule type="cellIs" priority="947" operator="equal">
      <formula>""""""</formula>
    </cfRule>
    <cfRule type="cellIs" dxfId="645" priority="948" stopIfTrue="1" operator="equal">
      <formula>10</formula>
    </cfRule>
    <cfRule type="cellIs" dxfId="644" priority="949" operator="equal">
      <formula>"0"</formula>
    </cfRule>
    <cfRule type="cellIs" dxfId="643" priority="950" stopIfTrue="1" operator="equal">
      <formula>15</formula>
    </cfRule>
  </conditionalFormatting>
  <conditionalFormatting sqref="AV9">
    <cfRule type="cellIs" priority="943" operator="equal">
      <formula>""""""</formula>
    </cfRule>
    <cfRule type="cellIs" dxfId="642" priority="944" stopIfTrue="1" operator="equal">
      <formula>10</formula>
    </cfRule>
    <cfRule type="cellIs" dxfId="641" priority="945" operator="equal">
      <formula>"0"</formula>
    </cfRule>
    <cfRule type="cellIs" dxfId="640" priority="946" stopIfTrue="1" operator="equal">
      <formula>15</formula>
    </cfRule>
  </conditionalFormatting>
  <conditionalFormatting sqref="AT9">
    <cfRule type="cellIs" priority="939" operator="equal">
      <formula>""""""</formula>
    </cfRule>
    <cfRule type="cellIs" dxfId="639" priority="940" stopIfTrue="1" operator="equal">
      <formula>10</formula>
    </cfRule>
    <cfRule type="cellIs" dxfId="638" priority="941" operator="equal">
      <formula>"0"</formula>
    </cfRule>
    <cfRule type="cellIs" dxfId="637" priority="942" stopIfTrue="1" operator="equal">
      <formula>15</formula>
    </cfRule>
  </conditionalFormatting>
  <conditionalFormatting sqref="AR9">
    <cfRule type="cellIs" priority="935" operator="equal">
      <formula>""""""</formula>
    </cfRule>
    <cfRule type="cellIs" dxfId="636" priority="936" stopIfTrue="1" operator="equal">
      <formula>10</formula>
    </cfRule>
    <cfRule type="cellIs" dxfId="635" priority="937" operator="equal">
      <formula>"0"</formula>
    </cfRule>
    <cfRule type="cellIs" dxfId="634" priority="938" stopIfTrue="1" operator="equal">
      <formula>15</formula>
    </cfRule>
  </conditionalFormatting>
  <conditionalFormatting sqref="AP9">
    <cfRule type="cellIs" priority="931" operator="equal">
      <formula>""""""</formula>
    </cfRule>
    <cfRule type="cellIs" dxfId="633" priority="932" stopIfTrue="1" operator="equal">
      <formula>10</formula>
    </cfRule>
    <cfRule type="cellIs" dxfId="632" priority="933" operator="equal">
      <formula>"0"</formula>
    </cfRule>
    <cfRule type="cellIs" dxfId="631" priority="934" stopIfTrue="1" operator="equal">
      <formula>15</formula>
    </cfRule>
  </conditionalFormatting>
  <conditionalFormatting sqref="AN9">
    <cfRule type="cellIs" priority="927" operator="equal">
      <formula>""""""</formula>
    </cfRule>
    <cfRule type="cellIs" dxfId="630" priority="928" stopIfTrue="1" operator="equal">
      <formula>10</formula>
    </cfRule>
    <cfRule type="cellIs" dxfId="629" priority="929" operator="equal">
      <formula>"0"</formula>
    </cfRule>
    <cfRule type="cellIs" dxfId="628" priority="930" stopIfTrue="1" operator="equal">
      <formula>15</formula>
    </cfRule>
  </conditionalFormatting>
  <conditionalFormatting sqref="AZ13">
    <cfRule type="cellIs" priority="847" operator="equal">
      <formula>""""""</formula>
    </cfRule>
    <cfRule type="cellIs" dxfId="627" priority="848" stopIfTrue="1" operator="equal">
      <formula>10</formula>
    </cfRule>
    <cfRule type="cellIs" dxfId="626" priority="849" operator="equal">
      <formula>"0"</formula>
    </cfRule>
    <cfRule type="cellIs" dxfId="625" priority="850" stopIfTrue="1" operator="equal">
      <formula>15</formula>
    </cfRule>
  </conditionalFormatting>
  <conditionalFormatting sqref="AN13">
    <cfRule type="cellIs" priority="843" operator="equal">
      <formula>""""""</formula>
    </cfRule>
    <cfRule type="cellIs" dxfId="624" priority="844" stopIfTrue="1" operator="equal">
      <formula>10</formula>
    </cfRule>
    <cfRule type="cellIs" dxfId="623" priority="845" operator="equal">
      <formula>"0"</formula>
    </cfRule>
    <cfRule type="cellIs" dxfId="622" priority="846" stopIfTrue="1" operator="equal">
      <formula>15</formula>
    </cfRule>
  </conditionalFormatting>
  <conditionalFormatting sqref="AZ14">
    <cfRule type="cellIs" priority="839" operator="equal">
      <formula>""""""</formula>
    </cfRule>
    <cfRule type="cellIs" dxfId="621" priority="840" stopIfTrue="1" operator="equal">
      <formula>10</formula>
    </cfRule>
    <cfRule type="cellIs" dxfId="620" priority="841" operator="equal">
      <formula>"0"</formula>
    </cfRule>
    <cfRule type="cellIs" dxfId="619" priority="842" stopIfTrue="1" operator="equal">
      <formula>15</formula>
    </cfRule>
  </conditionalFormatting>
  <conditionalFormatting sqref="AN14">
    <cfRule type="cellIs" priority="835" operator="equal">
      <formula>""""""</formula>
    </cfRule>
    <cfRule type="cellIs" dxfId="618" priority="836" stopIfTrue="1" operator="equal">
      <formula>10</formula>
    </cfRule>
    <cfRule type="cellIs" dxfId="617" priority="837" operator="equal">
      <formula>"0"</formula>
    </cfRule>
    <cfRule type="cellIs" dxfId="616" priority="838" stopIfTrue="1" operator="equal">
      <formula>15</formula>
    </cfRule>
  </conditionalFormatting>
  <conditionalFormatting sqref="AN19">
    <cfRule type="cellIs" priority="831" operator="equal">
      <formula>""""""</formula>
    </cfRule>
    <cfRule type="cellIs" dxfId="615" priority="832" stopIfTrue="1" operator="equal">
      <formula>10</formula>
    </cfRule>
    <cfRule type="cellIs" dxfId="614" priority="833" operator="equal">
      <formula>"0"</formula>
    </cfRule>
    <cfRule type="cellIs" dxfId="613" priority="834" stopIfTrue="1" operator="equal">
      <formula>15</formula>
    </cfRule>
  </conditionalFormatting>
  <conditionalFormatting sqref="AZ19">
    <cfRule type="cellIs" priority="827" operator="equal">
      <formula>""""""</formula>
    </cfRule>
    <cfRule type="cellIs" dxfId="612" priority="828" stopIfTrue="1" operator="equal">
      <formula>10</formula>
    </cfRule>
    <cfRule type="cellIs" dxfId="611" priority="829" operator="equal">
      <formula>"0"</formula>
    </cfRule>
    <cfRule type="cellIs" dxfId="610" priority="830" stopIfTrue="1" operator="equal">
      <formula>15</formula>
    </cfRule>
  </conditionalFormatting>
  <conditionalFormatting sqref="M19">
    <cfRule type="cellIs" dxfId="609" priority="806" operator="equal">
      <formula>5</formula>
    </cfRule>
    <cfRule type="cellIs" dxfId="608" priority="807" operator="equal">
      <formula>4</formula>
    </cfRule>
    <cfRule type="cellIs" dxfId="607" priority="808" operator="equal">
      <formula>3</formula>
    </cfRule>
    <cfRule type="cellIs" dxfId="606" priority="809" operator="equal">
      <formula>2</formula>
    </cfRule>
    <cfRule type="cellIs" dxfId="605" priority="810" operator="equal">
      <formula>1</formula>
    </cfRule>
  </conditionalFormatting>
  <conditionalFormatting sqref="N19">
    <cfRule type="cellIs" dxfId="604" priority="801" operator="equal">
      <formula>"CASI SIEMPRE"</formula>
    </cfRule>
    <cfRule type="cellIs" dxfId="603" priority="802" operator="equal">
      <formula>"PROBABLE"</formula>
    </cfRule>
    <cfRule type="cellIs" dxfId="602" priority="803" operator="equal">
      <formula>"POSIBLE"</formula>
    </cfRule>
    <cfRule type="cellIs" dxfId="601" priority="804" operator="equal">
      <formula>"RARA VEZ"</formula>
    </cfRule>
    <cfRule type="cellIs" dxfId="600" priority="805" operator="equal">
      <formula>"IMPROBABLE"</formula>
    </cfRule>
  </conditionalFormatting>
  <conditionalFormatting sqref="AH19">
    <cfRule type="cellIs" dxfId="599" priority="795" operator="greaterThanOrEqual">
      <formula>12</formula>
    </cfRule>
    <cfRule type="cellIs" dxfId="598" priority="796" operator="between">
      <formula>6</formula>
      <formula>11</formula>
    </cfRule>
    <cfRule type="cellIs" dxfId="597" priority="797" operator="between">
      <formula>1</formula>
      <formula>5</formula>
    </cfRule>
  </conditionalFormatting>
  <conditionalFormatting sqref="BE9:BF9">
    <cfRule type="cellIs" dxfId="596" priority="792" operator="equal">
      <formula>"DÉBIL"</formula>
    </cfRule>
    <cfRule type="cellIs" dxfId="595" priority="793" operator="equal">
      <formula>"MODERADO"</formula>
    </cfRule>
    <cfRule type="cellIs" dxfId="594" priority="794" operator="equal">
      <formula>"FUERTE"</formula>
    </cfRule>
  </conditionalFormatting>
  <conditionalFormatting sqref="BE13:BF14 BE19:BF19">
    <cfRule type="cellIs" dxfId="593" priority="789" operator="equal">
      <formula>"DÉBIL"</formula>
    </cfRule>
    <cfRule type="cellIs" dxfId="592" priority="790" operator="equal">
      <formula>"MODERADO"</formula>
    </cfRule>
    <cfRule type="cellIs" dxfId="591" priority="791" operator="equal">
      <formula>"FUERTE"</formula>
    </cfRule>
  </conditionalFormatting>
  <conditionalFormatting sqref="AK19">
    <cfRule type="cellIs" dxfId="590" priority="778" operator="equal">
      <formula>"MODERADO"</formula>
    </cfRule>
    <cfRule type="cellIs" dxfId="589" priority="779" operator="equal">
      <formula>"ALTO"</formula>
    </cfRule>
    <cfRule type="cellIs" dxfId="588" priority="780" operator="equal">
      <formula>"EXTREMO"</formula>
    </cfRule>
  </conditionalFormatting>
  <conditionalFormatting sqref="AK19">
    <cfRule type="cellIs" dxfId="587" priority="777" operator="equal">
      <formula>"NINGUNO"</formula>
    </cfRule>
  </conditionalFormatting>
  <conditionalFormatting sqref="BJ8">
    <cfRule type="cellIs" dxfId="586" priority="771" operator="equal">
      <formula>"DÉBIL"</formula>
    </cfRule>
    <cfRule type="cellIs" dxfId="585" priority="772" operator="equal">
      <formula>"MODERADO"</formula>
    </cfRule>
    <cfRule type="cellIs" dxfId="584" priority="773" operator="equal">
      <formula>"FUERTE"</formula>
    </cfRule>
  </conditionalFormatting>
  <conditionalFormatting sqref="BI19">
    <cfRule type="cellIs" dxfId="583" priority="761" operator="equal">
      <formula>"CASI SIEMPRE"</formula>
    </cfRule>
    <cfRule type="cellIs" dxfId="582" priority="762" operator="equal">
      <formula>"PROBABLE"</formula>
    </cfRule>
    <cfRule type="cellIs" dxfId="581" priority="763" operator="equal">
      <formula>"POSIBLE"</formula>
    </cfRule>
    <cfRule type="cellIs" dxfId="580" priority="764" operator="equal">
      <formula>"RARA VEZ"</formula>
    </cfRule>
    <cfRule type="cellIs" dxfId="579" priority="765" operator="equal">
      <formula>"IMPROBABLE"</formula>
    </cfRule>
  </conditionalFormatting>
  <conditionalFormatting sqref="AR13">
    <cfRule type="cellIs" priority="754" operator="equal">
      <formula>""""""</formula>
    </cfRule>
    <cfRule type="cellIs" dxfId="578" priority="755" stopIfTrue="1" operator="equal">
      <formula>10</formula>
    </cfRule>
    <cfRule type="cellIs" dxfId="577" priority="756" operator="equal">
      <formula>"0"</formula>
    </cfRule>
    <cfRule type="cellIs" dxfId="576" priority="757" stopIfTrue="1" operator="equal">
      <formula>15</formula>
    </cfRule>
  </conditionalFormatting>
  <conditionalFormatting sqref="AP13">
    <cfRule type="cellIs" priority="750" operator="equal">
      <formula>""""""</formula>
    </cfRule>
    <cfRule type="cellIs" dxfId="575" priority="751" stopIfTrue="1" operator="equal">
      <formula>10</formula>
    </cfRule>
    <cfRule type="cellIs" dxfId="574" priority="752" operator="equal">
      <formula>"0"</formula>
    </cfRule>
    <cfRule type="cellIs" dxfId="573" priority="753" stopIfTrue="1" operator="equal">
      <formula>15</formula>
    </cfRule>
  </conditionalFormatting>
  <conditionalFormatting sqref="AT13">
    <cfRule type="cellIs" priority="746" operator="equal">
      <formula>""""""</formula>
    </cfRule>
    <cfRule type="cellIs" dxfId="572" priority="747" stopIfTrue="1" operator="equal">
      <formula>10</formula>
    </cfRule>
    <cfRule type="cellIs" dxfId="571" priority="748" operator="equal">
      <formula>"0"</formula>
    </cfRule>
    <cfRule type="cellIs" dxfId="570" priority="749" stopIfTrue="1" operator="equal">
      <formula>15</formula>
    </cfRule>
  </conditionalFormatting>
  <conditionalFormatting sqref="AV13">
    <cfRule type="cellIs" priority="742" operator="equal">
      <formula>""""""</formula>
    </cfRule>
    <cfRule type="cellIs" dxfId="569" priority="743" stopIfTrue="1" operator="equal">
      <formula>10</formula>
    </cfRule>
    <cfRule type="cellIs" dxfId="568" priority="744" operator="equal">
      <formula>"0"</formula>
    </cfRule>
    <cfRule type="cellIs" dxfId="567" priority="745" stopIfTrue="1" operator="equal">
      <formula>15</formula>
    </cfRule>
  </conditionalFormatting>
  <conditionalFormatting sqref="AX13">
    <cfRule type="cellIs" priority="738" operator="equal">
      <formula>""""""</formula>
    </cfRule>
    <cfRule type="cellIs" dxfId="566" priority="739" stopIfTrue="1" operator="equal">
      <formula>10</formula>
    </cfRule>
    <cfRule type="cellIs" dxfId="565" priority="740" operator="equal">
      <formula>"0"</formula>
    </cfRule>
    <cfRule type="cellIs" dxfId="564" priority="741" stopIfTrue="1" operator="equal">
      <formula>15</formula>
    </cfRule>
  </conditionalFormatting>
  <conditionalFormatting sqref="AV19">
    <cfRule type="cellIs" priority="734" operator="equal">
      <formula>""""""</formula>
    </cfRule>
    <cfRule type="cellIs" dxfId="563" priority="735" stopIfTrue="1" operator="equal">
      <formula>10</formula>
    </cfRule>
    <cfRule type="cellIs" dxfId="562" priority="736" operator="equal">
      <formula>"0"</formula>
    </cfRule>
    <cfRule type="cellIs" dxfId="561" priority="737" stopIfTrue="1" operator="equal">
      <formula>15</formula>
    </cfRule>
  </conditionalFormatting>
  <conditionalFormatting sqref="AT19">
    <cfRule type="cellIs" priority="730" operator="equal">
      <formula>""""""</formula>
    </cfRule>
    <cfRule type="cellIs" dxfId="560" priority="731" stopIfTrue="1" operator="equal">
      <formula>10</formula>
    </cfRule>
    <cfRule type="cellIs" dxfId="559" priority="732" operator="equal">
      <formula>"0"</formula>
    </cfRule>
    <cfRule type="cellIs" dxfId="558" priority="733" stopIfTrue="1" operator="equal">
      <formula>15</formula>
    </cfRule>
  </conditionalFormatting>
  <conditionalFormatting sqref="AR19">
    <cfRule type="cellIs" priority="726" operator="equal">
      <formula>""""""</formula>
    </cfRule>
    <cfRule type="cellIs" dxfId="557" priority="727" stopIfTrue="1" operator="equal">
      <formula>10</formula>
    </cfRule>
    <cfRule type="cellIs" dxfId="556" priority="728" operator="equal">
      <formula>"0"</formula>
    </cfRule>
    <cfRule type="cellIs" dxfId="555" priority="729" stopIfTrue="1" operator="equal">
      <formula>15</formula>
    </cfRule>
  </conditionalFormatting>
  <conditionalFormatting sqref="AP19">
    <cfRule type="cellIs" priority="722" operator="equal">
      <formula>""""""</formula>
    </cfRule>
    <cfRule type="cellIs" dxfId="554" priority="723" stopIfTrue="1" operator="equal">
      <formula>10</formula>
    </cfRule>
    <cfRule type="cellIs" dxfId="553" priority="724" operator="equal">
      <formula>"0"</formula>
    </cfRule>
    <cfRule type="cellIs" dxfId="552" priority="725" stopIfTrue="1" operator="equal">
      <formula>15</formula>
    </cfRule>
  </conditionalFormatting>
  <conditionalFormatting sqref="AP14">
    <cfRule type="cellIs" priority="718" operator="equal">
      <formula>""""""</formula>
    </cfRule>
    <cfRule type="cellIs" dxfId="551" priority="719" stopIfTrue="1" operator="equal">
      <formula>10</formula>
    </cfRule>
    <cfRule type="cellIs" dxfId="550" priority="720" operator="equal">
      <formula>"0"</formula>
    </cfRule>
    <cfRule type="cellIs" dxfId="549" priority="721" stopIfTrue="1" operator="equal">
      <formula>15</formula>
    </cfRule>
  </conditionalFormatting>
  <conditionalFormatting sqref="AR14">
    <cfRule type="cellIs" priority="714" operator="equal">
      <formula>""""""</formula>
    </cfRule>
    <cfRule type="cellIs" dxfId="548" priority="715" stopIfTrue="1" operator="equal">
      <formula>10</formula>
    </cfRule>
    <cfRule type="cellIs" dxfId="547" priority="716" operator="equal">
      <formula>"0"</formula>
    </cfRule>
    <cfRule type="cellIs" dxfId="546" priority="717" stopIfTrue="1" operator="equal">
      <formula>15</formula>
    </cfRule>
  </conditionalFormatting>
  <conditionalFormatting sqref="AT14">
    <cfRule type="cellIs" priority="710" operator="equal">
      <formula>""""""</formula>
    </cfRule>
    <cfRule type="cellIs" dxfId="545" priority="711" stopIfTrue="1" operator="equal">
      <formula>10</formula>
    </cfRule>
    <cfRule type="cellIs" dxfId="544" priority="712" operator="equal">
      <formula>"0"</formula>
    </cfRule>
    <cfRule type="cellIs" dxfId="543" priority="713" stopIfTrue="1" operator="equal">
      <formula>15</formula>
    </cfRule>
  </conditionalFormatting>
  <conditionalFormatting sqref="AV14">
    <cfRule type="cellIs" priority="706" operator="equal">
      <formula>""""""</formula>
    </cfRule>
    <cfRule type="cellIs" dxfId="542" priority="707" stopIfTrue="1" operator="equal">
      <formula>10</formula>
    </cfRule>
    <cfRule type="cellIs" dxfId="541" priority="708" operator="equal">
      <formula>"0"</formula>
    </cfRule>
    <cfRule type="cellIs" dxfId="540" priority="709" stopIfTrue="1" operator="equal">
      <formula>15</formula>
    </cfRule>
  </conditionalFormatting>
  <conditionalFormatting sqref="AX14 AX19">
    <cfRule type="cellIs" priority="702" operator="equal">
      <formula>""""""</formula>
    </cfRule>
    <cfRule type="cellIs" dxfId="539" priority="703" stopIfTrue="1" operator="equal">
      <formula>10</formula>
    </cfRule>
    <cfRule type="cellIs" dxfId="538" priority="704" operator="equal">
      <formula>"0"</formula>
    </cfRule>
    <cfRule type="cellIs" dxfId="537" priority="705" stopIfTrue="1" operator="equal">
      <formula>15</formula>
    </cfRule>
  </conditionalFormatting>
  <conditionalFormatting sqref="BM19">
    <cfRule type="cellIs" dxfId="536" priority="696" operator="equal">
      <formula>"EXTREMO"</formula>
    </cfRule>
    <cfRule type="cellIs" dxfId="535" priority="697" operator="equal">
      <formula>"MODERADO"</formula>
    </cfRule>
    <cfRule type="cellIs" dxfId="534" priority="698" operator="equal">
      <formula>"ALTO"</formula>
    </cfRule>
  </conditionalFormatting>
  <conditionalFormatting sqref="BJ13">
    <cfRule type="cellIs" dxfId="533" priority="690" operator="equal">
      <formula>"DÉBIL"</formula>
    </cfRule>
    <cfRule type="cellIs" dxfId="532" priority="691" operator="equal">
      <formula>"MODERADO"</formula>
    </cfRule>
    <cfRule type="cellIs" dxfId="531" priority="692" operator="equal">
      <formula>"FUERTE"</formula>
    </cfRule>
  </conditionalFormatting>
  <conditionalFormatting sqref="BJ19">
    <cfRule type="cellIs" dxfId="530" priority="687" operator="equal">
      <formula>"DÉBIL"</formula>
    </cfRule>
    <cfRule type="cellIs" dxfId="529" priority="688" operator="equal">
      <formula>"MODERADO"</formula>
    </cfRule>
    <cfRule type="cellIs" dxfId="528" priority="689" operator="equal">
      <formula>"FUERTE"</formula>
    </cfRule>
  </conditionalFormatting>
  <conditionalFormatting sqref="AK8">
    <cfRule type="cellIs" dxfId="527" priority="679" operator="equal">
      <formula>"EXTREMO"</formula>
    </cfRule>
    <cfRule type="cellIs" dxfId="526" priority="680" operator="equal">
      <formula>"MODERADO"</formula>
    </cfRule>
    <cfRule type="cellIs" dxfId="525" priority="681" operator="equal">
      <formula>"ALTO"</formula>
    </cfRule>
  </conditionalFormatting>
  <conditionalFormatting sqref="BK8">
    <cfRule type="cellIs" dxfId="524" priority="667" operator="equal">
      <formula>"CATASTRÓFICO"</formula>
    </cfRule>
    <cfRule type="cellIs" dxfId="523" priority="668" operator="equal">
      <formula>"MAYOR"</formula>
    </cfRule>
    <cfRule type="cellIs" dxfId="522" priority="669" operator="equal">
      <formula>"MODERADO"</formula>
    </cfRule>
  </conditionalFormatting>
  <conditionalFormatting sqref="BK19">
    <cfRule type="cellIs" dxfId="521" priority="658" operator="equal">
      <formula>"CATASTRÓFICO"</formula>
    </cfRule>
    <cfRule type="cellIs" dxfId="520" priority="659" operator="equal">
      <formula>"MAYOR"</formula>
    </cfRule>
    <cfRule type="cellIs" dxfId="519" priority="660" operator="equal">
      <formula>"MODERADO"</formula>
    </cfRule>
  </conditionalFormatting>
  <conditionalFormatting sqref="AI12">
    <cfRule type="cellIs" dxfId="518" priority="502" operator="equal">
      <formula>"CATASTRÓFICO"</formula>
    </cfRule>
    <cfRule type="cellIs" dxfId="517" priority="503" operator="equal">
      <formula>"MAYOR"</formula>
    </cfRule>
    <cfRule type="cellIs" dxfId="516" priority="504" operator="equal">
      <formula>"MODERADO"</formula>
    </cfRule>
  </conditionalFormatting>
  <conditionalFormatting sqref="BA12">
    <cfRule type="cellIs" dxfId="515" priority="499" operator="equal">
      <formula>"DÉBIL"</formula>
    </cfRule>
    <cfRule type="cellIs" dxfId="514" priority="500" operator="equal">
      <formula>"MODERADO"</formula>
    </cfRule>
    <cfRule type="cellIs" dxfId="513" priority="501" operator="equal">
      <formula>"FUERTE"</formula>
    </cfRule>
  </conditionalFormatting>
  <conditionalFormatting sqref="BB12:BC12">
    <cfRule type="cellIs" dxfId="512" priority="496" operator="greaterThanOrEqual">
      <formula>96</formula>
    </cfRule>
    <cfRule type="cellIs" dxfId="511" priority="497" operator="between">
      <formula>86</formula>
      <formula>95</formula>
    </cfRule>
    <cfRule type="cellIs" dxfId="510" priority="498" operator="between">
      <formula>0</formula>
      <formula>85</formula>
    </cfRule>
  </conditionalFormatting>
  <conditionalFormatting sqref="BD12">
    <cfRule type="cellIs" dxfId="509" priority="493" operator="equal">
      <formula>"DÉBIL"</formula>
    </cfRule>
    <cfRule type="cellIs" dxfId="508" priority="494" operator="equal">
      <formula>"MODERADO"</formula>
    </cfRule>
    <cfRule type="cellIs" dxfId="507" priority="495" operator="equal">
      <formula>"FUERTE"</formula>
    </cfRule>
  </conditionalFormatting>
  <conditionalFormatting sqref="N12">
    <cfRule type="cellIs" dxfId="506" priority="488" operator="equal">
      <formula>"CASI SIEMPRE"</formula>
    </cfRule>
    <cfRule type="cellIs" dxfId="505" priority="489" operator="equal">
      <formula>"PROBABLE"</formula>
    </cfRule>
    <cfRule type="cellIs" dxfId="504" priority="490" operator="equal">
      <formula>"POSIBLE"</formula>
    </cfRule>
    <cfRule type="cellIs" dxfId="503" priority="491" operator="equal">
      <formula>"RARA VEZ"</formula>
    </cfRule>
    <cfRule type="cellIs" dxfId="502" priority="492" operator="equal">
      <formula>"IMPROBABLE"</formula>
    </cfRule>
  </conditionalFormatting>
  <conditionalFormatting sqref="M12">
    <cfRule type="cellIs" dxfId="501" priority="483" operator="equal">
      <formula>5</formula>
    </cfRule>
    <cfRule type="cellIs" dxfId="500" priority="484" operator="equal">
      <formula>4</formula>
    </cfRule>
    <cfRule type="cellIs" dxfId="499" priority="485" operator="equal">
      <formula>3</formula>
    </cfRule>
    <cfRule type="cellIs" dxfId="498" priority="486" operator="equal">
      <formula>2</formula>
    </cfRule>
    <cfRule type="cellIs" dxfId="497" priority="487" operator="equal">
      <formula>1</formula>
    </cfRule>
  </conditionalFormatting>
  <conditionalFormatting sqref="AZ12">
    <cfRule type="cellIs" priority="479" operator="equal">
      <formula>""""""</formula>
    </cfRule>
    <cfRule type="cellIs" dxfId="496" priority="480" stopIfTrue="1" operator="equal">
      <formula>10</formula>
    </cfRule>
    <cfRule type="cellIs" dxfId="495" priority="481" operator="equal">
      <formula>"0"</formula>
    </cfRule>
    <cfRule type="cellIs" dxfId="494" priority="482" stopIfTrue="1" operator="equal">
      <formula>15</formula>
    </cfRule>
  </conditionalFormatting>
  <conditionalFormatting sqref="AN12">
    <cfRule type="cellIs" priority="475" operator="equal">
      <formula>""""""</formula>
    </cfRule>
    <cfRule type="cellIs" dxfId="493" priority="476" stopIfTrue="1" operator="equal">
      <formula>10</formula>
    </cfRule>
    <cfRule type="cellIs" dxfId="492" priority="477" operator="equal">
      <formula>"0"</formula>
    </cfRule>
    <cfRule type="cellIs" dxfId="491" priority="478" stopIfTrue="1" operator="equal">
      <formula>15</formula>
    </cfRule>
  </conditionalFormatting>
  <conditionalFormatting sqref="AH12">
    <cfRule type="cellIs" dxfId="490" priority="472" operator="greaterThanOrEqual">
      <formula>12</formula>
    </cfRule>
    <cfRule type="cellIs" dxfId="489" priority="473" operator="between">
      <formula>6</formula>
      <formula>11</formula>
    </cfRule>
    <cfRule type="cellIs" dxfId="488" priority="474" operator="between">
      <formula>1</formula>
      <formula>5</formula>
    </cfRule>
  </conditionalFormatting>
  <conditionalFormatting sqref="BE12:BF12">
    <cfRule type="cellIs" dxfId="487" priority="469" operator="equal">
      <formula>"DÉBIL"</formula>
    </cfRule>
    <cfRule type="cellIs" dxfId="486" priority="470" operator="equal">
      <formula>"MODERADO"</formula>
    </cfRule>
    <cfRule type="cellIs" dxfId="485" priority="471" operator="equal">
      <formula>"FUERTE"</formula>
    </cfRule>
  </conditionalFormatting>
  <conditionalFormatting sqref="AK12">
    <cfRule type="cellIs" dxfId="484" priority="466" operator="equal">
      <formula>"MODERADO"</formula>
    </cfRule>
    <cfRule type="cellIs" dxfId="483" priority="467" operator="equal">
      <formula>"ALTO"</formula>
    </cfRule>
    <cfRule type="cellIs" dxfId="482" priority="468" operator="equal">
      <formula>"EXTREMO"</formula>
    </cfRule>
  </conditionalFormatting>
  <conditionalFormatting sqref="AK12">
    <cfRule type="cellIs" dxfId="481" priority="465" operator="equal">
      <formula>"NINGUNO"</formula>
    </cfRule>
  </conditionalFormatting>
  <conditionalFormatting sqref="BI12">
    <cfRule type="cellIs" dxfId="480" priority="460" operator="equal">
      <formula>"CASI SIEMPRE"</formula>
    </cfRule>
    <cfRule type="cellIs" dxfId="479" priority="461" operator="equal">
      <formula>"PROBABLE"</formula>
    </cfRule>
    <cfRule type="cellIs" dxfId="478" priority="462" operator="equal">
      <formula>"POSIBLE"</formula>
    </cfRule>
    <cfRule type="cellIs" dxfId="477" priority="463" operator="equal">
      <formula>"RARA VEZ"</formula>
    </cfRule>
    <cfRule type="cellIs" dxfId="476" priority="464" operator="equal">
      <formula>"IMPROBABLE"</formula>
    </cfRule>
  </conditionalFormatting>
  <conditionalFormatting sqref="AR12">
    <cfRule type="cellIs" priority="456" operator="equal">
      <formula>""""""</formula>
    </cfRule>
    <cfRule type="cellIs" dxfId="475" priority="457" stopIfTrue="1" operator="equal">
      <formula>10</formula>
    </cfRule>
    <cfRule type="cellIs" dxfId="474" priority="458" operator="equal">
      <formula>"0"</formula>
    </cfRule>
    <cfRule type="cellIs" dxfId="473" priority="459" stopIfTrue="1" operator="equal">
      <formula>15</formula>
    </cfRule>
  </conditionalFormatting>
  <conditionalFormatting sqref="AP12">
    <cfRule type="cellIs" priority="452" operator="equal">
      <formula>""""""</formula>
    </cfRule>
    <cfRule type="cellIs" dxfId="472" priority="453" stopIfTrue="1" operator="equal">
      <formula>10</formula>
    </cfRule>
    <cfRule type="cellIs" dxfId="471" priority="454" operator="equal">
      <formula>"0"</formula>
    </cfRule>
    <cfRule type="cellIs" dxfId="470" priority="455" stopIfTrue="1" operator="equal">
      <formula>15</formula>
    </cfRule>
  </conditionalFormatting>
  <conditionalFormatting sqref="AT12">
    <cfRule type="cellIs" priority="448" operator="equal">
      <formula>""""""</formula>
    </cfRule>
    <cfRule type="cellIs" dxfId="469" priority="449" stopIfTrue="1" operator="equal">
      <formula>10</formula>
    </cfRule>
    <cfRule type="cellIs" dxfId="468" priority="450" operator="equal">
      <formula>"0"</formula>
    </cfRule>
    <cfRule type="cellIs" dxfId="467" priority="451" stopIfTrue="1" operator="equal">
      <formula>15</formula>
    </cfRule>
  </conditionalFormatting>
  <conditionalFormatting sqref="AV12">
    <cfRule type="cellIs" priority="444" operator="equal">
      <formula>""""""</formula>
    </cfRule>
    <cfRule type="cellIs" dxfId="466" priority="445" stopIfTrue="1" operator="equal">
      <formula>10</formula>
    </cfRule>
    <cfRule type="cellIs" dxfId="465" priority="446" operator="equal">
      <formula>"0"</formula>
    </cfRule>
    <cfRule type="cellIs" dxfId="464" priority="447" stopIfTrue="1" operator="equal">
      <formula>15</formula>
    </cfRule>
  </conditionalFormatting>
  <conditionalFormatting sqref="AX12">
    <cfRule type="cellIs" priority="440" operator="equal">
      <formula>""""""</formula>
    </cfRule>
    <cfRule type="cellIs" dxfId="463" priority="441" stopIfTrue="1" operator="equal">
      <formula>10</formula>
    </cfRule>
    <cfRule type="cellIs" dxfId="462" priority="442" operator="equal">
      <formula>"0"</formula>
    </cfRule>
    <cfRule type="cellIs" dxfId="461" priority="443" stopIfTrue="1" operator="equal">
      <formula>15</formula>
    </cfRule>
  </conditionalFormatting>
  <conditionalFormatting sqref="BM12">
    <cfRule type="cellIs" dxfId="460" priority="437" operator="equal">
      <formula>"EXTREMO"</formula>
    </cfRule>
    <cfRule type="cellIs" dxfId="459" priority="438" operator="equal">
      <formula>"MODERADO"</formula>
    </cfRule>
    <cfRule type="cellIs" dxfId="458" priority="439" operator="equal">
      <formula>"ALTO"</formula>
    </cfRule>
  </conditionalFormatting>
  <conditionalFormatting sqref="BJ12">
    <cfRule type="cellIs" dxfId="457" priority="434" operator="equal">
      <formula>"DÉBIL"</formula>
    </cfRule>
    <cfRule type="cellIs" dxfId="456" priority="435" operator="equal">
      <formula>"MODERADO"</formula>
    </cfRule>
    <cfRule type="cellIs" dxfId="455" priority="436" operator="equal">
      <formula>"FUERTE"</formula>
    </cfRule>
  </conditionalFormatting>
  <conditionalFormatting sqref="BG12">
    <cfRule type="cellIs" dxfId="454" priority="431" operator="equal">
      <formula>"DÉBIL"</formula>
    </cfRule>
    <cfRule type="cellIs" dxfId="453" priority="432" operator="equal">
      <formula>"MODERADO"</formula>
    </cfRule>
    <cfRule type="cellIs" dxfId="452" priority="433" operator="equal">
      <formula>"FUERTE"</formula>
    </cfRule>
  </conditionalFormatting>
  <conditionalFormatting sqref="BH12">
    <cfRule type="cellIs" dxfId="451" priority="428" operator="equal">
      <formula>"DÉBIL"</formula>
    </cfRule>
    <cfRule type="cellIs" dxfId="450" priority="429" operator="equal">
      <formula>"MODERADO"</formula>
    </cfRule>
    <cfRule type="cellIs" dxfId="449" priority="430" operator="equal">
      <formula>"FUERTE"</formula>
    </cfRule>
  </conditionalFormatting>
  <conditionalFormatting sqref="BK12">
    <cfRule type="cellIs" dxfId="448" priority="425" operator="equal">
      <formula>"CATASTRÓFICO"</formula>
    </cfRule>
    <cfRule type="cellIs" dxfId="447" priority="426" operator="equal">
      <formula>"MAYOR"</formula>
    </cfRule>
    <cfRule type="cellIs" dxfId="446" priority="427" operator="equal">
      <formula>"MODERADO"</formula>
    </cfRule>
  </conditionalFormatting>
  <conditionalFormatting sqref="N10">
    <cfRule type="cellIs" dxfId="445" priority="420" operator="equal">
      <formula>"CASI SIEMPRE"</formula>
    </cfRule>
    <cfRule type="cellIs" dxfId="444" priority="421" operator="equal">
      <formula>"PROBABLE"</formula>
    </cfRule>
    <cfRule type="cellIs" dxfId="443" priority="422" operator="equal">
      <formula>"POSIBLE"</formula>
    </cfRule>
    <cfRule type="cellIs" dxfId="442" priority="423" operator="equal">
      <formula>"RARA VEZ"</formula>
    </cfRule>
    <cfRule type="cellIs" dxfId="441" priority="424" operator="equal">
      <formula>"IMPROBABLE"</formula>
    </cfRule>
  </conditionalFormatting>
  <conditionalFormatting sqref="M10">
    <cfRule type="cellIs" dxfId="440" priority="415" operator="equal">
      <formula>5</formula>
    </cfRule>
    <cfRule type="cellIs" dxfId="439" priority="416" operator="equal">
      <formula>4</formula>
    </cfRule>
    <cfRule type="cellIs" dxfId="438" priority="417" operator="equal">
      <formula>3</formula>
    </cfRule>
    <cfRule type="cellIs" dxfId="437" priority="418" operator="equal">
      <formula>2</formula>
    </cfRule>
    <cfRule type="cellIs" dxfId="436" priority="419" operator="equal">
      <formula>1</formula>
    </cfRule>
  </conditionalFormatting>
  <conditionalFormatting sqref="AH10">
    <cfRule type="cellIs" dxfId="435" priority="409" operator="greaterThanOrEqual">
      <formula>12</formula>
    </cfRule>
    <cfRule type="cellIs" dxfId="434" priority="410" operator="between">
      <formula>6</formula>
      <formula>11</formula>
    </cfRule>
    <cfRule type="cellIs" dxfId="433" priority="414" operator="between">
      <formula>1</formula>
      <formula>5</formula>
    </cfRule>
  </conditionalFormatting>
  <conditionalFormatting sqref="AI10">
    <cfRule type="cellIs" dxfId="432" priority="411" operator="equal">
      <formula>"CATASTRÓFICO"</formula>
    </cfRule>
    <cfRule type="cellIs" dxfId="431" priority="412" operator="equal">
      <formula>"MAYOR"</formula>
    </cfRule>
    <cfRule type="cellIs" dxfId="430" priority="413" operator="equal">
      <formula>"MODERADO"</formula>
    </cfRule>
  </conditionalFormatting>
  <conditionalFormatting sqref="AX10">
    <cfRule type="cellIs" priority="405" operator="equal">
      <formula>""""""</formula>
    </cfRule>
    <cfRule type="cellIs" dxfId="429" priority="406" stopIfTrue="1" operator="equal">
      <formula>5</formula>
    </cfRule>
    <cfRule type="cellIs" dxfId="428" priority="407" operator="equal">
      <formula>"0"</formula>
    </cfRule>
    <cfRule type="cellIs" dxfId="427" priority="408" stopIfTrue="1" operator="equal">
      <formula>10</formula>
    </cfRule>
  </conditionalFormatting>
  <conditionalFormatting sqref="AZ10">
    <cfRule type="cellIs" priority="401" operator="equal">
      <formula>""""""</formula>
    </cfRule>
    <cfRule type="cellIs" dxfId="426" priority="402" stopIfTrue="1" operator="equal">
      <formula>10</formula>
    </cfRule>
    <cfRule type="cellIs" dxfId="425" priority="403" operator="equal">
      <formula>"0"</formula>
    </cfRule>
    <cfRule type="cellIs" dxfId="424" priority="404" stopIfTrue="1" operator="equal">
      <formula>15</formula>
    </cfRule>
  </conditionalFormatting>
  <conditionalFormatting sqref="BA10">
    <cfRule type="cellIs" dxfId="423" priority="398" operator="equal">
      <formula>"DÉBIL"</formula>
    </cfRule>
    <cfRule type="cellIs" dxfId="422" priority="399" operator="equal">
      <formula>"MODERADO"</formula>
    </cfRule>
    <cfRule type="cellIs" dxfId="421" priority="400" operator="equal">
      <formula>"FUERTE"</formula>
    </cfRule>
  </conditionalFormatting>
  <conditionalFormatting sqref="AV10">
    <cfRule type="cellIs" priority="394" operator="equal">
      <formula>""""""</formula>
    </cfRule>
    <cfRule type="cellIs" dxfId="420" priority="395" stopIfTrue="1" operator="equal">
      <formula>10</formula>
    </cfRule>
    <cfRule type="cellIs" dxfId="419" priority="396" operator="equal">
      <formula>"0"</formula>
    </cfRule>
    <cfRule type="cellIs" dxfId="418" priority="397" stopIfTrue="1" operator="equal">
      <formula>15</formula>
    </cfRule>
  </conditionalFormatting>
  <conditionalFormatting sqref="AT10">
    <cfRule type="cellIs" priority="390" operator="equal">
      <formula>""""""</formula>
    </cfRule>
    <cfRule type="cellIs" dxfId="417" priority="391" stopIfTrue="1" operator="equal">
      <formula>10</formula>
    </cfRule>
    <cfRule type="cellIs" dxfId="416" priority="392" operator="equal">
      <formula>"0"</formula>
    </cfRule>
    <cfRule type="cellIs" dxfId="415" priority="393" stopIfTrue="1" operator="equal">
      <formula>15</formula>
    </cfRule>
  </conditionalFormatting>
  <conditionalFormatting sqref="AR10">
    <cfRule type="cellIs" priority="386" operator="equal">
      <formula>""""""</formula>
    </cfRule>
    <cfRule type="cellIs" dxfId="414" priority="387" stopIfTrue="1" operator="equal">
      <formula>10</formula>
    </cfRule>
    <cfRule type="cellIs" dxfId="413" priority="388" operator="equal">
      <formula>"0"</formula>
    </cfRule>
    <cfRule type="cellIs" dxfId="412" priority="389" stopIfTrue="1" operator="equal">
      <formula>15</formula>
    </cfRule>
  </conditionalFormatting>
  <conditionalFormatting sqref="AP10">
    <cfRule type="cellIs" priority="382" operator="equal">
      <formula>""""""</formula>
    </cfRule>
    <cfRule type="cellIs" dxfId="411" priority="383" stopIfTrue="1" operator="equal">
      <formula>10</formula>
    </cfRule>
    <cfRule type="cellIs" dxfId="410" priority="384" operator="equal">
      <formula>"0"</formula>
    </cfRule>
    <cfRule type="cellIs" dxfId="409" priority="385" stopIfTrue="1" operator="equal">
      <formula>15</formula>
    </cfRule>
  </conditionalFormatting>
  <conditionalFormatting sqref="AN10">
    <cfRule type="cellIs" priority="378" operator="equal">
      <formula>""""""</formula>
    </cfRule>
    <cfRule type="cellIs" dxfId="408" priority="379" stopIfTrue="1" operator="equal">
      <formula>10</formula>
    </cfRule>
    <cfRule type="cellIs" dxfId="407" priority="380" operator="equal">
      <formula>"0"</formula>
    </cfRule>
    <cfRule type="cellIs" dxfId="406" priority="381" stopIfTrue="1" operator="equal">
      <formula>15</formula>
    </cfRule>
  </conditionalFormatting>
  <conditionalFormatting sqref="BA11">
    <cfRule type="cellIs" dxfId="405" priority="375" operator="equal">
      <formula>"DÉBIL"</formula>
    </cfRule>
    <cfRule type="cellIs" dxfId="404" priority="376" operator="equal">
      <formula>"MODERADO"</formula>
    </cfRule>
    <cfRule type="cellIs" dxfId="403" priority="377" operator="equal">
      <formula>"FUERTE"</formula>
    </cfRule>
  </conditionalFormatting>
  <conditionalFormatting sqref="BB10:BC11">
    <cfRule type="cellIs" dxfId="402" priority="372" operator="greaterThanOrEqual">
      <formula>96</formula>
    </cfRule>
    <cfRule type="cellIs" dxfId="401" priority="373" operator="between">
      <formula>86</formula>
      <formula>95</formula>
    </cfRule>
    <cfRule type="cellIs" dxfId="400" priority="374" operator="between">
      <formula>0</formula>
      <formula>85</formula>
    </cfRule>
  </conditionalFormatting>
  <conditionalFormatting sqref="BD10">
    <cfRule type="cellIs" dxfId="399" priority="369" operator="equal">
      <formula>"DÉBIL"</formula>
    </cfRule>
    <cfRule type="cellIs" dxfId="398" priority="370" operator="equal">
      <formula>"MODERADO"</formula>
    </cfRule>
    <cfRule type="cellIs" dxfId="397" priority="371" operator="equal">
      <formula>"FUERTE"</formula>
    </cfRule>
  </conditionalFormatting>
  <conditionalFormatting sqref="BD11">
    <cfRule type="cellIs" dxfId="396" priority="366" operator="equal">
      <formula>"DÉBIL"</formula>
    </cfRule>
    <cfRule type="cellIs" dxfId="395" priority="367" operator="equal">
      <formula>"MODERADO"</formula>
    </cfRule>
    <cfRule type="cellIs" dxfId="394" priority="368" operator="equal">
      <formula>"FUERTE"</formula>
    </cfRule>
  </conditionalFormatting>
  <conditionalFormatting sqref="BE10:BG10">
    <cfRule type="cellIs" dxfId="393" priority="363" operator="equal">
      <formula>"DÉBIL"</formula>
    </cfRule>
    <cfRule type="cellIs" dxfId="392" priority="364" operator="equal">
      <formula>"MODERADO"</formula>
    </cfRule>
    <cfRule type="cellIs" dxfId="391" priority="365" operator="equal">
      <formula>"FUERTE"</formula>
    </cfRule>
  </conditionalFormatting>
  <conditionalFormatting sqref="BM10">
    <cfRule type="cellIs" dxfId="390" priority="360" operator="equal">
      <formula>"EXTREMO"</formula>
    </cfRule>
    <cfRule type="cellIs" dxfId="389" priority="361" operator="equal">
      <formula>"MODERADO"</formula>
    </cfRule>
    <cfRule type="cellIs" dxfId="388" priority="362" operator="equal">
      <formula>"ALTO"</formula>
    </cfRule>
  </conditionalFormatting>
  <conditionalFormatting sqref="BL10">
    <cfRule type="cellIs" dxfId="387" priority="357" operator="equal">
      <formula>"DÉBIL"</formula>
    </cfRule>
    <cfRule type="cellIs" dxfId="386" priority="358" operator="equal">
      <formula>"MODERADO"</formula>
    </cfRule>
    <cfRule type="cellIs" dxfId="385" priority="359" operator="equal">
      <formula>"FUERTE"</formula>
    </cfRule>
  </conditionalFormatting>
  <conditionalFormatting sqref="BI10">
    <cfRule type="cellIs" dxfId="384" priority="352" operator="equal">
      <formula>"CASI SIEMPRE"</formula>
    </cfRule>
    <cfRule type="cellIs" dxfId="383" priority="353" operator="equal">
      <formula>"PROBABLE"</formula>
    </cfRule>
    <cfRule type="cellIs" dxfId="382" priority="354" operator="equal">
      <formula>"POSIBLE"</formula>
    </cfRule>
    <cfRule type="cellIs" dxfId="381" priority="355" operator="equal">
      <formula>"RARA VEZ"</formula>
    </cfRule>
    <cfRule type="cellIs" dxfId="380" priority="356" operator="equal">
      <formula>"IMPROBABLE"</formula>
    </cfRule>
  </conditionalFormatting>
  <conditionalFormatting sqref="AX11">
    <cfRule type="cellIs" priority="348" operator="equal">
      <formula>""""""</formula>
    </cfRule>
    <cfRule type="cellIs" dxfId="379" priority="349" stopIfTrue="1" operator="equal">
      <formula>5</formula>
    </cfRule>
    <cfRule type="cellIs" dxfId="378" priority="350" operator="equal">
      <formula>"0"</formula>
    </cfRule>
    <cfRule type="cellIs" dxfId="377" priority="351" stopIfTrue="1" operator="equal">
      <formula>10</formula>
    </cfRule>
  </conditionalFormatting>
  <conditionalFormatting sqref="AZ11">
    <cfRule type="cellIs" priority="344" operator="equal">
      <formula>""""""</formula>
    </cfRule>
    <cfRule type="cellIs" dxfId="376" priority="345" stopIfTrue="1" operator="equal">
      <formula>10</formula>
    </cfRule>
    <cfRule type="cellIs" dxfId="375" priority="346" operator="equal">
      <formula>"0"</formula>
    </cfRule>
    <cfRule type="cellIs" dxfId="374" priority="347" stopIfTrue="1" operator="equal">
      <formula>15</formula>
    </cfRule>
  </conditionalFormatting>
  <conditionalFormatting sqref="AV11">
    <cfRule type="cellIs" priority="340" operator="equal">
      <formula>""""""</formula>
    </cfRule>
    <cfRule type="cellIs" dxfId="373" priority="341" stopIfTrue="1" operator="equal">
      <formula>10</formula>
    </cfRule>
    <cfRule type="cellIs" dxfId="372" priority="342" operator="equal">
      <formula>"0"</formula>
    </cfRule>
    <cfRule type="cellIs" dxfId="371" priority="343" stopIfTrue="1" operator="equal">
      <formula>15</formula>
    </cfRule>
  </conditionalFormatting>
  <conditionalFormatting sqref="AT11">
    <cfRule type="cellIs" priority="336" operator="equal">
      <formula>""""""</formula>
    </cfRule>
    <cfRule type="cellIs" dxfId="370" priority="337" stopIfTrue="1" operator="equal">
      <formula>10</formula>
    </cfRule>
    <cfRule type="cellIs" dxfId="369" priority="338" operator="equal">
      <formula>"0"</formula>
    </cfRule>
    <cfRule type="cellIs" dxfId="368" priority="339" stopIfTrue="1" operator="equal">
      <formula>15</formula>
    </cfRule>
  </conditionalFormatting>
  <conditionalFormatting sqref="AR11">
    <cfRule type="cellIs" priority="332" operator="equal">
      <formula>""""""</formula>
    </cfRule>
    <cfRule type="cellIs" dxfId="367" priority="333" stopIfTrue="1" operator="equal">
      <formula>10</formula>
    </cfRule>
    <cfRule type="cellIs" dxfId="366" priority="334" operator="equal">
      <formula>"0"</formula>
    </cfRule>
    <cfRule type="cellIs" dxfId="365" priority="335" stopIfTrue="1" operator="equal">
      <formula>15</formula>
    </cfRule>
  </conditionalFormatting>
  <conditionalFormatting sqref="AP11">
    <cfRule type="cellIs" priority="328" operator="equal">
      <formula>""""""</formula>
    </cfRule>
    <cfRule type="cellIs" dxfId="364" priority="329" stopIfTrue="1" operator="equal">
      <formula>10</formula>
    </cfRule>
    <cfRule type="cellIs" dxfId="363" priority="330" operator="equal">
      <formula>"0"</formula>
    </cfRule>
    <cfRule type="cellIs" dxfId="362" priority="331" stopIfTrue="1" operator="equal">
      <formula>15</formula>
    </cfRule>
  </conditionalFormatting>
  <conditionalFormatting sqref="AN11">
    <cfRule type="cellIs" priority="324" operator="equal">
      <formula>""""""</formula>
    </cfRule>
    <cfRule type="cellIs" dxfId="361" priority="325" stopIfTrue="1" operator="equal">
      <formula>10</formula>
    </cfRule>
    <cfRule type="cellIs" dxfId="360" priority="326" operator="equal">
      <formula>"0"</formula>
    </cfRule>
    <cfRule type="cellIs" dxfId="359" priority="327" stopIfTrue="1" operator="equal">
      <formula>15</formula>
    </cfRule>
  </conditionalFormatting>
  <conditionalFormatting sqref="BE11:BF11">
    <cfRule type="cellIs" dxfId="358" priority="321" operator="equal">
      <formula>"DÉBIL"</formula>
    </cfRule>
    <cfRule type="cellIs" dxfId="357" priority="322" operator="equal">
      <formula>"MODERADO"</formula>
    </cfRule>
    <cfRule type="cellIs" dxfId="356" priority="323" operator="equal">
      <formula>"FUERTE"</formula>
    </cfRule>
  </conditionalFormatting>
  <conditionalFormatting sqref="BJ10">
    <cfRule type="cellIs" dxfId="355" priority="318" operator="equal">
      <formula>"DÉBIL"</formula>
    </cfRule>
    <cfRule type="cellIs" dxfId="354" priority="319" operator="equal">
      <formula>"MODERADO"</formula>
    </cfRule>
    <cfRule type="cellIs" dxfId="353" priority="320" operator="equal">
      <formula>"FUERTE"</formula>
    </cfRule>
  </conditionalFormatting>
  <conditionalFormatting sqref="AK10">
    <cfRule type="cellIs" dxfId="352" priority="315" operator="equal">
      <formula>"EXTREMO"</formula>
    </cfRule>
    <cfRule type="cellIs" dxfId="351" priority="316" operator="equal">
      <formula>"MODERADO"</formula>
    </cfRule>
    <cfRule type="cellIs" dxfId="350" priority="317" operator="equal">
      <formula>"ALTO"</formula>
    </cfRule>
  </conditionalFormatting>
  <conditionalFormatting sqref="BK10">
    <cfRule type="cellIs" dxfId="349" priority="312" operator="equal">
      <formula>"CATASTRÓFICO"</formula>
    </cfRule>
    <cfRule type="cellIs" dxfId="348" priority="313" operator="equal">
      <formula>"MAYOR"</formula>
    </cfRule>
    <cfRule type="cellIs" dxfId="347" priority="314" operator="equal">
      <formula>"MODERADO"</formula>
    </cfRule>
  </conditionalFormatting>
  <conditionalFormatting sqref="BH10">
    <cfRule type="cellIs" dxfId="346" priority="309" operator="equal">
      <formula>"DÉBIL"</formula>
    </cfRule>
    <cfRule type="cellIs" dxfId="345" priority="310" operator="equal">
      <formula>"MODERADO"</formula>
    </cfRule>
    <cfRule type="cellIs" dxfId="344" priority="311" operator="equal">
      <formula>"FUERTE"</formula>
    </cfRule>
  </conditionalFormatting>
  <conditionalFormatting sqref="AI18">
    <cfRule type="cellIs" dxfId="343" priority="306" operator="equal">
      <formula>"CATASTRÓFICO"</formula>
    </cfRule>
    <cfRule type="cellIs" dxfId="342" priority="307" operator="equal">
      <formula>"MAYOR"</formula>
    </cfRule>
    <cfRule type="cellIs" dxfId="341" priority="308" operator="equal">
      <formula>"MODERADO"</formula>
    </cfRule>
  </conditionalFormatting>
  <conditionalFormatting sqref="BA18">
    <cfRule type="cellIs" dxfId="340" priority="303" operator="equal">
      <formula>"DÉBIL"</formula>
    </cfRule>
    <cfRule type="cellIs" dxfId="339" priority="304" operator="equal">
      <formula>"MODERADO"</formula>
    </cfRule>
    <cfRule type="cellIs" dxfId="338" priority="305" operator="equal">
      <formula>"FUERTE"</formula>
    </cfRule>
  </conditionalFormatting>
  <conditionalFormatting sqref="BB18:BC18">
    <cfRule type="cellIs" dxfId="337" priority="300" operator="greaterThanOrEqual">
      <formula>96</formula>
    </cfRule>
    <cfRule type="cellIs" dxfId="336" priority="301" operator="between">
      <formula>86</formula>
      <formula>95</formula>
    </cfRule>
    <cfRule type="cellIs" dxfId="335" priority="302" operator="between">
      <formula>0</formula>
      <formula>85</formula>
    </cfRule>
  </conditionalFormatting>
  <conditionalFormatting sqref="BD18">
    <cfRule type="cellIs" dxfId="334" priority="297" operator="equal">
      <formula>"DÉBIL"</formula>
    </cfRule>
    <cfRule type="cellIs" dxfId="333" priority="298" operator="equal">
      <formula>"MODERADO"</formula>
    </cfRule>
    <cfRule type="cellIs" dxfId="332" priority="299" operator="equal">
      <formula>"FUERTE"</formula>
    </cfRule>
  </conditionalFormatting>
  <conditionalFormatting sqref="BG18:BH18">
    <cfRule type="cellIs" dxfId="331" priority="294" operator="equal">
      <formula>"DÉBIL"</formula>
    </cfRule>
    <cfRule type="cellIs" dxfId="330" priority="295" operator="equal">
      <formula>"MODERADO"</formula>
    </cfRule>
    <cfRule type="cellIs" dxfId="329" priority="296" operator="equal">
      <formula>"FUERTE"</formula>
    </cfRule>
  </conditionalFormatting>
  <conditionalFormatting sqref="AN18">
    <cfRule type="cellIs" priority="290" operator="equal">
      <formula>""""""</formula>
    </cfRule>
    <cfRule type="cellIs" dxfId="328" priority="291" stopIfTrue="1" operator="equal">
      <formula>10</formula>
    </cfRule>
    <cfRule type="cellIs" dxfId="327" priority="292" operator="equal">
      <formula>"0"</formula>
    </cfRule>
    <cfRule type="cellIs" dxfId="326" priority="293" stopIfTrue="1" operator="equal">
      <formula>15</formula>
    </cfRule>
  </conditionalFormatting>
  <conditionalFormatting sqref="AZ18">
    <cfRule type="cellIs" priority="286" operator="equal">
      <formula>""""""</formula>
    </cfRule>
    <cfRule type="cellIs" dxfId="325" priority="287" stopIfTrue="1" operator="equal">
      <formula>10</formula>
    </cfRule>
    <cfRule type="cellIs" dxfId="324" priority="288" operator="equal">
      <formula>"0"</formula>
    </cfRule>
    <cfRule type="cellIs" dxfId="323" priority="289" stopIfTrue="1" operator="equal">
      <formula>15</formula>
    </cfRule>
  </conditionalFormatting>
  <conditionalFormatting sqref="M18">
    <cfRule type="cellIs" dxfId="322" priority="281" operator="equal">
      <formula>5</formula>
    </cfRule>
    <cfRule type="cellIs" dxfId="321" priority="282" operator="equal">
      <formula>4</formula>
    </cfRule>
    <cfRule type="cellIs" dxfId="320" priority="283" operator="equal">
      <formula>3</formula>
    </cfRule>
    <cfRule type="cellIs" dxfId="319" priority="284" operator="equal">
      <formula>2</formula>
    </cfRule>
    <cfRule type="cellIs" dxfId="318" priority="285" operator="equal">
      <formula>1</formula>
    </cfRule>
  </conditionalFormatting>
  <conditionalFormatting sqref="N18">
    <cfRule type="cellIs" dxfId="317" priority="276" operator="equal">
      <formula>"CASI SIEMPRE"</formula>
    </cfRule>
    <cfRule type="cellIs" dxfId="316" priority="277" operator="equal">
      <formula>"PROBABLE"</formula>
    </cfRule>
    <cfRule type="cellIs" dxfId="315" priority="278" operator="equal">
      <formula>"POSIBLE"</formula>
    </cfRule>
    <cfRule type="cellIs" dxfId="314" priority="279" operator="equal">
      <formula>"RARA VEZ"</formula>
    </cfRule>
    <cfRule type="cellIs" dxfId="313" priority="280" operator="equal">
      <formula>"IMPROBABLE"</formula>
    </cfRule>
  </conditionalFormatting>
  <conditionalFormatting sqref="AH18">
    <cfRule type="cellIs" dxfId="312" priority="273" operator="greaterThanOrEqual">
      <formula>12</formula>
    </cfRule>
    <cfRule type="cellIs" dxfId="311" priority="274" operator="between">
      <formula>6</formula>
      <formula>11</formula>
    </cfRule>
    <cfRule type="cellIs" dxfId="310" priority="275" operator="between">
      <formula>1</formula>
      <formula>5</formula>
    </cfRule>
  </conditionalFormatting>
  <conditionalFormatting sqref="BE18:BF18">
    <cfRule type="cellIs" dxfId="309" priority="270" operator="equal">
      <formula>"DÉBIL"</formula>
    </cfRule>
    <cfRule type="cellIs" dxfId="308" priority="271" operator="equal">
      <formula>"MODERADO"</formula>
    </cfRule>
    <cfRule type="cellIs" dxfId="307" priority="272" operator="equal">
      <formula>"FUERTE"</formula>
    </cfRule>
  </conditionalFormatting>
  <conditionalFormatting sqref="AK18">
    <cfRule type="cellIs" dxfId="306" priority="267" operator="equal">
      <formula>"MODERADO"</formula>
    </cfRule>
    <cfRule type="cellIs" dxfId="305" priority="268" operator="equal">
      <formula>"ALTO"</formula>
    </cfRule>
    <cfRule type="cellIs" dxfId="304" priority="269" operator="equal">
      <formula>"EXTREMO"</formula>
    </cfRule>
  </conditionalFormatting>
  <conditionalFormatting sqref="AK18">
    <cfRule type="cellIs" dxfId="303" priority="266" operator="equal">
      <formula>"NINGUNO"</formula>
    </cfRule>
  </conditionalFormatting>
  <conditionalFormatting sqref="BI18">
    <cfRule type="cellIs" dxfId="302" priority="261" operator="equal">
      <formula>"CASI SIEMPRE"</formula>
    </cfRule>
    <cfRule type="cellIs" dxfId="301" priority="262" operator="equal">
      <formula>"PROBABLE"</formula>
    </cfRule>
    <cfRule type="cellIs" dxfId="300" priority="263" operator="equal">
      <formula>"POSIBLE"</formula>
    </cfRule>
    <cfRule type="cellIs" dxfId="299" priority="264" operator="equal">
      <formula>"RARA VEZ"</formula>
    </cfRule>
    <cfRule type="cellIs" dxfId="298" priority="265" operator="equal">
      <formula>"IMPROBABLE"</formula>
    </cfRule>
  </conditionalFormatting>
  <conditionalFormatting sqref="AV18">
    <cfRule type="cellIs" priority="257" operator="equal">
      <formula>""""""</formula>
    </cfRule>
    <cfRule type="cellIs" dxfId="297" priority="258" stopIfTrue="1" operator="equal">
      <formula>10</formula>
    </cfRule>
    <cfRule type="cellIs" dxfId="296" priority="259" operator="equal">
      <formula>"0"</formula>
    </cfRule>
    <cfRule type="cellIs" dxfId="295" priority="260" stopIfTrue="1" operator="equal">
      <formula>15</formula>
    </cfRule>
  </conditionalFormatting>
  <conditionalFormatting sqref="AT18">
    <cfRule type="cellIs" priority="253" operator="equal">
      <formula>""""""</formula>
    </cfRule>
    <cfRule type="cellIs" dxfId="294" priority="254" stopIfTrue="1" operator="equal">
      <formula>10</formula>
    </cfRule>
    <cfRule type="cellIs" dxfId="293" priority="255" operator="equal">
      <formula>"0"</formula>
    </cfRule>
    <cfRule type="cellIs" dxfId="292" priority="256" stopIfTrue="1" operator="equal">
      <formula>15</formula>
    </cfRule>
  </conditionalFormatting>
  <conditionalFormatting sqref="AR18">
    <cfRule type="cellIs" priority="249" operator="equal">
      <formula>""""""</formula>
    </cfRule>
    <cfRule type="cellIs" dxfId="291" priority="250" stopIfTrue="1" operator="equal">
      <formula>10</formula>
    </cfRule>
    <cfRule type="cellIs" dxfId="290" priority="251" operator="equal">
      <formula>"0"</formula>
    </cfRule>
    <cfRule type="cellIs" dxfId="289" priority="252" stopIfTrue="1" operator="equal">
      <formula>15</formula>
    </cfRule>
  </conditionalFormatting>
  <conditionalFormatting sqref="AP18">
    <cfRule type="cellIs" priority="245" operator="equal">
      <formula>""""""</formula>
    </cfRule>
    <cfRule type="cellIs" dxfId="288" priority="246" stopIfTrue="1" operator="equal">
      <formula>10</formula>
    </cfRule>
    <cfRule type="cellIs" dxfId="287" priority="247" operator="equal">
      <formula>"0"</formula>
    </cfRule>
    <cfRule type="cellIs" dxfId="286" priority="248" stopIfTrue="1" operator="equal">
      <formula>15</formula>
    </cfRule>
  </conditionalFormatting>
  <conditionalFormatting sqref="AX18">
    <cfRule type="cellIs" priority="241" operator="equal">
      <formula>""""""</formula>
    </cfRule>
    <cfRule type="cellIs" dxfId="285" priority="242" stopIfTrue="1" operator="equal">
      <formula>10</formula>
    </cfRule>
    <cfRule type="cellIs" dxfId="284" priority="243" operator="equal">
      <formula>"0"</formula>
    </cfRule>
    <cfRule type="cellIs" dxfId="283" priority="244" stopIfTrue="1" operator="equal">
      <formula>15</formula>
    </cfRule>
  </conditionalFormatting>
  <conditionalFormatting sqref="BM18">
    <cfRule type="cellIs" dxfId="282" priority="238" operator="equal">
      <formula>"EXTREMO"</formula>
    </cfRule>
    <cfRule type="cellIs" dxfId="281" priority="239" operator="equal">
      <formula>"MODERADO"</formula>
    </cfRule>
    <cfRule type="cellIs" dxfId="280" priority="240" operator="equal">
      <formula>"ALTO"</formula>
    </cfRule>
  </conditionalFormatting>
  <conditionalFormatting sqref="BJ18">
    <cfRule type="cellIs" dxfId="279" priority="235" operator="equal">
      <formula>"DÉBIL"</formula>
    </cfRule>
    <cfRule type="cellIs" dxfId="278" priority="236" operator="equal">
      <formula>"MODERADO"</formula>
    </cfRule>
    <cfRule type="cellIs" dxfId="277" priority="237" operator="equal">
      <formula>"FUERTE"</formula>
    </cfRule>
  </conditionalFormatting>
  <conditionalFormatting sqref="BK18">
    <cfRule type="cellIs" dxfId="276" priority="232" operator="equal">
      <formula>"CATASTRÓFICO"</formula>
    </cfRule>
    <cfRule type="cellIs" dxfId="275" priority="233" operator="equal">
      <formula>"MAYOR"</formula>
    </cfRule>
    <cfRule type="cellIs" dxfId="274" priority="234" operator="equal">
      <formula>"MODERADO"</formula>
    </cfRule>
  </conditionalFormatting>
  <conditionalFormatting sqref="AI17">
    <cfRule type="cellIs" dxfId="273" priority="229" operator="equal">
      <formula>"CATASTRÓFICO"</formula>
    </cfRule>
    <cfRule type="cellIs" dxfId="272" priority="230" operator="equal">
      <formula>"MAYOR"</formula>
    </cfRule>
    <cfRule type="cellIs" dxfId="271" priority="231" operator="equal">
      <formula>"MODERADO"</formula>
    </cfRule>
  </conditionalFormatting>
  <conditionalFormatting sqref="BA17">
    <cfRule type="cellIs" dxfId="270" priority="226" operator="equal">
      <formula>"DÉBIL"</formula>
    </cfRule>
    <cfRule type="cellIs" dxfId="269" priority="227" operator="equal">
      <formula>"MODERADO"</formula>
    </cfRule>
    <cfRule type="cellIs" dxfId="268" priority="228" operator="equal">
      <formula>"FUERTE"</formula>
    </cfRule>
  </conditionalFormatting>
  <conditionalFormatting sqref="BB17:BC17">
    <cfRule type="cellIs" dxfId="267" priority="223" operator="greaterThanOrEqual">
      <formula>96</formula>
    </cfRule>
    <cfRule type="cellIs" dxfId="266" priority="224" operator="between">
      <formula>86</formula>
      <formula>95</formula>
    </cfRule>
    <cfRule type="cellIs" dxfId="265" priority="225" operator="between">
      <formula>0</formula>
      <formula>85</formula>
    </cfRule>
  </conditionalFormatting>
  <conditionalFormatting sqref="BD17">
    <cfRule type="cellIs" dxfId="264" priority="220" operator="equal">
      <formula>"DÉBIL"</formula>
    </cfRule>
    <cfRule type="cellIs" dxfId="263" priority="221" operator="equal">
      <formula>"MODERADO"</formula>
    </cfRule>
    <cfRule type="cellIs" dxfId="262" priority="222" operator="equal">
      <formula>"FUERTE"</formula>
    </cfRule>
  </conditionalFormatting>
  <conditionalFormatting sqref="BG17:BH17">
    <cfRule type="cellIs" dxfId="261" priority="217" operator="equal">
      <formula>"DÉBIL"</formula>
    </cfRule>
    <cfRule type="cellIs" dxfId="260" priority="218" operator="equal">
      <formula>"MODERADO"</formula>
    </cfRule>
    <cfRule type="cellIs" dxfId="259" priority="219" operator="equal">
      <formula>"FUERTE"</formula>
    </cfRule>
  </conditionalFormatting>
  <conditionalFormatting sqref="AN17">
    <cfRule type="cellIs" priority="213" operator="equal">
      <formula>""""""</formula>
    </cfRule>
    <cfRule type="cellIs" dxfId="258" priority="214" stopIfTrue="1" operator="equal">
      <formula>10</formula>
    </cfRule>
    <cfRule type="cellIs" dxfId="257" priority="215" operator="equal">
      <formula>"0"</formula>
    </cfRule>
    <cfRule type="cellIs" dxfId="256" priority="216" stopIfTrue="1" operator="equal">
      <formula>15</formula>
    </cfRule>
  </conditionalFormatting>
  <conditionalFormatting sqref="AZ17">
    <cfRule type="cellIs" priority="209" operator="equal">
      <formula>""""""</formula>
    </cfRule>
    <cfRule type="cellIs" dxfId="255" priority="210" stopIfTrue="1" operator="equal">
      <formula>10</formula>
    </cfRule>
    <cfRule type="cellIs" dxfId="254" priority="211" operator="equal">
      <formula>"0"</formula>
    </cfRule>
    <cfRule type="cellIs" dxfId="253" priority="212" stopIfTrue="1" operator="equal">
      <formula>15</formula>
    </cfRule>
  </conditionalFormatting>
  <conditionalFormatting sqref="M17">
    <cfRule type="cellIs" dxfId="252" priority="204" operator="equal">
      <formula>5</formula>
    </cfRule>
    <cfRule type="cellIs" dxfId="251" priority="205" operator="equal">
      <formula>4</formula>
    </cfRule>
    <cfRule type="cellIs" dxfId="250" priority="206" operator="equal">
      <formula>3</formula>
    </cfRule>
    <cfRule type="cellIs" dxfId="249" priority="207" operator="equal">
      <formula>2</formula>
    </cfRule>
    <cfRule type="cellIs" dxfId="248" priority="208" operator="equal">
      <formula>1</formula>
    </cfRule>
  </conditionalFormatting>
  <conditionalFormatting sqref="N17">
    <cfRule type="cellIs" dxfId="247" priority="199" operator="equal">
      <formula>"CASI SIEMPRE"</formula>
    </cfRule>
    <cfRule type="cellIs" dxfId="246" priority="200" operator="equal">
      <formula>"PROBABLE"</formula>
    </cfRule>
    <cfRule type="cellIs" dxfId="245" priority="201" operator="equal">
      <formula>"POSIBLE"</formula>
    </cfRule>
    <cfRule type="cellIs" dxfId="244" priority="202" operator="equal">
      <formula>"RARA VEZ"</formula>
    </cfRule>
    <cfRule type="cellIs" dxfId="243" priority="203" operator="equal">
      <formula>"IMPROBABLE"</formula>
    </cfRule>
  </conditionalFormatting>
  <conditionalFormatting sqref="AH17">
    <cfRule type="cellIs" dxfId="242" priority="196" operator="greaterThanOrEqual">
      <formula>12</formula>
    </cfRule>
    <cfRule type="cellIs" dxfId="241" priority="197" operator="between">
      <formula>6</formula>
      <formula>11</formula>
    </cfRule>
    <cfRule type="cellIs" dxfId="240" priority="198" operator="between">
      <formula>1</formula>
      <formula>5</formula>
    </cfRule>
  </conditionalFormatting>
  <conditionalFormatting sqref="BE17:BF17">
    <cfRule type="cellIs" dxfId="239" priority="193" operator="equal">
      <formula>"DÉBIL"</formula>
    </cfRule>
    <cfRule type="cellIs" dxfId="238" priority="194" operator="equal">
      <formula>"MODERADO"</formula>
    </cfRule>
    <cfRule type="cellIs" dxfId="237" priority="195" operator="equal">
      <formula>"FUERTE"</formula>
    </cfRule>
  </conditionalFormatting>
  <conditionalFormatting sqref="AK17">
    <cfRule type="cellIs" dxfId="236" priority="190" operator="equal">
      <formula>"MODERADO"</formula>
    </cfRule>
    <cfRule type="cellIs" dxfId="235" priority="191" operator="equal">
      <formula>"ALTO"</formula>
    </cfRule>
    <cfRule type="cellIs" dxfId="234" priority="192" operator="equal">
      <formula>"EXTREMO"</formula>
    </cfRule>
  </conditionalFormatting>
  <conditionalFormatting sqref="AK17">
    <cfRule type="cellIs" dxfId="233" priority="189" operator="equal">
      <formula>"NINGUNO"</formula>
    </cfRule>
  </conditionalFormatting>
  <conditionalFormatting sqref="BI17">
    <cfRule type="cellIs" dxfId="232" priority="184" operator="equal">
      <formula>"CASI SIEMPRE"</formula>
    </cfRule>
    <cfRule type="cellIs" dxfId="231" priority="185" operator="equal">
      <formula>"PROBABLE"</formula>
    </cfRule>
    <cfRule type="cellIs" dxfId="230" priority="186" operator="equal">
      <formula>"POSIBLE"</formula>
    </cfRule>
    <cfRule type="cellIs" dxfId="229" priority="187" operator="equal">
      <formula>"RARA VEZ"</formula>
    </cfRule>
    <cfRule type="cellIs" dxfId="228" priority="188" operator="equal">
      <formula>"IMPROBABLE"</formula>
    </cfRule>
  </conditionalFormatting>
  <conditionalFormatting sqref="AV17">
    <cfRule type="cellIs" priority="180" operator="equal">
      <formula>""""""</formula>
    </cfRule>
    <cfRule type="cellIs" dxfId="227" priority="181" stopIfTrue="1" operator="equal">
      <formula>10</formula>
    </cfRule>
    <cfRule type="cellIs" dxfId="226" priority="182" operator="equal">
      <formula>"0"</formula>
    </cfRule>
    <cfRule type="cellIs" dxfId="225" priority="183" stopIfTrue="1" operator="equal">
      <formula>15</formula>
    </cfRule>
  </conditionalFormatting>
  <conditionalFormatting sqref="AT17">
    <cfRule type="cellIs" priority="176" operator="equal">
      <formula>""""""</formula>
    </cfRule>
    <cfRule type="cellIs" dxfId="224" priority="177" stopIfTrue="1" operator="equal">
      <formula>10</formula>
    </cfRule>
    <cfRule type="cellIs" dxfId="223" priority="178" operator="equal">
      <formula>"0"</formula>
    </cfRule>
    <cfRule type="cellIs" dxfId="222" priority="179" stopIfTrue="1" operator="equal">
      <formula>15</formula>
    </cfRule>
  </conditionalFormatting>
  <conditionalFormatting sqref="AR17">
    <cfRule type="cellIs" priority="172" operator="equal">
      <formula>""""""</formula>
    </cfRule>
    <cfRule type="cellIs" dxfId="221" priority="173" stopIfTrue="1" operator="equal">
      <formula>10</formula>
    </cfRule>
    <cfRule type="cellIs" dxfId="220" priority="174" operator="equal">
      <formula>"0"</formula>
    </cfRule>
    <cfRule type="cellIs" dxfId="219" priority="175" stopIfTrue="1" operator="equal">
      <formula>15</formula>
    </cfRule>
  </conditionalFormatting>
  <conditionalFormatting sqref="AP17">
    <cfRule type="cellIs" priority="168" operator="equal">
      <formula>""""""</formula>
    </cfRule>
    <cfRule type="cellIs" dxfId="218" priority="169" stopIfTrue="1" operator="equal">
      <formula>10</formula>
    </cfRule>
    <cfRule type="cellIs" dxfId="217" priority="170" operator="equal">
      <formula>"0"</formula>
    </cfRule>
    <cfRule type="cellIs" dxfId="216" priority="171" stopIfTrue="1" operator="equal">
      <formula>15</formula>
    </cfRule>
  </conditionalFormatting>
  <conditionalFormatting sqref="AX17">
    <cfRule type="cellIs" priority="164" operator="equal">
      <formula>""""""</formula>
    </cfRule>
    <cfRule type="cellIs" dxfId="215" priority="165" stopIfTrue="1" operator="equal">
      <formula>10</formula>
    </cfRule>
    <cfRule type="cellIs" dxfId="214" priority="166" operator="equal">
      <formula>"0"</formula>
    </cfRule>
    <cfRule type="cellIs" dxfId="213" priority="167" stopIfTrue="1" operator="equal">
      <formula>15</formula>
    </cfRule>
  </conditionalFormatting>
  <conditionalFormatting sqref="BM17">
    <cfRule type="cellIs" dxfId="212" priority="161" operator="equal">
      <formula>"EXTREMO"</formula>
    </cfRule>
    <cfRule type="cellIs" dxfId="211" priority="162" operator="equal">
      <formula>"MODERADO"</formula>
    </cfRule>
    <cfRule type="cellIs" dxfId="210" priority="163" operator="equal">
      <formula>"ALTO"</formula>
    </cfRule>
  </conditionalFormatting>
  <conditionalFormatting sqref="BJ17">
    <cfRule type="cellIs" dxfId="209" priority="158" operator="equal">
      <formula>"DÉBIL"</formula>
    </cfRule>
    <cfRule type="cellIs" dxfId="208" priority="159" operator="equal">
      <formula>"MODERADO"</formula>
    </cfRule>
    <cfRule type="cellIs" dxfId="207" priority="160" operator="equal">
      <formula>"FUERTE"</formula>
    </cfRule>
  </conditionalFormatting>
  <conditionalFormatting sqref="BK17">
    <cfRule type="cellIs" dxfId="206" priority="155" operator="equal">
      <formula>"CATASTRÓFICO"</formula>
    </cfRule>
    <cfRule type="cellIs" dxfId="205" priority="156" operator="equal">
      <formula>"MAYOR"</formula>
    </cfRule>
    <cfRule type="cellIs" dxfId="204" priority="157" operator="equal">
      <formula>"MODERADO"</formula>
    </cfRule>
  </conditionalFormatting>
  <conditionalFormatting sqref="AI16">
    <cfRule type="cellIs" dxfId="203" priority="152" operator="equal">
      <formula>"CATASTRÓFICO"</formula>
    </cfRule>
    <cfRule type="cellIs" dxfId="202" priority="153" operator="equal">
      <formula>"MAYOR"</formula>
    </cfRule>
    <cfRule type="cellIs" dxfId="201" priority="154" operator="equal">
      <formula>"MODERADO"</formula>
    </cfRule>
  </conditionalFormatting>
  <conditionalFormatting sqref="BA16">
    <cfRule type="cellIs" dxfId="200" priority="149" operator="equal">
      <formula>"DÉBIL"</formula>
    </cfRule>
    <cfRule type="cellIs" dxfId="199" priority="150" operator="equal">
      <formula>"MODERADO"</formula>
    </cfRule>
    <cfRule type="cellIs" dxfId="198" priority="151" operator="equal">
      <formula>"FUERTE"</formula>
    </cfRule>
  </conditionalFormatting>
  <conditionalFormatting sqref="BB16:BC16">
    <cfRule type="cellIs" dxfId="197" priority="146" operator="greaterThanOrEqual">
      <formula>96</formula>
    </cfRule>
    <cfRule type="cellIs" dxfId="196" priority="147" operator="between">
      <formula>86</formula>
      <formula>95</formula>
    </cfRule>
    <cfRule type="cellIs" dxfId="195" priority="148" operator="between">
      <formula>0</formula>
      <formula>85</formula>
    </cfRule>
  </conditionalFormatting>
  <conditionalFormatting sqref="BD16">
    <cfRule type="cellIs" dxfId="194" priority="143" operator="equal">
      <formula>"DÉBIL"</formula>
    </cfRule>
    <cfRule type="cellIs" dxfId="193" priority="144" operator="equal">
      <formula>"MODERADO"</formula>
    </cfRule>
    <cfRule type="cellIs" dxfId="192" priority="145" operator="equal">
      <formula>"FUERTE"</formula>
    </cfRule>
  </conditionalFormatting>
  <conditionalFormatting sqref="BG16:BH16">
    <cfRule type="cellIs" dxfId="191" priority="140" operator="equal">
      <formula>"DÉBIL"</formula>
    </cfRule>
    <cfRule type="cellIs" dxfId="190" priority="141" operator="equal">
      <formula>"MODERADO"</formula>
    </cfRule>
    <cfRule type="cellIs" dxfId="189" priority="142" operator="equal">
      <formula>"FUERTE"</formula>
    </cfRule>
  </conditionalFormatting>
  <conditionalFormatting sqref="AN16">
    <cfRule type="cellIs" priority="136" operator="equal">
      <formula>""""""</formula>
    </cfRule>
    <cfRule type="cellIs" dxfId="188" priority="137" stopIfTrue="1" operator="equal">
      <formula>10</formula>
    </cfRule>
    <cfRule type="cellIs" dxfId="187" priority="138" operator="equal">
      <formula>"0"</formula>
    </cfRule>
    <cfRule type="cellIs" dxfId="186" priority="139" stopIfTrue="1" operator="equal">
      <formula>15</formula>
    </cfRule>
  </conditionalFormatting>
  <conditionalFormatting sqref="AZ16">
    <cfRule type="cellIs" priority="132" operator="equal">
      <formula>""""""</formula>
    </cfRule>
    <cfRule type="cellIs" dxfId="185" priority="133" stopIfTrue="1" operator="equal">
      <formula>10</formula>
    </cfRule>
    <cfRule type="cellIs" dxfId="184" priority="134" operator="equal">
      <formula>"0"</formula>
    </cfRule>
    <cfRule type="cellIs" dxfId="183" priority="135" stopIfTrue="1" operator="equal">
      <formula>15</formula>
    </cfRule>
  </conditionalFormatting>
  <conditionalFormatting sqref="M16">
    <cfRule type="cellIs" dxfId="182" priority="127" operator="equal">
      <formula>5</formula>
    </cfRule>
    <cfRule type="cellIs" dxfId="181" priority="128" operator="equal">
      <formula>4</formula>
    </cfRule>
    <cfRule type="cellIs" dxfId="180" priority="129" operator="equal">
      <formula>3</formula>
    </cfRule>
    <cfRule type="cellIs" dxfId="179" priority="130" operator="equal">
      <formula>2</formula>
    </cfRule>
    <cfRule type="cellIs" dxfId="178" priority="131" operator="equal">
      <formula>1</formula>
    </cfRule>
  </conditionalFormatting>
  <conditionalFormatting sqref="N16">
    <cfRule type="cellIs" dxfId="177" priority="122" operator="equal">
      <formula>"CASI SIEMPRE"</formula>
    </cfRule>
    <cfRule type="cellIs" dxfId="176" priority="123" operator="equal">
      <formula>"PROBABLE"</formula>
    </cfRule>
    <cfRule type="cellIs" dxfId="175" priority="124" operator="equal">
      <formula>"POSIBLE"</formula>
    </cfRule>
    <cfRule type="cellIs" dxfId="174" priority="125" operator="equal">
      <formula>"RARA VEZ"</formula>
    </cfRule>
    <cfRule type="cellIs" dxfId="173" priority="126" operator="equal">
      <formula>"IMPROBABLE"</formula>
    </cfRule>
  </conditionalFormatting>
  <conditionalFormatting sqref="AH16">
    <cfRule type="cellIs" dxfId="172" priority="119" operator="greaterThanOrEqual">
      <formula>12</formula>
    </cfRule>
    <cfRule type="cellIs" dxfId="171" priority="120" operator="between">
      <formula>6</formula>
      <formula>11</formula>
    </cfRule>
    <cfRule type="cellIs" dxfId="170" priority="121" operator="between">
      <formula>1</formula>
      <formula>5</formula>
    </cfRule>
  </conditionalFormatting>
  <conditionalFormatting sqref="BE16:BF16">
    <cfRule type="cellIs" dxfId="169" priority="116" operator="equal">
      <formula>"DÉBIL"</formula>
    </cfRule>
    <cfRule type="cellIs" dxfId="168" priority="117" operator="equal">
      <formula>"MODERADO"</formula>
    </cfRule>
    <cfRule type="cellIs" dxfId="167" priority="118" operator="equal">
      <formula>"FUERTE"</formula>
    </cfRule>
  </conditionalFormatting>
  <conditionalFormatting sqref="AK16">
    <cfRule type="cellIs" dxfId="166" priority="113" operator="equal">
      <formula>"MODERADO"</formula>
    </cfRule>
    <cfRule type="cellIs" dxfId="165" priority="114" operator="equal">
      <formula>"ALTO"</formula>
    </cfRule>
    <cfRule type="cellIs" dxfId="164" priority="115" operator="equal">
      <formula>"EXTREMO"</formula>
    </cfRule>
  </conditionalFormatting>
  <conditionalFormatting sqref="AK16">
    <cfRule type="cellIs" dxfId="163" priority="112" operator="equal">
      <formula>"NINGUNO"</formula>
    </cfRule>
  </conditionalFormatting>
  <conditionalFormatting sqref="BI16">
    <cfRule type="cellIs" dxfId="162" priority="107" operator="equal">
      <formula>"CASI SIEMPRE"</formula>
    </cfRule>
    <cfRule type="cellIs" dxfId="161" priority="108" operator="equal">
      <formula>"PROBABLE"</formula>
    </cfRule>
    <cfRule type="cellIs" dxfId="160" priority="109" operator="equal">
      <formula>"POSIBLE"</formula>
    </cfRule>
    <cfRule type="cellIs" dxfId="159" priority="110" operator="equal">
      <formula>"RARA VEZ"</formula>
    </cfRule>
    <cfRule type="cellIs" dxfId="158" priority="111" operator="equal">
      <formula>"IMPROBABLE"</formula>
    </cfRule>
  </conditionalFormatting>
  <conditionalFormatting sqref="AV16">
    <cfRule type="cellIs" priority="103" operator="equal">
      <formula>""""""</formula>
    </cfRule>
    <cfRule type="cellIs" dxfId="157" priority="104" stopIfTrue="1" operator="equal">
      <formula>10</formula>
    </cfRule>
    <cfRule type="cellIs" dxfId="156" priority="105" operator="equal">
      <formula>"0"</formula>
    </cfRule>
    <cfRule type="cellIs" dxfId="155" priority="106" stopIfTrue="1" operator="equal">
      <formula>15</formula>
    </cfRule>
  </conditionalFormatting>
  <conditionalFormatting sqref="AT16">
    <cfRule type="cellIs" priority="99" operator="equal">
      <formula>""""""</formula>
    </cfRule>
    <cfRule type="cellIs" dxfId="154" priority="100" stopIfTrue="1" operator="equal">
      <formula>10</formula>
    </cfRule>
    <cfRule type="cellIs" dxfId="153" priority="101" operator="equal">
      <formula>"0"</formula>
    </cfRule>
    <cfRule type="cellIs" dxfId="152" priority="102" stopIfTrue="1" operator="equal">
      <formula>15</formula>
    </cfRule>
  </conditionalFormatting>
  <conditionalFormatting sqref="AR16">
    <cfRule type="cellIs" priority="95" operator="equal">
      <formula>""""""</formula>
    </cfRule>
    <cfRule type="cellIs" dxfId="151" priority="96" stopIfTrue="1" operator="equal">
      <formula>10</formula>
    </cfRule>
    <cfRule type="cellIs" dxfId="150" priority="97" operator="equal">
      <formula>"0"</formula>
    </cfRule>
    <cfRule type="cellIs" dxfId="149" priority="98" stopIfTrue="1" operator="equal">
      <formula>15</formula>
    </cfRule>
  </conditionalFormatting>
  <conditionalFormatting sqref="AP16">
    <cfRule type="cellIs" priority="91" operator="equal">
      <formula>""""""</formula>
    </cfRule>
    <cfRule type="cellIs" dxfId="148" priority="92" stopIfTrue="1" operator="equal">
      <formula>10</formula>
    </cfRule>
    <cfRule type="cellIs" dxfId="147" priority="93" operator="equal">
      <formula>"0"</formula>
    </cfRule>
    <cfRule type="cellIs" dxfId="146" priority="94" stopIfTrue="1" operator="equal">
      <formula>15</formula>
    </cfRule>
  </conditionalFormatting>
  <conditionalFormatting sqref="AX16">
    <cfRule type="cellIs" priority="87" operator="equal">
      <formula>""""""</formula>
    </cfRule>
    <cfRule type="cellIs" dxfId="145" priority="88" stopIfTrue="1" operator="equal">
      <formula>10</formula>
    </cfRule>
    <cfRule type="cellIs" dxfId="144" priority="89" operator="equal">
      <formula>"0"</formula>
    </cfRule>
    <cfRule type="cellIs" dxfId="143" priority="90" stopIfTrue="1" operator="equal">
      <formula>15</formula>
    </cfRule>
  </conditionalFormatting>
  <conditionalFormatting sqref="BM16">
    <cfRule type="cellIs" dxfId="142" priority="84" operator="equal">
      <formula>"EXTREMO"</formula>
    </cfRule>
    <cfRule type="cellIs" dxfId="141" priority="85" operator="equal">
      <formula>"MODERADO"</formula>
    </cfRule>
    <cfRule type="cellIs" dxfId="140" priority="86" operator="equal">
      <formula>"ALTO"</formula>
    </cfRule>
  </conditionalFormatting>
  <conditionalFormatting sqref="BJ16">
    <cfRule type="cellIs" dxfId="139" priority="81" operator="equal">
      <formula>"DÉBIL"</formula>
    </cfRule>
    <cfRule type="cellIs" dxfId="138" priority="82" operator="equal">
      <formula>"MODERADO"</formula>
    </cfRule>
    <cfRule type="cellIs" dxfId="137" priority="83" operator="equal">
      <formula>"FUERTE"</formula>
    </cfRule>
  </conditionalFormatting>
  <conditionalFormatting sqref="BK16">
    <cfRule type="cellIs" dxfId="136" priority="78" operator="equal">
      <formula>"CATASTRÓFICO"</formula>
    </cfRule>
    <cfRule type="cellIs" dxfId="135" priority="79" operator="equal">
      <formula>"MAYOR"</formula>
    </cfRule>
    <cfRule type="cellIs" dxfId="134" priority="80" operator="equal">
      <formula>"MODERADO"</formula>
    </cfRule>
  </conditionalFormatting>
  <conditionalFormatting sqref="AI15">
    <cfRule type="cellIs" dxfId="133" priority="75" operator="equal">
      <formula>"CATASTRÓFICO"</formula>
    </cfRule>
    <cfRule type="cellIs" dxfId="132" priority="76" operator="equal">
      <formula>"MAYOR"</formula>
    </cfRule>
    <cfRule type="cellIs" dxfId="131" priority="77" operator="equal">
      <formula>"MODERADO"</formula>
    </cfRule>
  </conditionalFormatting>
  <conditionalFormatting sqref="BA15">
    <cfRule type="cellIs" dxfId="130" priority="72" operator="equal">
      <formula>"DÉBIL"</formula>
    </cfRule>
    <cfRule type="cellIs" dxfId="129" priority="73" operator="equal">
      <formula>"MODERADO"</formula>
    </cfRule>
    <cfRule type="cellIs" dxfId="128" priority="74" operator="equal">
      <formula>"FUERTE"</formula>
    </cfRule>
  </conditionalFormatting>
  <conditionalFormatting sqref="BB15:BC15">
    <cfRule type="cellIs" dxfId="127" priority="69" operator="greaterThanOrEqual">
      <formula>96</formula>
    </cfRule>
    <cfRule type="cellIs" dxfId="126" priority="70" operator="between">
      <formula>86</formula>
      <formula>95</formula>
    </cfRule>
    <cfRule type="cellIs" dxfId="125" priority="71" operator="between">
      <formula>0</formula>
      <formula>85</formula>
    </cfRule>
  </conditionalFormatting>
  <conditionalFormatting sqref="BD15">
    <cfRule type="cellIs" dxfId="124" priority="66" operator="equal">
      <formula>"DÉBIL"</formula>
    </cfRule>
    <cfRule type="cellIs" dxfId="123" priority="67" operator="equal">
      <formula>"MODERADO"</formula>
    </cfRule>
    <cfRule type="cellIs" dxfId="122" priority="68" operator="equal">
      <formula>"FUERTE"</formula>
    </cfRule>
  </conditionalFormatting>
  <conditionalFormatting sqref="BG15:BH15">
    <cfRule type="cellIs" dxfId="121" priority="63" operator="equal">
      <formula>"DÉBIL"</formula>
    </cfRule>
    <cfRule type="cellIs" dxfId="120" priority="64" operator="equal">
      <formula>"MODERADO"</formula>
    </cfRule>
    <cfRule type="cellIs" dxfId="119" priority="65" operator="equal">
      <formula>"FUERTE"</formula>
    </cfRule>
  </conditionalFormatting>
  <conditionalFormatting sqref="AN15">
    <cfRule type="cellIs" priority="59" operator="equal">
      <formula>""""""</formula>
    </cfRule>
    <cfRule type="cellIs" dxfId="118" priority="60" stopIfTrue="1" operator="equal">
      <formula>10</formula>
    </cfRule>
    <cfRule type="cellIs" dxfId="117" priority="61" operator="equal">
      <formula>"0"</formula>
    </cfRule>
    <cfRule type="cellIs" dxfId="116" priority="62" stopIfTrue="1" operator="equal">
      <formula>15</formula>
    </cfRule>
  </conditionalFormatting>
  <conditionalFormatting sqref="AZ15">
    <cfRule type="cellIs" priority="55" operator="equal">
      <formula>""""""</formula>
    </cfRule>
    <cfRule type="cellIs" dxfId="115" priority="56" stopIfTrue="1" operator="equal">
      <formula>10</formula>
    </cfRule>
    <cfRule type="cellIs" dxfId="114" priority="57" operator="equal">
      <formula>"0"</formula>
    </cfRule>
    <cfRule type="cellIs" dxfId="113" priority="58" stopIfTrue="1" operator="equal">
      <formula>15</formula>
    </cfRule>
  </conditionalFormatting>
  <conditionalFormatting sqref="M15">
    <cfRule type="cellIs" dxfId="112" priority="50" operator="equal">
      <formula>5</formula>
    </cfRule>
    <cfRule type="cellIs" dxfId="111" priority="51" operator="equal">
      <formula>4</formula>
    </cfRule>
    <cfRule type="cellIs" dxfId="110" priority="52" operator="equal">
      <formula>3</formula>
    </cfRule>
    <cfRule type="cellIs" dxfId="109" priority="53" operator="equal">
      <formula>2</formula>
    </cfRule>
    <cfRule type="cellIs" dxfId="108" priority="54" operator="equal">
      <formula>1</formula>
    </cfRule>
  </conditionalFormatting>
  <conditionalFormatting sqref="N15">
    <cfRule type="cellIs" dxfId="107" priority="45" operator="equal">
      <formula>"CASI SIEMPRE"</formula>
    </cfRule>
    <cfRule type="cellIs" dxfId="106" priority="46" operator="equal">
      <formula>"PROBABLE"</formula>
    </cfRule>
    <cfRule type="cellIs" dxfId="105" priority="47" operator="equal">
      <formula>"POSIBLE"</formula>
    </cfRule>
    <cfRule type="cellIs" dxfId="104" priority="48" operator="equal">
      <formula>"RARA VEZ"</formula>
    </cfRule>
    <cfRule type="cellIs" dxfId="103" priority="49" operator="equal">
      <formula>"IMPROBABLE"</formula>
    </cfRule>
  </conditionalFormatting>
  <conditionalFormatting sqref="AH15">
    <cfRule type="cellIs" dxfId="102" priority="42" operator="greaterThanOrEqual">
      <formula>12</formula>
    </cfRule>
    <cfRule type="cellIs" dxfId="101" priority="43" operator="between">
      <formula>6</formula>
      <formula>11</formula>
    </cfRule>
    <cfRule type="cellIs" dxfId="100" priority="44" operator="between">
      <formula>1</formula>
      <formula>5</formula>
    </cfRule>
  </conditionalFormatting>
  <conditionalFormatting sqref="BE15:BF15">
    <cfRule type="cellIs" dxfId="99" priority="39" operator="equal">
      <formula>"DÉBIL"</formula>
    </cfRule>
    <cfRule type="cellIs" dxfId="98" priority="40" operator="equal">
      <formula>"MODERADO"</formula>
    </cfRule>
    <cfRule type="cellIs" dxfId="97" priority="41" operator="equal">
      <formula>"FUERTE"</formula>
    </cfRule>
  </conditionalFormatting>
  <conditionalFormatting sqref="AK15">
    <cfRule type="cellIs" dxfId="96" priority="36" operator="equal">
      <formula>"MODERADO"</formula>
    </cfRule>
    <cfRule type="cellIs" dxfId="95" priority="37" operator="equal">
      <formula>"ALTO"</formula>
    </cfRule>
    <cfRule type="cellIs" dxfId="94" priority="38" operator="equal">
      <formula>"EXTREMO"</formula>
    </cfRule>
  </conditionalFormatting>
  <conditionalFormatting sqref="AK15">
    <cfRule type="cellIs" dxfId="93" priority="35" operator="equal">
      <formula>"NINGUNO"</formula>
    </cfRule>
  </conditionalFormatting>
  <conditionalFormatting sqref="BI15">
    <cfRule type="cellIs" dxfId="92" priority="30" operator="equal">
      <formula>"CASI SIEMPRE"</formula>
    </cfRule>
    <cfRule type="cellIs" dxfId="91" priority="31" operator="equal">
      <formula>"PROBABLE"</formula>
    </cfRule>
    <cfRule type="cellIs" dxfId="90" priority="32" operator="equal">
      <formula>"POSIBLE"</formula>
    </cfRule>
    <cfRule type="cellIs" dxfId="89" priority="33" operator="equal">
      <formula>"RARA VEZ"</formula>
    </cfRule>
    <cfRule type="cellIs" dxfId="88" priority="34" operator="equal">
      <formula>"IMPROBABLE"</formula>
    </cfRule>
  </conditionalFormatting>
  <conditionalFormatting sqref="AV15">
    <cfRule type="cellIs" priority="26" operator="equal">
      <formula>""""""</formula>
    </cfRule>
    <cfRule type="cellIs" dxfId="87" priority="27" stopIfTrue="1" operator="equal">
      <formula>10</formula>
    </cfRule>
    <cfRule type="cellIs" dxfId="86" priority="28" operator="equal">
      <formula>"0"</formula>
    </cfRule>
    <cfRule type="cellIs" dxfId="85" priority="29" stopIfTrue="1" operator="equal">
      <formula>15</formula>
    </cfRule>
  </conditionalFormatting>
  <conditionalFormatting sqref="AT15">
    <cfRule type="cellIs" priority="22" operator="equal">
      <formula>""""""</formula>
    </cfRule>
    <cfRule type="cellIs" dxfId="84" priority="23" stopIfTrue="1" operator="equal">
      <formula>10</formula>
    </cfRule>
    <cfRule type="cellIs" dxfId="83" priority="24" operator="equal">
      <formula>"0"</formula>
    </cfRule>
    <cfRule type="cellIs" dxfId="82" priority="25" stopIfTrue="1" operator="equal">
      <formula>15</formula>
    </cfRule>
  </conditionalFormatting>
  <conditionalFormatting sqref="AR15">
    <cfRule type="cellIs" priority="18" operator="equal">
      <formula>""""""</formula>
    </cfRule>
    <cfRule type="cellIs" dxfId="81" priority="19" stopIfTrue="1" operator="equal">
      <formula>10</formula>
    </cfRule>
    <cfRule type="cellIs" dxfId="80" priority="20" operator="equal">
      <formula>"0"</formula>
    </cfRule>
    <cfRule type="cellIs" dxfId="79" priority="21" stopIfTrue="1" operator="equal">
      <formula>15</formula>
    </cfRule>
  </conditionalFormatting>
  <conditionalFormatting sqref="AP15">
    <cfRule type="cellIs" priority="14" operator="equal">
      <formula>""""""</formula>
    </cfRule>
    <cfRule type="cellIs" dxfId="78" priority="15" stopIfTrue="1" operator="equal">
      <formula>10</formula>
    </cfRule>
    <cfRule type="cellIs" dxfId="77" priority="16" operator="equal">
      <formula>"0"</formula>
    </cfRule>
    <cfRule type="cellIs" dxfId="76" priority="17" stopIfTrue="1" operator="equal">
      <formula>15</formula>
    </cfRule>
  </conditionalFormatting>
  <conditionalFormatting sqref="AX15">
    <cfRule type="cellIs" priority="10" operator="equal">
      <formula>""""""</formula>
    </cfRule>
    <cfRule type="cellIs" dxfId="75" priority="11" stopIfTrue="1" operator="equal">
      <formula>10</formula>
    </cfRule>
    <cfRule type="cellIs" dxfId="74" priority="12" operator="equal">
      <formula>"0"</formula>
    </cfRule>
    <cfRule type="cellIs" dxfId="73" priority="13" stopIfTrue="1" operator="equal">
      <formula>15</formula>
    </cfRule>
  </conditionalFormatting>
  <conditionalFormatting sqref="BM15">
    <cfRule type="cellIs" dxfId="72" priority="7" operator="equal">
      <formula>"EXTREMO"</formula>
    </cfRule>
    <cfRule type="cellIs" dxfId="71" priority="8" operator="equal">
      <formula>"MODERADO"</formula>
    </cfRule>
    <cfRule type="cellIs" dxfId="70" priority="9" operator="equal">
      <formula>"ALTO"</formula>
    </cfRule>
  </conditionalFormatting>
  <conditionalFormatting sqref="BJ15">
    <cfRule type="cellIs" dxfId="69" priority="4" operator="equal">
      <formula>"DÉBIL"</formula>
    </cfRule>
    <cfRule type="cellIs" dxfId="68" priority="5" operator="equal">
      <formula>"MODERADO"</formula>
    </cfRule>
    <cfRule type="cellIs" dxfId="67" priority="6" operator="equal">
      <formula>"FUERTE"</formula>
    </cfRule>
  </conditionalFormatting>
  <conditionalFormatting sqref="BK15">
    <cfRule type="cellIs" dxfId="66" priority="1" operator="equal">
      <formula>"CATASTRÓFICO"</formula>
    </cfRule>
    <cfRule type="cellIs" dxfId="65" priority="2" operator="equal">
      <formula>"MAYOR"</formula>
    </cfRule>
    <cfRule type="cellIs" dxfId="64" priority="3" operator="equal">
      <formula>"MODERADO"</formula>
    </cfRule>
  </conditionalFormatting>
  <dataValidations count="12">
    <dataValidation type="list" allowBlank="1" showInputMessage="1" showErrorMessage="1" errorTitle="ERROR" error="NO ADMITE VALOR DIFERENTE AL DE LA LISTA DESPLEGABLE (X)" sqref="P8:Q8 Y12:AF14 AG12 Q12:X13 P10:Q10 AG8 P12 R8:AF11 AG10" xr:uid="{592C88BB-055C-4867-802C-14C51A4B773C}">
      <formula1>$MR$6</formula1>
    </dataValidation>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8:L8 H12:L12 H10:L10 H15:L19" xr:uid="{D04EF7B2-2B2A-47E9-BF20-D9DFA72EAD76}">
      <formula1>$MR$6</formula1>
    </dataValidation>
    <dataValidation type="list" allowBlank="1" showInputMessage="1" showErrorMessage="1" errorTitle="ERROR" error="NO ADMITE VALOR DIFERENTE AL DE LA LISTA DESPLEGABLE (X)" promptTitle="ADVERTENCIA" prompt="Si marca más de un valor para un mismo riesgo, se tomará por VERDADERO el IMPACTO MÁS ALTO" sqref="P15:AG19" xr:uid="{56C75A77-D735-4910-B436-0B360031D0FD}">
      <formula1>$MR$6</formula1>
    </dataValidation>
    <dataValidation type="list" allowBlank="1" showInputMessage="1" showErrorMessage="1" sqref="AM8:AM19" xr:uid="{BF623BAD-BC54-47F5-9F98-5CD2C70A68D3}">
      <formula1>$ML$7:$ML$8</formula1>
    </dataValidation>
    <dataValidation type="list" allowBlank="1" showInputMessage="1" showErrorMessage="1" sqref="AO8:AO19" xr:uid="{5E57FB78-2B86-40E3-AC08-1700DD1106CA}">
      <formula1>$ML$9:$ML$10</formula1>
    </dataValidation>
    <dataValidation type="list" allowBlank="1" showInputMessage="1" showErrorMessage="1" sqref="AQ8:AQ19" xr:uid="{CEBF6BBE-C04E-4FCB-B8FE-A2D2CE4FBDD6}">
      <formula1>$MM$7:$MM$8</formula1>
    </dataValidation>
    <dataValidation type="list" allowBlank="1" showInputMessage="1" showErrorMessage="1" sqref="AS8:AS19" xr:uid="{538DEA92-BE48-4F16-9BBF-B01E6CC1EC45}">
      <formula1>$MN$7:$MN$9</formula1>
    </dataValidation>
    <dataValidation type="list" allowBlank="1" showInputMessage="1" showErrorMessage="1" sqref="AU8:AU19" xr:uid="{1275EE92-0FF9-4090-ABEB-584F5EFBFD19}">
      <formula1>$MO$7:$MO$8</formula1>
    </dataValidation>
    <dataValidation type="list" allowBlank="1" showInputMessage="1" showErrorMessage="1" sqref="AY8:AY19" xr:uid="{E2FF468A-F338-469A-B1ED-3DAC4DF47B4E}">
      <formula1>$MP$7:$MP$8</formula1>
    </dataValidation>
    <dataValidation type="list" allowBlank="1" showInputMessage="1" showErrorMessage="1" sqref="AW8:AW19" xr:uid="{BA70CC74-EAE7-4C03-AC5A-133F5B1F4C66}">
      <formula1>$MQ$7:$MQ$9</formula1>
    </dataValidation>
    <dataValidation type="list" allowBlank="1" showInputMessage="1" showErrorMessage="1" sqref="BC8:BC19" xr:uid="{8B30653A-902C-421D-9661-407FA0AA2D38}">
      <formula1>$MJ$6:$MJ$8</formula1>
    </dataValidation>
    <dataValidation type="list" allowBlank="1" showErrorMessage="1" errorTitle="ERROR" error="NO ADMITE VALOR DIFERENTE AL DE LA LISTA DESPLEGABLE (X)" promptTitle="ADVERTENCIA" prompt="Si marca más de un valor para un mismo riesgo, se tomará por VERDADERO el IMPACTO MÁS ALTO" sqref="O8 O15:O19 O12 O10" xr:uid="{1E6655AF-20A6-47F6-BA4A-40799563811B}">
      <formula1>$MR$6</formula1>
    </dataValidation>
  </dataValidations>
  <pageMargins left="0.7" right="0.7" top="0.75" bottom="0.75" header="0.3" footer="0.3"/>
  <pageSetup orientation="portrait"/>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2F39-B35A-44FE-BEA9-D78CF623F3B2}">
  <sheetPr>
    <tabColor rgb="FF548235"/>
  </sheetPr>
  <dimension ref="A1:MS21"/>
  <sheetViews>
    <sheetView tabSelected="1" zoomScale="98" zoomScaleNormal="98" workbookViewId="0">
      <selection activeCell="BM8" sqref="BM8:BM9"/>
    </sheetView>
  </sheetViews>
  <sheetFormatPr baseColWidth="10" defaultColWidth="11.5" defaultRowHeight="15"/>
  <cols>
    <col min="1" max="1" width="4" style="23" customWidth="1"/>
    <col min="2" max="2" width="16.6640625" style="7" customWidth="1"/>
    <col min="3" max="3" width="27.5" style="7" customWidth="1"/>
    <col min="4" max="4" width="45.33203125" style="7" customWidth="1"/>
    <col min="5" max="5" width="43.5" style="7" customWidth="1"/>
    <col min="6" max="6" width="15.5" style="23" customWidth="1"/>
    <col min="7" max="7" width="30.5" style="7" customWidth="1"/>
    <col min="8" max="12" width="5" style="7"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4.5" style="253" hidden="1" customWidth="1"/>
    <col min="55" max="55" width="20.1640625" style="26" hidden="1" customWidth="1"/>
    <col min="56" max="56" width="9.5" style="150" hidden="1" customWidth="1"/>
    <col min="57" max="58" width="13" style="150" hidden="1" customWidth="1"/>
    <col min="59" max="59" width="11.33203125" style="150" hidden="1" customWidth="1"/>
    <col min="60" max="60" width="6.6640625" style="150" hidden="1" customWidth="1"/>
    <col min="61" max="61" width="12.5" style="253" customWidth="1"/>
    <col min="62" max="62" width="4.83203125" style="150" hidden="1" customWidth="1"/>
    <col min="63" max="63" width="12.83203125" style="150" customWidth="1"/>
    <col min="64" max="64" width="10.1640625" style="149" hidden="1" customWidth="1"/>
    <col min="65" max="65" width="15.6640625" style="150" customWidth="1"/>
    <col min="66" max="66" width="10.1640625" style="23" customWidth="1"/>
    <col min="67" max="67" width="53.6640625" style="7" customWidth="1"/>
    <col min="68" max="68" width="32.83203125" style="23" customWidth="1"/>
    <col min="69" max="69" width="21.5" style="23" customWidth="1"/>
    <col min="70" max="296" width="9.1640625" style="7" bestFit="1" customWidth="1"/>
    <col min="297" max="297" width="4" style="7" customWidth="1"/>
    <col min="298" max="298" width="16.6640625" style="7" customWidth="1"/>
    <col min="299" max="299" width="45.33203125" style="7" customWidth="1"/>
    <col min="300" max="300" width="35.6640625" style="7" customWidth="1"/>
    <col min="301" max="301" width="15.5" style="7" customWidth="1"/>
    <col min="302" max="302" width="30.5" style="7" customWidth="1"/>
    <col min="303" max="304" width="10" style="7" customWidth="1"/>
    <col min="305" max="305" width="4" style="7" customWidth="1"/>
    <col min="306" max="306" width="13.83203125" style="7" customWidth="1"/>
    <col min="307" max="307" width="39.5" style="7" customWidth="1"/>
    <col min="308" max="309" width="13.5" style="7" customWidth="1"/>
    <col min="310" max="310" width="14" style="7" customWidth="1"/>
    <col min="311" max="311" width="12.5" style="7" customWidth="1"/>
    <col min="312" max="312" width="14.33203125" style="7" customWidth="1"/>
    <col min="313" max="313" width="13.6640625" style="7" customWidth="1"/>
    <col min="314" max="314" width="12.5" style="7" customWidth="1"/>
    <col min="315" max="315" width="14" style="7" customWidth="1"/>
    <col min="316" max="317" width="13" style="7" customWidth="1"/>
    <col min="318" max="318" width="15.33203125" style="7" customWidth="1"/>
    <col min="319" max="319" width="12.83203125" style="7" customWidth="1"/>
    <col min="320" max="320" width="3.83203125" style="7" customWidth="1"/>
    <col min="321" max="321" width="15.6640625" style="7" customWidth="1"/>
    <col min="322" max="322" width="10.1640625" style="7" customWidth="1"/>
    <col min="323" max="323" width="53.6640625" style="7" customWidth="1"/>
    <col min="324" max="324" width="32.83203125" style="7" customWidth="1"/>
    <col min="325" max="325" width="21.5" style="7" customWidth="1"/>
    <col min="326" max="347" width="9.1640625" style="7" bestFit="1" customWidth="1"/>
    <col min="348" max="348" width="31.1640625" style="7" customWidth="1"/>
    <col min="349" max="552" width="9.1640625" style="7" bestFit="1" customWidth="1"/>
    <col min="553" max="553" width="4" style="7" customWidth="1"/>
    <col min="554" max="554" width="16.6640625" style="7" customWidth="1"/>
    <col min="555" max="555" width="45.33203125" style="7" customWidth="1"/>
    <col min="556" max="556" width="35.6640625" style="7" customWidth="1"/>
    <col min="557" max="557" width="15.5" style="7" customWidth="1"/>
    <col min="558" max="558" width="30.5" style="7" customWidth="1"/>
    <col min="559" max="560" width="10" style="7" customWidth="1"/>
    <col min="561" max="561" width="4" style="7" customWidth="1"/>
    <col min="562" max="562" width="13.83203125" style="7" customWidth="1"/>
    <col min="563" max="563" width="39.5" style="7" customWidth="1"/>
    <col min="564" max="565" width="13.5" style="7" customWidth="1"/>
    <col min="566" max="566" width="14" style="7" customWidth="1"/>
    <col min="567" max="567" width="12.5" style="7" customWidth="1"/>
    <col min="568" max="568" width="14.33203125" style="7" customWidth="1"/>
    <col min="569" max="569" width="13.6640625" style="7" customWidth="1"/>
    <col min="570" max="570" width="12.5" style="7" customWidth="1"/>
    <col min="571" max="571" width="14" style="7" customWidth="1"/>
    <col min="572" max="573" width="13" style="7" customWidth="1"/>
    <col min="574" max="574" width="15.33203125" style="7" customWidth="1"/>
    <col min="575" max="575" width="12.83203125" style="7" customWidth="1"/>
    <col min="576" max="576" width="3.83203125" style="7" customWidth="1"/>
    <col min="577" max="577" width="15.6640625" style="7" customWidth="1"/>
    <col min="578" max="578" width="10.1640625" style="7" customWidth="1"/>
    <col min="579" max="579" width="53.6640625" style="7" customWidth="1"/>
    <col min="580" max="580" width="32.83203125" style="7" customWidth="1"/>
    <col min="581" max="581" width="21.5" style="7" customWidth="1"/>
    <col min="582" max="808" width="9.1640625" style="7" bestFit="1" customWidth="1"/>
    <col min="809" max="809" width="4" style="7" customWidth="1"/>
    <col min="810" max="810" width="16.6640625" style="7" customWidth="1"/>
    <col min="811" max="811" width="45.33203125" style="7" customWidth="1"/>
    <col min="812" max="812" width="35.6640625" style="7" customWidth="1"/>
    <col min="813" max="813" width="15.5" style="7" customWidth="1"/>
    <col min="814" max="814" width="30.5" style="7" customWidth="1"/>
    <col min="815" max="816" width="10" style="7" customWidth="1"/>
    <col min="817" max="817" width="4" style="7" customWidth="1"/>
    <col min="818" max="818" width="13.83203125" style="7" customWidth="1"/>
    <col min="819" max="819" width="39.5" style="7" customWidth="1"/>
    <col min="820" max="821" width="13.5" style="7" customWidth="1"/>
    <col min="822" max="822" width="14" style="7" customWidth="1"/>
    <col min="823" max="823" width="12.5" style="7" customWidth="1"/>
    <col min="824" max="824" width="14.33203125" style="7" customWidth="1"/>
    <col min="825" max="825" width="13.6640625" style="7" customWidth="1"/>
    <col min="826" max="826" width="12.5" style="7" customWidth="1"/>
    <col min="827" max="827" width="14" style="7" customWidth="1"/>
    <col min="828" max="829" width="13" style="7" customWidth="1"/>
    <col min="830" max="830" width="15.33203125" style="7" customWidth="1"/>
    <col min="831" max="831" width="12.83203125" style="7" customWidth="1"/>
    <col min="832" max="832" width="3.83203125" style="7" customWidth="1"/>
    <col min="833" max="833" width="15.6640625" style="7" customWidth="1"/>
    <col min="834" max="834" width="10.1640625" style="7" customWidth="1"/>
    <col min="835" max="835" width="53.6640625" style="7" customWidth="1"/>
    <col min="836" max="836" width="32.83203125" style="7" customWidth="1"/>
    <col min="837" max="837" width="21.5" style="7" customWidth="1"/>
    <col min="838" max="1064" width="9.1640625" style="7" bestFit="1" customWidth="1"/>
    <col min="1065" max="1065" width="4" style="7" customWidth="1"/>
    <col min="1066" max="1066" width="16.6640625" style="7" customWidth="1"/>
    <col min="1067" max="1067" width="45.33203125" style="7" customWidth="1"/>
    <col min="1068" max="1068" width="35.6640625" style="7" customWidth="1"/>
    <col min="1069" max="1069" width="15.5" style="7" customWidth="1"/>
    <col min="1070" max="1070" width="30.5" style="7" customWidth="1"/>
    <col min="1071" max="1072" width="10" style="7" customWidth="1"/>
    <col min="1073" max="1073" width="4" style="7" customWidth="1"/>
    <col min="1074" max="1074" width="13.83203125" style="7" customWidth="1"/>
    <col min="1075" max="1075" width="39.5" style="7" customWidth="1"/>
    <col min="1076" max="1077" width="13.5" style="7" customWidth="1"/>
    <col min="1078" max="1078" width="14" style="7" customWidth="1"/>
    <col min="1079" max="1079" width="12.5" style="7" customWidth="1"/>
    <col min="1080" max="1080" width="14.33203125" style="7" customWidth="1"/>
    <col min="1081" max="1081" width="13.6640625" style="7" customWidth="1"/>
    <col min="1082" max="1082" width="12.5" style="7" customWidth="1"/>
    <col min="1083" max="1083" width="14" style="7" customWidth="1"/>
    <col min="1084" max="1085" width="13" style="7" customWidth="1"/>
    <col min="1086" max="1086" width="15.33203125" style="7" customWidth="1"/>
    <col min="1087" max="1087" width="12.83203125" style="7" customWidth="1"/>
    <col min="1088" max="1088" width="3.83203125" style="7" customWidth="1"/>
    <col min="1089" max="1089" width="15.6640625" style="7" customWidth="1"/>
    <col min="1090" max="1090" width="10.1640625" style="7" customWidth="1"/>
    <col min="1091" max="1091" width="53.6640625" style="7" customWidth="1"/>
    <col min="1092" max="1092" width="32.83203125" style="7" customWidth="1"/>
    <col min="1093" max="1093" width="21.5" style="7" customWidth="1"/>
    <col min="1094" max="1320" width="9.1640625" style="7" bestFit="1" customWidth="1"/>
    <col min="1321" max="1321" width="4" style="7" customWidth="1"/>
    <col min="1322" max="1322" width="16.6640625" style="7" customWidth="1"/>
    <col min="1323" max="1323" width="45.33203125" style="7" customWidth="1"/>
    <col min="1324" max="1324" width="35.6640625" style="7" customWidth="1"/>
    <col min="1325" max="1325" width="15.5" style="7" customWidth="1"/>
    <col min="1326" max="1326" width="30.5" style="7" customWidth="1"/>
    <col min="1327" max="1328" width="10" style="7" customWidth="1"/>
    <col min="1329" max="1329" width="4" style="7" customWidth="1"/>
    <col min="1330" max="1330" width="13.83203125" style="7" customWidth="1"/>
    <col min="1331" max="1331" width="39.5" style="7" customWidth="1"/>
    <col min="1332" max="1333" width="13.5" style="7" customWidth="1"/>
    <col min="1334" max="1334" width="14" style="7" customWidth="1"/>
    <col min="1335" max="1335" width="12.5" style="7" customWidth="1"/>
    <col min="1336" max="1336" width="14.33203125" style="7" customWidth="1"/>
    <col min="1337" max="1337" width="13.6640625" style="7" customWidth="1"/>
    <col min="1338" max="1338" width="12.5" style="7" customWidth="1"/>
    <col min="1339" max="1339" width="14" style="7" customWidth="1"/>
    <col min="1340" max="1341" width="13" style="7" customWidth="1"/>
    <col min="1342" max="1342" width="15.33203125" style="7" customWidth="1"/>
    <col min="1343" max="1343" width="12.83203125" style="7" customWidth="1"/>
    <col min="1344" max="1344" width="3.83203125" style="7" customWidth="1"/>
    <col min="1345" max="1345" width="15.6640625" style="7" customWidth="1"/>
    <col min="1346" max="1346" width="10.1640625" style="7" customWidth="1"/>
    <col min="1347" max="1347" width="53.6640625" style="7" customWidth="1"/>
    <col min="1348" max="1348" width="32.83203125" style="7" customWidth="1"/>
    <col min="1349" max="1349" width="21.5" style="7" customWidth="1"/>
    <col min="1350" max="1576" width="9.1640625" style="7" bestFit="1" customWidth="1"/>
    <col min="1577" max="1577" width="4" style="7" customWidth="1"/>
    <col min="1578" max="1578" width="16.6640625" style="7" customWidth="1"/>
    <col min="1579" max="1579" width="45.33203125" style="7" customWidth="1"/>
    <col min="1580" max="1580" width="35.6640625" style="7" customWidth="1"/>
    <col min="1581" max="1581" width="15.5" style="7" customWidth="1"/>
    <col min="1582" max="1582" width="30.5" style="7" customWidth="1"/>
    <col min="1583" max="1584" width="10" style="7" customWidth="1"/>
    <col min="1585" max="1585" width="4" style="7" customWidth="1"/>
    <col min="1586" max="1586" width="13.83203125" style="7" customWidth="1"/>
    <col min="1587" max="1587" width="39.5" style="7" customWidth="1"/>
    <col min="1588" max="1589" width="13.5" style="7" customWidth="1"/>
    <col min="1590" max="1590" width="14" style="7" customWidth="1"/>
    <col min="1591" max="1591" width="12.5" style="7" customWidth="1"/>
    <col min="1592" max="1592" width="14.33203125" style="7" customWidth="1"/>
    <col min="1593" max="1593" width="13.6640625" style="7" customWidth="1"/>
    <col min="1594" max="1594" width="12.5" style="7" customWidth="1"/>
    <col min="1595" max="1595" width="14" style="7" customWidth="1"/>
    <col min="1596" max="1597" width="13" style="7" customWidth="1"/>
    <col min="1598" max="1598" width="15.33203125" style="7" customWidth="1"/>
    <col min="1599" max="1599" width="12.83203125" style="7" customWidth="1"/>
    <col min="1600" max="1600" width="3.83203125" style="7" customWidth="1"/>
    <col min="1601" max="1601" width="15.6640625" style="7" customWidth="1"/>
    <col min="1602" max="1602" width="10.1640625" style="7" customWidth="1"/>
    <col min="1603" max="1603" width="53.6640625" style="7" customWidth="1"/>
    <col min="1604" max="1604" width="32.83203125" style="7" customWidth="1"/>
    <col min="1605" max="1605" width="21.5" style="7" customWidth="1"/>
    <col min="1606" max="1832" width="9.1640625" style="7" bestFit="1" customWidth="1"/>
    <col min="1833" max="1833" width="4" style="7" customWidth="1"/>
    <col min="1834" max="1834" width="16.6640625" style="7" customWidth="1"/>
    <col min="1835" max="1835" width="45.33203125" style="7" customWidth="1"/>
    <col min="1836" max="1836" width="35.6640625" style="7" customWidth="1"/>
    <col min="1837" max="1837" width="15.5" style="7" customWidth="1"/>
    <col min="1838" max="1838" width="30.5" style="7" customWidth="1"/>
    <col min="1839" max="1840" width="10" style="7" customWidth="1"/>
    <col min="1841" max="1841" width="4" style="7" customWidth="1"/>
    <col min="1842" max="1842" width="13.83203125" style="7" customWidth="1"/>
    <col min="1843" max="1843" width="39.5" style="7" customWidth="1"/>
    <col min="1844" max="1845" width="13.5" style="7" customWidth="1"/>
    <col min="1846" max="1846" width="14" style="7" customWidth="1"/>
    <col min="1847" max="1847" width="12.5" style="7" customWidth="1"/>
    <col min="1848" max="1848" width="14.33203125" style="7" customWidth="1"/>
    <col min="1849" max="1849" width="13.6640625" style="7" customWidth="1"/>
    <col min="1850" max="1850" width="12.5" style="7" customWidth="1"/>
    <col min="1851" max="1851" width="14" style="7" customWidth="1"/>
    <col min="1852" max="1853" width="13" style="7" customWidth="1"/>
    <col min="1854" max="1854" width="15.33203125" style="7" customWidth="1"/>
    <col min="1855" max="1855" width="12.83203125" style="7" customWidth="1"/>
    <col min="1856" max="1856" width="3.83203125" style="7" customWidth="1"/>
    <col min="1857" max="1857" width="15.6640625" style="7" customWidth="1"/>
    <col min="1858" max="1858" width="10.1640625" style="7" customWidth="1"/>
    <col min="1859" max="1859" width="53.6640625" style="7" customWidth="1"/>
    <col min="1860" max="1860" width="32.83203125" style="7" customWidth="1"/>
    <col min="1861" max="1861" width="21.5" style="7" customWidth="1"/>
    <col min="1862" max="2088" width="9.1640625" style="7" bestFit="1" customWidth="1"/>
    <col min="2089" max="2089" width="4" style="7" customWidth="1"/>
    <col min="2090" max="2090" width="16.6640625" style="7" customWidth="1"/>
    <col min="2091" max="2091" width="45.33203125" style="7" customWidth="1"/>
    <col min="2092" max="2092" width="35.6640625" style="7" customWidth="1"/>
    <col min="2093" max="2093" width="15.5" style="7" customWidth="1"/>
    <col min="2094" max="2094" width="30.5" style="7" customWidth="1"/>
    <col min="2095" max="2096" width="10" style="7" customWidth="1"/>
    <col min="2097" max="2097" width="4" style="7" customWidth="1"/>
    <col min="2098" max="2098" width="13.83203125" style="7" customWidth="1"/>
    <col min="2099" max="2099" width="39.5" style="7" customWidth="1"/>
    <col min="2100" max="2101" width="13.5" style="7" customWidth="1"/>
    <col min="2102" max="2102" width="14" style="7" customWidth="1"/>
    <col min="2103" max="2103" width="12.5" style="7" customWidth="1"/>
    <col min="2104" max="2104" width="14.33203125" style="7" customWidth="1"/>
    <col min="2105" max="2105" width="13.6640625" style="7" customWidth="1"/>
    <col min="2106" max="2106" width="12.5" style="7" customWidth="1"/>
    <col min="2107" max="2107" width="14" style="7" customWidth="1"/>
    <col min="2108" max="2109" width="13" style="7" customWidth="1"/>
    <col min="2110" max="2110" width="15.33203125" style="7" customWidth="1"/>
    <col min="2111" max="2111" width="12.83203125" style="7" customWidth="1"/>
    <col min="2112" max="2112" width="3.83203125" style="7" customWidth="1"/>
    <col min="2113" max="2113" width="15.6640625" style="7" customWidth="1"/>
    <col min="2114" max="2114" width="10.1640625" style="7" customWidth="1"/>
    <col min="2115" max="2115" width="53.6640625" style="7" customWidth="1"/>
    <col min="2116" max="2116" width="32.83203125" style="7" customWidth="1"/>
    <col min="2117" max="2117" width="21.5" style="7" customWidth="1"/>
    <col min="2118" max="2344" width="9.1640625" style="7" bestFit="1" customWidth="1"/>
    <col min="2345" max="2345" width="4" style="7" customWidth="1"/>
    <col min="2346" max="2346" width="16.6640625" style="7" customWidth="1"/>
    <col min="2347" max="2347" width="45.33203125" style="7" customWidth="1"/>
    <col min="2348" max="2348" width="35.6640625" style="7" customWidth="1"/>
    <col min="2349" max="2349" width="15.5" style="7" customWidth="1"/>
    <col min="2350" max="2350" width="30.5" style="7" customWidth="1"/>
    <col min="2351" max="2352" width="10" style="7" customWidth="1"/>
    <col min="2353" max="2353" width="4" style="7" customWidth="1"/>
    <col min="2354" max="2354" width="13.83203125" style="7" customWidth="1"/>
    <col min="2355" max="2355" width="39.5" style="7" customWidth="1"/>
    <col min="2356" max="2357" width="13.5" style="7" customWidth="1"/>
    <col min="2358" max="2358" width="14" style="7" customWidth="1"/>
    <col min="2359" max="2359" width="12.5" style="7" customWidth="1"/>
    <col min="2360" max="2360" width="14.33203125" style="7" customWidth="1"/>
    <col min="2361" max="2361" width="13.6640625" style="7" customWidth="1"/>
    <col min="2362" max="2362" width="12.5" style="7" customWidth="1"/>
    <col min="2363" max="2363" width="14" style="7" customWidth="1"/>
    <col min="2364" max="2365" width="13" style="7" customWidth="1"/>
    <col min="2366" max="2366" width="15.33203125" style="7" customWidth="1"/>
    <col min="2367" max="2367" width="12.83203125" style="7" customWidth="1"/>
    <col min="2368" max="2368" width="3.83203125" style="7" customWidth="1"/>
    <col min="2369" max="2369" width="15.6640625" style="7" customWidth="1"/>
    <col min="2370" max="2370" width="10.1640625" style="7" customWidth="1"/>
    <col min="2371" max="2371" width="53.6640625" style="7" customWidth="1"/>
    <col min="2372" max="2372" width="32.83203125" style="7" customWidth="1"/>
    <col min="2373" max="2373" width="21.5" style="7" customWidth="1"/>
    <col min="2374" max="2600" width="9.1640625" style="7" bestFit="1" customWidth="1"/>
    <col min="2601" max="2601" width="4" style="7" customWidth="1"/>
    <col min="2602" max="2602" width="16.6640625" style="7" customWidth="1"/>
    <col min="2603" max="2603" width="45.33203125" style="7" customWidth="1"/>
    <col min="2604" max="2604" width="35.6640625" style="7" customWidth="1"/>
    <col min="2605" max="2605" width="15.5" style="7" customWidth="1"/>
    <col min="2606" max="2606" width="30.5" style="7" customWidth="1"/>
    <col min="2607" max="2608" width="10" style="7" customWidth="1"/>
    <col min="2609" max="2609" width="4" style="7" customWidth="1"/>
    <col min="2610" max="2610" width="13.83203125" style="7" customWidth="1"/>
    <col min="2611" max="2611" width="39.5" style="7" customWidth="1"/>
    <col min="2612" max="2613" width="13.5" style="7" customWidth="1"/>
    <col min="2614" max="2614" width="14" style="7" customWidth="1"/>
    <col min="2615" max="2615" width="12.5" style="7" customWidth="1"/>
    <col min="2616" max="2616" width="14.33203125" style="7" customWidth="1"/>
    <col min="2617" max="2617" width="13.6640625" style="7" customWidth="1"/>
    <col min="2618" max="2618" width="12.5" style="7" customWidth="1"/>
    <col min="2619" max="2619" width="14" style="7" customWidth="1"/>
    <col min="2620" max="2621" width="13" style="7" customWidth="1"/>
    <col min="2622" max="2622" width="15.33203125" style="7" customWidth="1"/>
    <col min="2623" max="2623" width="12.83203125" style="7" customWidth="1"/>
    <col min="2624" max="2624" width="3.83203125" style="7" customWidth="1"/>
    <col min="2625" max="2625" width="15.6640625" style="7" customWidth="1"/>
    <col min="2626" max="2626" width="10.1640625" style="7" customWidth="1"/>
    <col min="2627" max="2627" width="53.6640625" style="7" customWidth="1"/>
    <col min="2628" max="2628" width="32.83203125" style="7" customWidth="1"/>
    <col min="2629" max="2629" width="21.5" style="7" customWidth="1"/>
    <col min="2630" max="2856" width="9.1640625" style="7" bestFit="1" customWidth="1"/>
    <col min="2857" max="2857" width="4" style="7" customWidth="1"/>
    <col min="2858" max="2858" width="16.6640625" style="7" customWidth="1"/>
    <col min="2859" max="2859" width="45.33203125" style="7" customWidth="1"/>
    <col min="2860" max="2860" width="35.6640625" style="7" customWidth="1"/>
    <col min="2861" max="2861" width="15.5" style="7" customWidth="1"/>
    <col min="2862" max="2862" width="30.5" style="7" customWidth="1"/>
    <col min="2863" max="2864" width="10" style="7" customWidth="1"/>
    <col min="2865" max="2865" width="4" style="7" customWidth="1"/>
    <col min="2866" max="2866" width="13.83203125" style="7" customWidth="1"/>
    <col min="2867" max="2867" width="39.5" style="7" customWidth="1"/>
    <col min="2868" max="2869" width="13.5" style="7" customWidth="1"/>
    <col min="2870" max="2870" width="14" style="7" customWidth="1"/>
    <col min="2871" max="2871" width="12.5" style="7" customWidth="1"/>
    <col min="2872" max="2872" width="14.33203125" style="7" customWidth="1"/>
    <col min="2873" max="2873" width="13.6640625" style="7" customWidth="1"/>
    <col min="2874" max="2874" width="12.5" style="7" customWidth="1"/>
    <col min="2875" max="2875" width="14" style="7" customWidth="1"/>
    <col min="2876" max="2877" width="13" style="7" customWidth="1"/>
    <col min="2878" max="2878" width="15.33203125" style="7" customWidth="1"/>
    <col min="2879" max="2879" width="12.83203125" style="7" customWidth="1"/>
    <col min="2880" max="2880" width="3.83203125" style="7" customWidth="1"/>
    <col min="2881" max="2881" width="15.6640625" style="7" customWidth="1"/>
    <col min="2882" max="2882" width="10.1640625" style="7" customWidth="1"/>
    <col min="2883" max="2883" width="53.6640625" style="7" customWidth="1"/>
    <col min="2884" max="2884" width="32.83203125" style="7" customWidth="1"/>
    <col min="2885" max="2885" width="21.5" style="7" customWidth="1"/>
    <col min="2886" max="3112" width="9.1640625" style="7" bestFit="1" customWidth="1"/>
    <col min="3113" max="3113" width="4" style="7" customWidth="1"/>
    <col min="3114" max="3114" width="16.6640625" style="7" customWidth="1"/>
    <col min="3115" max="3115" width="45.33203125" style="7" customWidth="1"/>
    <col min="3116" max="3116" width="35.6640625" style="7" customWidth="1"/>
    <col min="3117" max="3117" width="15.5" style="7" customWidth="1"/>
    <col min="3118" max="3118" width="30.5" style="7" customWidth="1"/>
    <col min="3119" max="3120" width="10" style="7" customWidth="1"/>
    <col min="3121" max="3121" width="4" style="7" customWidth="1"/>
    <col min="3122" max="3122" width="13.83203125" style="7" customWidth="1"/>
    <col min="3123" max="3123" width="39.5" style="7" customWidth="1"/>
    <col min="3124" max="3125" width="13.5" style="7" customWidth="1"/>
    <col min="3126" max="3126" width="14" style="7" customWidth="1"/>
    <col min="3127" max="3127" width="12.5" style="7" customWidth="1"/>
    <col min="3128" max="3128" width="14.33203125" style="7" customWidth="1"/>
    <col min="3129" max="3129" width="13.6640625" style="7" customWidth="1"/>
    <col min="3130" max="3130" width="12.5" style="7" customWidth="1"/>
    <col min="3131" max="3131" width="14" style="7" customWidth="1"/>
    <col min="3132" max="3133" width="13" style="7" customWidth="1"/>
    <col min="3134" max="3134" width="15.33203125" style="7" customWidth="1"/>
    <col min="3135" max="3135" width="12.83203125" style="7" customWidth="1"/>
    <col min="3136" max="3136" width="3.83203125" style="7" customWidth="1"/>
    <col min="3137" max="3137" width="15.6640625" style="7" customWidth="1"/>
    <col min="3138" max="3138" width="10.1640625" style="7" customWidth="1"/>
    <col min="3139" max="3139" width="53.6640625" style="7" customWidth="1"/>
    <col min="3140" max="3140" width="32.83203125" style="7" customWidth="1"/>
    <col min="3141" max="3141" width="21.5" style="7" customWidth="1"/>
    <col min="3142" max="3368" width="9.1640625" style="7" bestFit="1" customWidth="1"/>
    <col min="3369" max="3369" width="4" style="7" customWidth="1"/>
    <col min="3370" max="3370" width="16.6640625" style="7" customWidth="1"/>
    <col min="3371" max="3371" width="45.33203125" style="7" customWidth="1"/>
    <col min="3372" max="3372" width="35.6640625" style="7" customWidth="1"/>
    <col min="3373" max="3373" width="15.5" style="7" customWidth="1"/>
    <col min="3374" max="3374" width="30.5" style="7" customWidth="1"/>
    <col min="3375" max="3376" width="10" style="7" customWidth="1"/>
    <col min="3377" max="3377" width="4" style="7" customWidth="1"/>
    <col min="3378" max="3378" width="13.83203125" style="7" customWidth="1"/>
    <col min="3379" max="3379" width="39.5" style="7" customWidth="1"/>
    <col min="3380" max="3381" width="13.5" style="7" customWidth="1"/>
    <col min="3382" max="3382" width="14" style="7" customWidth="1"/>
    <col min="3383" max="3383" width="12.5" style="7" customWidth="1"/>
    <col min="3384" max="3384" width="14.33203125" style="7" customWidth="1"/>
    <col min="3385" max="3385" width="13.6640625" style="7" customWidth="1"/>
    <col min="3386" max="3386" width="12.5" style="7" customWidth="1"/>
    <col min="3387" max="3387" width="14" style="7" customWidth="1"/>
    <col min="3388" max="3389" width="13" style="7" customWidth="1"/>
    <col min="3390" max="3390" width="15.33203125" style="7" customWidth="1"/>
    <col min="3391" max="3391" width="12.83203125" style="7" customWidth="1"/>
    <col min="3392" max="3392" width="3.83203125" style="7" customWidth="1"/>
    <col min="3393" max="3393" width="15.6640625" style="7" customWidth="1"/>
    <col min="3394" max="3394" width="10.1640625" style="7" customWidth="1"/>
    <col min="3395" max="3395" width="53.6640625" style="7" customWidth="1"/>
    <col min="3396" max="3396" width="32.83203125" style="7" customWidth="1"/>
    <col min="3397" max="3397" width="21.5" style="7" customWidth="1"/>
    <col min="3398" max="3624" width="9.1640625" style="7" bestFit="1" customWidth="1"/>
    <col min="3625" max="3625" width="4" style="7" customWidth="1"/>
    <col min="3626" max="3626" width="16.6640625" style="7" customWidth="1"/>
    <col min="3627" max="3627" width="45.33203125" style="7" customWidth="1"/>
    <col min="3628" max="3628" width="35.6640625" style="7" customWidth="1"/>
    <col min="3629" max="3629" width="15.5" style="7" customWidth="1"/>
    <col min="3630" max="3630" width="30.5" style="7" customWidth="1"/>
    <col min="3631" max="3632" width="10" style="7" customWidth="1"/>
    <col min="3633" max="3633" width="4" style="7" customWidth="1"/>
    <col min="3634" max="3634" width="13.83203125" style="7" customWidth="1"/>
    <col min="3635" max="3635" width="39.5" style="7" customWidth="1"/>
    <col min="3636" max="3637" width="13.5" style="7" customWidth="1"/>
    <col min="3638" max="3638" width="14" style="7" customWidth="1"/>
    <col min="3639" max="3639" width="12.5" style="7" customWidth="1"/>
    <col min="3640" max="3640" width="14.33203125" style="7" customWidth="1"/>
    <col min="3641" max="3641" width="13.6640625" style="7" customWidth="1"/>
    <col min="3642" max="3642" width="12.5" style="7" customWidth="1"/>
    <col min="3643" max="3643" width="14" style="7" customWidth="1"/>
    <col min="3644" max="3645" width="13" style="7" customWidth="1"/>
    <col min="3646" max="3646" width="15.33203125" style="7" customWidth="1"/>
    <col min="3647" max="3647" width="12.83203125" style="7" customWidth="1"/>
    <col min="3648" max="3648" width="3.83203125" style="7" customWidth="1"/>
    <col min="3649" max="3649" width="15.6640625" style="7" customWidth="1"/>
    <col min="3650" max="3650" width="10.1640625" style="7" customWidth="1"/>
    <col min="3651" max="3651" width="53.6640625" style="7" customWidth="1"/>
    <col min="3652" max="3652" width="32.83203125" style="7" customWidth="1"/>
    <col min="3653" max="3653" width="21.5" style="7" customWidth="1"/>
    <col min="3654" max="3880" width="9.1640625" style="7" bestFit="1" customWidth="1"/>
    <col min="3881" max="3881" width="4" style="7" customWidth="1"/>
    <col min="3882" max="3882" width="16.6640625" style="7" customWidth="1"/>
    <col min="3883" max="3883" width="45.33203125" style="7" customWidth="1"/>
    <col min="3884" max="3884" width="35.6640625" style="7" customWidth="1"/>
    <col min="3885" max="3885" width="15.5" style="7" customWidth="1"/>
    <col min="3886" max="3886" width="30.5" style="7" customWidth="1"/>
    <col min="3887" max="3888" width="10" style="7" customWidth="1"/>
    <col min="3889" max="3889" width="4" style="7" customWidth="1"/>
    <col min="3890" max="3890" width="13.83203125" style="7" customWidth="1"/>
    <col min="3891" max="3891" width="39.5" style="7" customWidth="1"/>
    <col min="3892" max="3893" width="13.5" style="7" customWidth="1"/>
    <col min="3894" max="3894" width="14" style="7" customWidth="1"/>
    <col min="3895" max="3895" width="12.5" style="7" customWidth="1"/>
    <col min="3896" max="3896" width="14.33203125" style="7" customWidth="1"/>
    <col min="3897" max="3897" width="13.6640625" style="7" customWidth="1"/>
    <col min="3898" max="3898" width="12.5" style="7" customWidth="1"/>
    <col min="3899" max="3899" width="14" style="7" customWidth="1"/>
    <col min="3900" max="3901" width="13" style="7" customWidth="1"/>
    <col min="3902" max="3902" width="15.33203125" style="7" customWidth="1"/>
    <col min="3903" max="3903" width="12.83203125" style="7" customWidth="1"/>
    <col min="3904" max="3904" width="3.83203125" style="7" customWidth="1"/>
    <col min="3905" max="3905" width="15.6640625" style="7" customWidth="1"/>
    <col min="3906" max="3906" width="10.1640625" style="7" customWidth="1"/>
    <col min="3907" max="3907" width="53.6640625" style="7" customWidth="1"/>
    <col min="3908" max="3908" width="32.83203125" style="7" customWidth="1"/>
    <col min="3909" max="3909" width="21.5" style="7" customWidth="1"/>
    <col min="3910" max="4136" width="9.1640625" style="7" bestFit="1" customWidth="1"/>
    <col min="4137" max="4137" width="4" style="7" customWidth="1"/>
    <col min="4138" max="4138" width="16.6640625" style="7" customWidth="1"/>
    <col min="4139" max="4139" width="45.33203125" style="7" customWidth="1"/>
    <col min="4140" max="4140" width="35.6640625" style="7" customWidth="1"/>
    <col min="4141" max="4141" width="15.5" style="7" customWidth="1"/>
    <col min="4142" max="4142" width="30.5" style="7" customWidth="1"/>
    <col min="4143" max="4144" width="10" style="7" customWidth="1"/>
    <col min="4145" max="4145" width="4" style="7" customWidth="1"/>
    <col min="4146" max="4146" width="13.83203125" style="7" customWidth="1"/>
    <col min="4147" max="4147" width="39.5" style="7" customWidth="1"/>
    <col min="4148" max="4149" width="13.5" style="7" customWidth="1"/>
    <col min="4150" max="4150" width="14" style="7" customWidth="1"/>
    <col min="4151" max="4151" width="12.5" style="7" customWidth="1"/>
    <col min="4152" max="4152" width="14.33203125" style="7" customWidth="1"/>
    <col min="4153" max="4153" width="13.6640625" style="7" customWidth="1"/>
    <col min="4154" max="4154" width="12.5" style="7" customWidth="1"/>
    <col min="4155" max="4155" width="14" style="7" customWidth="1"/>
    <col min="4156" max="4157" width="13" style="7" customWidth="1"/>
    <col min="4158" max="4158" width="15.33203125" style="7" customWidth="1"/>
    <col min="4159" max="4159" width="12.83203125" style="7" customWidth="1"/>
    <col min="4160" max="4160" width="3.83203125" style="7" customWidth="1"/>
    <col min="4161" max="4161" width="15.6640625" style="7" customWidth="1"/>
    <col min="4162" max="4162" width="10.1640625" style="7" customWidth="1"/>
    <col min="4163" max="4163" width="53.6640625" style="7" customWidth="1"/>
    <col min="4164" max="4164" width="32.83203125" style="7" customWidth="1"/>
    <col min="4165" max="4165" width="21.5" style="7" customWidth="1"/>
    <col min="4166" max="4392" width="9.1640625" style="7" bestFit="1" customWidth="1"/>
    <col min="4393" max="4393" width="4" style="7" customWidth="1"/>
    <col min="4394" max="4394" width="16.6640625" style="7" customWidth="1"/>
    <col min="4395" max="4395" width="45.33203125" style="7" customWidth="1"/>
    <col min="4396" max="4396" width="35.6640625" style="7" customWidth="1"/>
    <col min="4397" max="4397" width="15.5" style="7" customWidth="1"/>
    <col min="4398" max="4398" width="30.5" style="7" customWidth="1"/>
    <col min="4399" max="4400" width="10" style="7" customWidth="1"/>
    <col min="4401" max="4401" width="4" style="7" customWidth="1"/>
    <col min="4402" max="4402" width="13.83203125" style="7" customWidth="1"/>
    <col min="4403" max="4403" width="39.5" style="7" customWidth="1"/>
    <col min="4404" max="4405" width="13.5" style="7" customWidth="1"/>
    <col min="4406" max="4406" width="14" style="7" customWidth="1"/>
    <col min="4407" max="4407" width="12.5" style="7" customWidth="1"/>
    <col min="4408" max="4408" width="14.33203125" style="7" customWidth="1"/>
    <col min="4409" max="4409" width="13.6640625" style="7" customWidth="1"/>
    <col min="4410" max="4410" width="12.5" style="7" customWidth="1"/>
    <col min="4411" max="4411" width="14" style="7" customWidth="1"/>
    <col min="4412" max="4413" width="13" style="7" customWidth="1"/>
    <col min="4414" max="4414" width="15.33203125" style="7" customWidth="1"/>
    <col min="4415" max="4415" width="12.83203125" style="7" customWidth="1"/>
    <col min="4416" max="4416" width="3.83203125" style="7" customWidth="1"/>
    <col min="4417" max="4417" width="15.6640625" style="7" customWidth="1"/>
    <col min="4418" max="4418" width="10.1640625" style="7" customWidth="1"/>
    <col min="4419" max="4419" width="53.6640625" style="7" customWidth="1"/>
    <col min="4420" max="4420" width="32.83203125" style="7" customWidth="1"/>
    <col min="4421" max="4421" width="21.5" style="7" customWidth="1"/>
    <col min="4422" max="4648" width="9.1640625" style="7" bestFit="1" customWidth="1"/>
    <col min="4649" max="4649" width="4" style="7" customWidth="1"/>
    <col min="4650" max="4650" width="16.6640625" style="7" customWidth="1"/>
    <col min="4651" max="4651" width="45.33203125" style="7" customWidth="1"/>
    <col min="4652" max="4652" width="35.6640625" style="7" customWidth="1"/>
    <col min="4653" max="4653" width="15.5" style="7" customWidth="1"/>
    <col min="4654" max="4654" width="30.5" style="7" customWidth="1"/>
    <col min="4655" max="4656" width="10" style="7" customWidth="1"/>
    <col min="4657" max="4657" width="4" style="7" customWidth="1"/>
    <col min="4658" max="4658" width="13.83203125" style="7" customWidth="1"/>
    <col min="4659" max="4659" width="39.5" style="7" customWidth="1"/>
    <col min="4660" max="4661" width="13.5" style="7" customWidth="1"/>
    <col min="4662" max="4662" width="14" style="7" customWidth="1"/>
    <col min="4663" max="4663" width="12.5" style="7" customWidth="1"/>
    <col min="4664" max="4664" width="14.33203125" style="7" customWidth="1"/>
    <col min="4665" max="4665" width="13.6640625" style="7" customWidth="1"/>
    <col min="4666" max="4666" width="12.5" style="7" customWidth="1"/>
    <col min="4667" max="4667" width="14" style="7" customWidth="1"/>
    <col min="4668" max="4669" width="13" style="7" customWidth="1"/>
    <col min="4670" max="4670" width="15.33203125" style="7" customWidth="1"/>
    <col min="4671" max="4671" width="12.83203125" style="7" customWidth="1"/>
    <col min="4672" max="4672" width="3.83203125" style="7" customWidth="1"/>
    <col min="4673" max="4673" width="15.6640625" style="7" customWidth="1"/>
    <col min="4674" max="4674" width="10.1640625" style="7" customWidth="1"/>
    <col min="4675" max="4675" width="53.6640625" style="7" customWidth="1"/>
    <col min="4676" max="4676" width="32.83203125" style="7" customWidth="1"/>
    <col min="4677" max="4677" width="21.5" style="7" customWidth="1"/>
    <col min="4678" max="4904" width="9.1640625" style="7" bestFit="1" customWidth="1"/>
    <col min="4905" max="4905" width="4" style="7" customWidth="1"/>
    <col min="4906" max="4906" width="16.6640625" style="7" customWidth="1"/>
    <col min="4907" max="4907" width="45.33203125" style="7" customWidth="1"/>
    <col min="4908" max="4908" width="35.6640625" style="7" customWidth="1"/>
    <col min="4909" max="4909" width="15.5" style="7" customWidth="1"/>
    <col min="4910" max="4910" width="30.5" style="7" customWidth="1"/>
    <col min="4911" max="4912" width="10" style="7" customWidth="1"/>
    <col min="4913" max="4913" width="4" style="7" customWidth="1"/>
    <col min="4914" max="4914" width="13.83203125" style="7" customWidth="1"/>
    <col min="4915" max="4915" width="39.5" style="7" customWidth="1"/>
    <col min="4916" max="4917" width="13.5" style="7" customWidth="1"/>
    <col min="4918" max="4918" width="14" style="7" customWidth="1"/>
    <col min="4919" max="4919" width="12.5" style="7" customWidth="1"/>
    <col min="4920" max="4920" width="14.33203125" style="7" customWidth="1"/>
    <col min="4921" max="4921" width="13.6640625" style="7" customWidth="1"/>
    <col min="4922" max="4922" width="12.5" style="7" customWidth="1"/>
    <col min="4923" max="4923" width="14" style="7" customWidth="1"/>
    <col min="4924" max="4925" width="13" style="7" customWidth="1"/>
    <col min="4926" max="4926" width="15.33203125" style="7" customWidth="1"/>
    <col min="4927" max="4927" width="12.83203125" style="7" customWidth="1"/>
    <col min="4928" max="4928" width="3.83203125" style="7" customWidth="1"/>
    <col min="4929" max="4929" width="15.6640625" style="7" customWidth="1"/>
    <col min="4930" max="4930" width="10.1640625" style="7" customWidth="1"/>
    <col min="4931" max="4931" width="53.6640625" style="7" customWidth="1"/>
    <col min="4932" max="4932" width="32.83203125" style="7" customWidth="1"/>
    <col min="4933" max="4933" width="21.5" style="7" customWidth="1"/>
    <col min="4934" max="5160" width="9.1640625" style="7" bestFit="1" customWidth="1"/>
    <col min="5161" max="5161" width="4" style="7" customWidth="1"/>
    <col min="5162" max="5162" width="16.6640625" style="7" customWidth="1"/>
    <col min="5163" max="5163" width="45.33203125" style="7" customWidth="1"/>
    <col min="5164" max="5164" width="35.6640625" style="7" customWidth="1"/>
    <col min="5165" max="5165" width="15.5" style="7" customWidth="1"/>
    <col min="5166" max="5166" width="30.5" style="7" customWidth="1"/>
    <col min="5167" max="5168" width="10" style="7" customWidth="1"/>
    <col min="5169" max="5169" width="4" style="7" customWidth="1"/>
    <col min="5170" max="5170" width="13.83203125" style="7" customWidth="1"/>
    <col min="5171" max="5171" width="39.5" style="7" customWidth="1"/>
    <col min="5172" max="5173" width="13.5" style="7" customWidth="1"/>
    <col min="5174" max="5174" width="14" style="7" customWidth="1"/>
    <col min="5175" max="5175" width="12.5" style="7" customWidth="1"/>
    <col min="5176" max="5176" width="14.33203125" style="7" customWidth="1"/>
    <col min="5177" max="5177" width="13.6640625" style="7" customWidth="1"/>
    <col min="5178" max="5178" width="12.5" style="7" customWidth="1"/>
    <col min="5179" max="5179" width="14" style="7" customWidth="1"/>
    <col min="5180" max="5181" width="13" style="7" customWidth="1"/>
    <col min="5182" max="5182" width="15.33203125" style="7" customWidth="1"/>
    <col min="5183" max="5183" width="12.83203125" style="7" customWidth="1"/>
    <col min="5184" max="5184" width="3.83203125" style="7" customWidth="1"/>
    <col min="5185" max="5185" width="15.6640625" style="7" customWidth="1"/>
    <col min="5186" max="5186" width="10.1640625" style="7" customWidth="1"/>
    <col min="5187" max="5187" width="53.6640625" style="7" customWidth="1"/>
    <col min="5188" max="5188" width="32.83203125" style="7" customWidth="1"/>
    <col min="5189" max="5189" width="21.5" style="7" customWidth="1"/>
    <col min="5190" max="5416" width="9.1640625" style="7" bestFit="1" customWidth="1"/>
    <col min="5417" max="5417" width="4" style="7" customWidth="1"/>
    <col min="5418" max="5418" width="16.6640625" style="7" customWidth="1"/>
    <col min="5419" max="5419" width="45.33203125" style="7" customWidth="1"/>
    <col min="5420" max="5420" width="35.6640625" style="7" customWidth="1"/>
    <col min="5421" max="5421" width="15.5" style="7" customWidth="1"/>
    <col min="5422" max="5422" width="30.5" style="7" customWidth="1"/>
    <col min="5423" max="5424" width="10" style="7" customWidth="1"/>
    <col min="5425" max="5425" width="4" style="7" customWidth="1"/>
    <col min="5426" max="5426" width="13.83203125" style="7" customWidth="1"/>
    <col min="5427" max="5427" width="39.5" style="7" customWidth="1"/>
    <col min="5428" max="5429" width="13.5" style="7" customWidth="1"/>
    <col min="5430" max="5430" width="14" style="7" customWidth="1"/>
    <col min="5431" max="5431" width="12.5" style="7" customWidth="1"/>
    <col min="5432" max="5432" width="14.33203125" style="7" customWidth="1"/>
    <col min="5433" max="5433" width="13.6640625" style="7" customWidth="1"/>
    <col min="5434" max="5434" width="12.5" style="7" customWidth="1"/>
    <col min="5435" max="5435" width="14" style="7" customWidth="1"/>
    <col min="5436" max="5437" width="13" style="7" customWidth="1"/>
    <col min="5438" max="5438" width="15.33203125" style="7" customWidth="1"/>
    <col min="5439" max="5439" width="12.83203125" style="7" customWidth="1"/>
    <col min="5440" max="5440" width="3.83203125" style="7" customWidth="1"/>
    <col min="5441" max="5441" width="15.6640625" style="7" customWidth="1"/>
    <col min="5442" max="5442" width="10.1640625" style="7" customWidth="1"/>
    <col min="5443" max="5443" width="53.6640625" style="7" customWidth="1"/>
    <col min="5444" max="5444" width="32.83203125" style="7" customWidth="1"/>
    <col min="5445" max="5445" width="21.5" style="7" customWidth="1"/>
    <col min="5446" max="5672" width="9.1640625" style="7" bestFit="1" customWidth="1"/>
    <col min="5673" max="5673" width="4" style="7" customWidth="1"/>
    <col min="5674" max="5674" width="16.6640625" style="7" customWidth="1"/>
    <col min="5675" max="5675" width="45.33203125" style="7" customWidth="1"/>
    <col min="5676" max="5676" width="35.6640625" style="7" customWidth="1"/>
    <col min="5677" max="5677" width="15.5" style="7" customWidth="1"/>
    <col min="5678" max="5678" width="30.5" style="7" customWidth="1"/>
    <col min="5679" max="5680" width="10" style="7" customWidth="1"/>
    <col min="5681" max="5681" width="4" style="7" customWidth="1"/>
    <col min="5682" max="5682" width="13.83203125" style="7" customWidth="1"/>
    <col min="5683" max="5683" width="39.5" style="7" customWidth="1"/>
    <col min="5684" max="5685" width="13.5" style="7" customWidth="1"/>
    <col min="5686" max="5686" width="14" style="7" customWidth="1"/>
    <col min="5687" max="5687" width="12.5" style="7" customWidth="1"/>
    <col min="5688" max="5688" width="14.33203125" style="7" customWidth="1"/>
    <col min="5689" max="5689" width="13.6640625" style="7" customWidth="1"/>
    <col min="5690" max="5690" width="12.5" style="7" customWidth="1"/>
    <col min="5691" max="5691" width="14" style="7" customWidth="1"/>
    <col min="5692" max="5693" width="13" style="7" customWidth="1"/>
    <col min="5694" max="5694" width="15.33203125" style="7" customWidth="1"/>
    <col min="5695" max="5695" width="12.83203125" style="7" customWidth="1"/>
    <col min="5696" max="5696" width="3.83203125" style="7" customWidth="1"/>
    <col min="5697" max="5697" width="15.6640625" style="7" customWidth="1"/>
    <col min="5698" max="5698" width="10.1640625" style="7" customWidth="1"/>
    <col min="5699" max="5699" width="53.6640625" style="7" customWidth="1"/>
    <col min="5700" max="5700" width="32.83203125" style="7" customWidth="1"/>
    <col min="5701" max="5701" width="21.5" style="7" customWidth="1"/>
    <col min="5702" max="5928" width="9.1640625" style="7" bestFit="1" customWidth="1"/>
    <col min="5929" max="5929" width="4" style="7" customWidth="1"/>
    <col min="5930" max="5930" width="16.6640625" style="7" customWidth="1"/>
    <col min="5931" max="5931" width="45.33203125" style="7" customWidth="1"/>
    <col min="5932" max="5932" width="35.6640625" style="7" customWidth="1"/>
    <col min="5933" max="5933" width="15.5" style="7" customWidth="1"/>
    <col min="5934" max="5934" width="30.5" style="7" customWidth="1"/>
    <col min="5935" max="5936" width="10" style="7" customWidth="1"/>
    <col min="5937" max="5937" width="4" style="7" customWidth="1"/>
    <col min="5938" max="5938" width="13.83203125" style="7" customWidth="1"/>
    <col min="5939" max="5939" width="39.5" style="7" customWidth="1"/>
    <col min="5940" max="5941" width="13.5" style="7" customWidth="1"/>
    <col min="5942" max="5942" width="14" style="7" customWidth="1"/>
    <col min="5943" max="5943" width="12.5" style="7" customWidth="1"/>
    <col min="5944" max="5944" width="14.33203125" style="7" customWidth="1"/>
    <col min="5945" max="5945" width="13.6640625" style="7" customWidth="1"/>
    <col min="5946" max="5946" width="12.5" style="7" customWidth="1"/>
    <col min="5947" max="5947" width="14" style="7" customWidth="1"/>
    <col min="5948" max="5949" width="13" style="7" customWidth="1"/>
    <col min="5950" max="5950" width="15.33203125" style="7" customWidth="1"/>
    <col min="5951" max="5951" width="12.83203125" style="7" customWidth="1"/>
    <col min="5952" max="5952" width="3.83203125" style="7" customWidth="1"/>
    <col min="5953" max="5953" width="15.6640625" style="7" customWidth="1"/>
    <col min="5954" max="5954" width="10.1640625" style="7" customWidth="1"/>
    <col min="5955" max="5955" width="53.6640625" style="7" customWidth="1"/>
    <col min="5956" max="5956" width="32.83203125" style="7" customWidth="1"/>
    <col min="5957" max="5957" width="21.5" style="7" customWidth="1"/>
    <col min="5958" max="6184" width="9.1640625" style="7" bestFit="1" customWidth="1"/>
    <col min="6185" max="6185" width="4" style="7" customWidth="1"/>
    <col min="6186" max="6186" width="16.6640625" style="7" customWidth="1"/>
    <col min="6187" max="6187" width="45.33203125" style="7" customWidth="1"/>
    <col min="6188" max="6188" width="35.6640625" style="7" customWidth="1"/>
    <col min="6189" max="6189" width="15.5" style="7" customWidth="1"/>
    <col min="6190" max="6190" width="30.5" style="7" customWidth="1"/>
    <col min="6191" max="6192" width="10" style="7" customWidth="1"/>
    <col min="6193" max="6193" width="4" style="7" customWidth="1"/>
    <col min="6194" max="6194" width="13.83203125" style="7" customWidth="1"/>
    <col min="6195" max="6195" width="39.5" style="7" customWidth="1"/>
    <col min="6196" max="6197" width="13.5" style="7" customWidth="1"/>
    <col min="6198" max="6198" width="14" style="7" customWidth="1"/>
    <col min="6199" max="6199" width="12.5" style="7" customWidth="1"/>
    <col min="6200" max="6200" width="14.33203125" style="7" customWidth="1"/>
    <col min="6201" max="6201" width="13.6640625" style="7" customWidth="1"/>
    <col min="6202" max="6202" width="12.5" style="7" customWidth="1"/>
    <col min="6203" max="6203" width="14" style="7" customWidth="1"/>
    <col min="6204" max="6205" width="13" style="7" customWidth="1"/>
    <col min="6206" max="6206" width="15.33203125" style="7" customWidth="1"/>
    <col min="6207" max="6207" width="12.83203125" style="7" customWidth="1"/>
    <col min="6208" max="6208" width="3.83203125" style="7" customWidth="1"/>
    <col min="6209" max="6209" width="15.6640625" style="7" customWidth="1"/>
    <col min="6210" max="6210" width="10.1640625" style="7" customWidth="1"/>
    <col min="6211" max="6211" width="53.6640625" style="7" customWidth="1"/>
    <col min="6212" max="6212" width="32.83203125" style="7" customWidth="1"/>
    <col min="6213" max="6213" width="21.5" style="7" customWidth="1"/>
    <col min="6214" max="6440" width="9.1640625" style="7" bestFit="1" customWidth="1"/>
    <col min="6441" max="6441" width="4" style="7" customWidth="1"/>
    <col min="6442" max="6442" width="16.6640625" style="7" customWidth="1"/>
    <col min="6443" max="6443" width="45.33203125" style="7" customWidth="1"/>
    <col min="6444" max="6444" width="35.6640625" style="7" customWidth="1"/>
    <col min="6445" max="6445" width="15.5" style="7" customWidth="1"/>
    <col min="6446" max="6446" width="30.5" style="7" customWidth="1"/>
    <col min="6447" max="6448" width="10" style="7" customWidth="1"/>
    <col min="6449" max="6449" width="4" style="7" customWidth="1"/>
    <col min="6450" max="6450" width="13.83203125" style="7" customWidth="1"/>
    <col min="6451" max="6451" width="39.5" style="7" customWidth="1"/>
    <col min="6452" max="6453" width="13.5" style="7" customWidth="1"/>
    <col min="6454" max="6454" width="14" style="7" customWidth="1"/>
    <col min="6455" max="6455" width="12.5" style="7" customWidth="1"/>
    <col min="6456" max="6456" width="14.33203125" style="7" customWidth="1"/>
    <col min="6457" max="6457" width="13.6640625" style="7" customWidth="1"/>
    <col min="6458" max="6458" width="12.5" style="7" customWidth="1"/>
    <col min="6459" max="6459" width="14" style="7" customWidth="1"/>
    <col min="6460" max="6461" width="13" style="7" customWidth="1"/>
    <col min="6462" max="6462" width="15.33203125" style="7" customWidth="1"/>
    <col min="6463" max="6463" width="12.83203125" style="7" customWidth="1"/>
    <col min="6464" max="6464" width="3.83203125" style="7" customWidth="1"/>
    <col min="6465" max="6465" width="15.6640625" style="7" customWidth="1"/>
    <col min="6466" max="6466" width="10.1640625" style="7" customWidth="1"/>
    <col min="6467" max="6467" width="53.6640625" style="7" customWidth="1"/>
    <col min="6468" max="6468" width="32.83203125" style="7" customWidth="1"/>
    <col min="6469" max="6469" width="21.5" style="7" customWidth="1"/>
    <col min="6470" max="6696" width="9.1640625" style="7" bestFit="1" customWidth="1"/>
    <col min="6697" max="6697" width="4" style="7" customWidth="1"/>
    <col min="6698" max="6698" width="16.6640625" style="7" customWidth="1"/>
    <col min="6699" max="6699" width="45.33203125" style="7" customWidth="1"/>
    <col min="6700" max="6700" width="35.6640625" style="7" customWidth="1"/>
    <col min="6701" max="6701" width="15.5" style="7" customWidth="1"/>
    <col min="6702" max="6702" width="30.5" style="7" customWidth="1"/>
    <col min="6703" max="6704" width="10" style="7" customWidth="1"/>
    <col min="6705" max="6705" width="4" style="7" customWidth="1"/>
    <col min="6706" max="6706" width="13.83203125" style="7" customWidth="1"/>
    <col min="6707" max="6707" width="39.5" style="7" customWidth="1"/>
    <col min="6708" max="6709" width="13.5" style="7" customWidth="1"/>
    <col min="6710" max="6710" width="14" style="7" customWidth="1"/>
    <col min="6711" max="6711" width="12.5" style="7" customWidth="1"/>
    <col min="6712" max="6712" width="14.33203125" style="7" customWidth="1"/>
    <col min="6713" max="6713" width="13.6640625" style="7" customWidth="1"/>
    <col min="6714" max="6714" width="12.5" style="7" customWidth="1"/>
    <col min="6715" max="6715" width="14" style="7" customWidth="1"/>
    <col min="6716" max="6717" width="13" style="7" customWidth="1"/>
    <col min="6718" max="6718" width="15.33203125" style="7" customWidth="1"/>
    <col min="6719" max="6719" width="12.83203125" style="7" customWidth="1"/>
    <col min="6720" max="6720" width="3.83203125" style="7" customWidth="1"/>
    <col min="6721" max="6721" width="15.6640625" style="7" customWidth="1"/>
    <col min="6722" max="6722" width="10.1640625" style="7" customWidth="1"/>
    <col min="6723" max="6723" width="53.6640625" style="7" customWidth="1"/>
    <col min="6724" max="6724" width="32.83203125" style="7" customWidth="1"/>
    <col min="6725" max="6725" width="21.5" style="7" customWidth="1"/>
    <col min="6726" max="6952" width="9.1640625" style="7" bestFit="1" customWidth="1"/>
    <col min="6953" max="6953" width="4" style="7" customWidth="1"/>
    <col min="6954" max="6954" width="16.6640625" style="7" customWidth="1"/>
    <col min="6955" max="6955" width="45.33203125" style="7" customWidth="1"/>
    <col min="6956" max="6956" width="35.6640625" style="7" customWidth="1"/>
    <col min="6957" max="6957" width="15.5" style="7" customWidth="1"/>
    <col min="6958" max="6958" width="30.5" style="7" customWidth="1"/>
    <col min="6959" max="6960" width="10" style="7" customWidth="1"/>
    <col min="6961" max="6961" width="4" style="7" customWidth="1"/>
    <col min="6962" max="6962" width="13.83203125" style="7" customWidth="1"/>
    <col min="6963" max="6963" width="39.5" style="7" customWidth="1"/>
    <col min="6964" max="6965" width="13.5" style="7" customWidth="1"/>
    <col min="6966" max="6966" width="14" style="7" customWidth="1"/>
    <col min="6967" max="6967" width="12.5" style="7" customWidth="1"/>
    <col min="6968" max="6968" width="14.33203125" style="7" customWidth="1"/>
    <col min="6969" max="6969" width="13.6640625" style="7" customWidth="1"/>
    <col min="6970" max="6970" width="12.5" style="7" customWidth="1"/>
    <col min="6971" max="6971" width="14" style="7" customWidth="1"/>
    <col min="6972" max="6973" width="13" style="7" customWidth="1"/>
    <col min="6974" max="6974" width="15.33203125" style="7" customWidth="1"/>
    <col min="6975" max="6975" width="12.83203125" style="7" customWidth="1"/>
    <col min="6976" max="6976" width="3.83203125" style="7" customWidth="1"/>
    <col min="6977" max="6977" width="15.6640625" style="7" customWidth="1"/>
    <col min="6978" max="6978" width="10.1640625" style="7" customWidth="1"/>
    <col min="6979" max="6979" width="53.6640625" style="7" customWidth="1"/>
    <col min="6980" max="6980" width="32.83203125" style="7" customWidth="1"/>
    <col min="6981" max="6981" width="21.5" style="7" customWidth="1"/>
    <col min="6982" max="7208" width="9.1640625" style="7" bestFit="1" customWidth="1"/>
    <col min="7209" max="7209" width="4" style="7" customWidth="1"/>
    <col min="7210" max="7210" width="16.6640625" style="7" customWidth="1"/>
    <col min="7211" max="7211" width="45.33203125" style="7" customWidth="1"/>
    <col min="7212" max="7212" width="35.6640625" style="7" customWidth="1"/>
    <col min="7213" max="7213" width="15.5" style="7" customWidth="1"/>
    <col min="7214" max="7214" width="30.5" style="7" customWidth="1"/>
    <col min="7215" max="7216" width="10" style="7" customWidth="1"/>
    <col min="7217" max="7217" width="4" style="7" customWidth="1"/>
    <col min="7218" max="7218" width="13.83203125" style="7" customWidth="1"/>
    <col min="7219" max="7219" width="39.5" style="7" customWidth="1"/>
    <col min="7220" max="7221" width="13.5" style="7" customWidth="1"/>
    <col min="7222" max="7222" width="14" style="7" customWidth="1"/>
    <col min="7223" max="7223" width="12.5" style="7" customWidth="1"/>
    <col min="7224" max="7224" width="14.33203125" style="7" customWidth="1"/>
    <col min="7225" max="7225" width="13.6640625" style="7" customWidth="1"/>
    <col min="7226" max="7226" width="12.5" style="7" customWidth="1"/>
    <col min="7227" max="7227" width="14" style="7" customWidth="1"/>
    <col min="7228" max="7229" width="13" style="7" customWidth="1"/>
    <col min="7230" max="7230" width="15.33203125" style="7" customWidth="1"/>
    <col min="7231" max="7231" width="12.83203125" style="7" customWidth="1"/>
    <col min="7232" max="7232" width="3.83203125" style="7" customWidth="1"/>
    <col min="7233" max="7233" width="15.6640625" style="7" customWidth="1"/>
    <col min="7234" max="7234" width="10.1640625" style="7" customWidth="1"/>
    <col min="7235" max="7235" width="53.6640625" style="7" customWidth="1"/>
    <col min="7236" max="7236" width="32.83203125" style="7" customWidth="1"/>
    <col min="7237" max="7237" width="21.5" style="7" customWidth="1"/>
    <col min="7238" max="7464" width="9.1640625" style="7" bestFit="1" customWidth="1"/>
    <col min="7465" max="7465" width="4" style="7" customWidth="1"/>
    <col min="7466" max="7466" width="16.6640625" style="7" customWidth="1"/>
    <col min="7467" max="7467" width="45.33203125" style="7" customWidth="1"/>
    <col min="7468" max="7468" width="35.6640625" style="7" customWidth="1"/>
    <col min="7469" max="7469" width="15.5" style="7" customWidth="1"/>
    <col min="7470" max="7470" width="30.5" style="7" customWidth="1"/>
    <col min="7471" max="7472" width="10" style="7" customWidth="1"/>
    <col min="7473" max="7473" width="4" style="7" customWidth="1"/>
    <col min="7474" max="7474" width="13.83203125" style="7" customWidth="1"/>
    <col min="7475" max="7475" width="39.5" style="7" customWidth="1"/>
    <col min="7476" max="7477" width="13.5" style="7" customWidth="1"/>
    <col min="7478" max="7478" width="14" style="7" customWidth="1"/>
    <col min="7479" max="7479" width="12.5" style="7" customWidth="1"/>
    <col min="7480" max="7480" width="14.33203125" style="7" customWidth="1"/>
    <col min="7481" max="7481" width="13.6640625" style="7" customWidth="1"/>
    <col min="7482" max="7482" width="12.5" style="7" customWidth="1"/>
    <col min="7483" max="7483" width="14" style="7" customWidth="1"/>
    <col min="7484" max="7485" width="13" style="7" customWidth="1"/>
    <col min="7486" max="7486" width="15.33203125" style="7" customWidth="1"/>
    <col min="7487" max="7487" width="12.83203125" style="7" customWidth="1"/>
    <col min="7488" max="7488" width="3.83203125" style="7" customWidth="1"/>
    <col min="7489" max="7489" width="15.6640625" style="7" customWidth="1"/>
    <col min="7490" max="7490" width="10.1640625" style="7" customWidth="1"/>
    <col min="7491" max="7491" width="53.6640625" style="7" customWidth="1"/>
    <col min="7492" max="7492" width="32.83203125" style="7" customWidth="1"/>
    <col min="7493" max="7493" width="21.5" style="7" customWidth="1"/>
    <col min="7494" max="7720" width="9.1640625" style="7" bestFit="1" customWidth="1"/>
    <col min="7721" max="7721" width="4" style="7" customWidth="1"/>
    <col min="7722" max="7722" width="16.6640625" style="7" customWidth="1"/>
    <col min="7723" max="7723" width="45.33203125" style="7" customWidth="1"/>
    <col min="7724" max="7724" width="35.6640625" style="7" customWidth="1"/>
    <col min="7725" max="7725" width="15.5" style="7" customWidth="1"/>
    <col min="7726" max="7726" width="30.5" style="7" customWidth="1"/>
    <col min="7727" max="7728" width="10" style="7" customWidth="1"/>
    <col min="7729" max="7729" width="4" style="7" customWidth="1"/>
    <col min="7730" max="7730" width="13.83203125" style="7" customWidth="1"/>
    <col min="7731" max="7731" width="39.5" style="7" customWidth="1"/>
    <col min="7732" max="7733" width="13.5" style="7" customWidth="1"/>
    <col min="7734" max="7734" width="14" style="7" customWidth="1"/>
    <col min="7735" max="7735" width="12.5" style="7" customWidth="1"/>
    <col min="7736" max="7736" width="14.33203125" style="7" customWidth="1"/>
    <col min="7737" max="7737" width="13.6640625" style="7" customWidth="1"/>
    <col min="7738" max="7738" width="12.5" style="7" customWidth="1"/>
    <col min="7739" max="7739" width="14" style="7" customWidth="1"/>
    <col min="7740" max="7741" width="13" style="7" customWidth="1"/>
    <col min="7742" max="7742" width="15.33203125" style="7" customWidth="1"/>
    <col min="7743" max="7743" width="12.83203125" style="7" customWidth="1"/>
    <col min="7744" max="7744" width="3.83203125" style="7" customWidth="1"/>
    <col min="7745" max="7745" width="15.6640625" style="7" customWidth="1"/>
    <col min="7746" max="7746" width="10.1640625" style="7" customWidth="1"/>
    <col min="7747" max="7747" width="53.6640625" style="7" customWidth="1"/>
    <col min="7748" max="7748" width="32.83203125" style="7" customWidth="1"/>
    <col min="7749" max="7749" width="21.5" style="7" customWidth="1"/>
    <col min="7750" max="7976" width="9.1640625" style="7" bestFit="1" customWidth="1"/>
    <col min="7977" max="7977" width="4" style="7" customWidth="1"/>
    <col min="7978" max="7978" width="16.6640625" style="7" customWidth="1"/>
    <col min="7979" max="7979" width="45.33203125" style="7" customWidth="1"/>
    <col min="7980" max="7980" width="35.6640625" style="7" customWidth="1"/>
    <col min="7981" max="7981" width="15.5" style="7" customWidth="1"/>
    <col min="7982" max="7982" width="30.5" style="7" customWidth="1"/>
    <col min="7983" max="7984" width="10" style="7" customWidth="1"/>
    <col min="7985" max="7985" width="4" style="7" customWidth="1"/>
    <col min="7986" max="7986" width="13.83203125" style="7" customWidth="1"/>
    <col min="7987" max="7987" width="39.5" style="7" customWidth="1"/>
    <col min="7988" max="7989" width="13.5" style="7" customWidth="1"/>
    <col min="7990" max="7990" width="14" style="7" customWidth="1"/>
    <col min="7991" max="7991" width="12.5" style="7" customWidth="1"/>
    <col min="7992" max="7992" width="14.33203125" style="7" customWidth="1"/>
    <col min="7993" max="7993" width="13.6640625" style="7" customWidth="1"/>
    <col min="7994" max="7994" width="12.5" style="7" customWidth="1"/>
    <col min="7995" max="7995" width="14" style="7" customWidth="1"/>
    <col min="7996" max="7997" width="13" style="7" customWidth="1"/>
    <col min="7998" max="7998" width="15.33203125" style="7" customWidth="1"/>
    <col min="7999" max="7999" width="12.83203125" style="7" customWidth="1"/>
    <col min="8000" max="8000" width="3.83203125" style="7" customWidth="1"/>
    <col min="8001" max="8001" width="15.6640625" style="7" customWidth="1"/>
    <col min="8002" max="8002" width="10.1640625" style="7" customWidth="1"/>
    <col min="8003" max="8003" width="53.6640625" style="7" customWidth="1"/>
    <col min="8004" max="8004" width="32.83203125" style="7" customWidth="1"/>
    <col min="8005" max="8005" width="21.5" style="7" customWidth="1"/>
    <col min="8006" max="8232" width="9.1640625" style="7" bestFit="1" customWidth="1"/>
    <col min="8233" max="8233" width="4" style="7" customWidth="1"/>
    <col min="8234" max="8234" width="16.6640625" style="7" customWidth="1"/>
    <col min="8235" max="8235" width="45.33203125" style="7" customWidth="1"/>
    <col min="8236" max="8236" width="35.6640625" style="7" customWidth="1"/>
    <col min="8237" max="8237" width="15.5" style="7" customWidth="1"/>
    <col min="8238" max="8238" width="30.5" style="7" customWidth="1"/>
    <col min="8239" max="8240" width="10" style="7" customWidth="1"/>
    <col min="8241" max="8241" width="4" style="7" customWidth="1"/>
    <col min="8242" max="8242" width="13.83203125" style="7" customWidth="1"/>
    <col min="8243" max="8243" width="39.5" style="7" customWidth="1"/>
    <col min="8244" max="8245" width="13.5" style="7" customWidth="1"/>
    <col min="8246" max="8246" width="14" style="7" customWidth="1"/>
    <col min="8247" max="8247" width="12.5" style="7" customWidth="1"/>
    <col min="8248" max="8248" width="14.33203125" style="7" customWidth="1"/>
    <col min="8249" max="8249" width="13.6640625" style="7" customWidth="1"/>
    <col min="8250" max="8250" width="12.5" style="7" customWidth="1"/>
    <col min="8251" max="8251" width="14" style="7" customWidth="1"/>
    <col min="8252" max="8253" width="13" style="7" customWidth="1"/>
    <col min="8254" max="8254" width="15.33203125" style="7" customWidth="1"/>
    <col min="8255" max="8255" width="12.83203125" style="7" customWidth="1"/>
    <col min="8256" max="8256" width="3.83203125" style="7" customWidth="1"/>
    <col min="8257" max="8257" width="15.6640625" style="7" customWidth="1"/>
    <col min="8258" max="8258" width="10.1640625" style="7" customWidth="1"/>
    <col min="8259" max="8259" width="53.6640625" style="7" customWidth="1"/>
    <col min="8260" max="8260" width="32.83203125" style="7" customWidth="1"/>
    <col min="8261" max="8261" width="21.5" style="7" customWidth="1"/>
    <col min="8262" max="8488" width="9.1640625" style="7" bestFit="1" customWidth="1"/>
    <col min="8489" max="8489" width="4" style="7" customWidth="1"/>
    <col min="8490" max="8490" width="16.6640625" style="7" customWidth="1"/>
    <col min="8491" max="8491" width="45.33203125" style="7" customWidth="1"/>
    <col min="8492" max="8492" width="35.6640625" style="7" customWidth="1"/>
    <col min="8493" max="8493" width="15.5" style="7" customWidth="1"/>
    <col min="8494" max="8494" width="30.5" style="7" customWidth="1"/>
    <col min="8495" max="8496" width="10" style="7" customWidth="1"/>
    <col min="8497" max="8497" width="4" style="7" customWidth="1"/>
    <col min="8498" max="8498" width="13.83203125" style="7" customWidth="1"/>
    <col min="8499" max="8499" width="39.5" style="7" customWidth="1"/>
    <col min="8500" max="8501" width="13.5" style="7" customWidth="1"/>
    <col min="8502" max="8502" width="14" style="7" customWidth="1"/>
    <col min="8503" max="8503" width="12.5" style="7" customWidth="1"/>
    <col min="8504" max="8504" width="14.33203125" style="7" customWidth="1"/>
    <col min="8505" max="8505" width="13.6640625" style="7" customWidth="1"/>
    <col min="8506" max="8506" width="12.5" style="7" customWidth="1"/>
    <col min="8507" max="8507" width="14" style="7" customWidth="1"/>
    <col min="8508" max="8509" width="13" style="7" customWidth="1"/>
    <col min="8510" max="8510" width="15.33203125" style="7" customWidth="1"/>
    <col min="8511" max="8511" width="12.83203125" style="7" customWidth="1"/>
    <col min="8512" max="8512" width="3.83203125" style="7" customWidth="1"/>
    <col min="8513" max="8513" width="15.6640625" style="7" customWidth="1"/>
    <col min="8514" max="8514" width="10.1640625" style="7" customWidth="1"/>
    <col min="8515" max="8515" width="53.6640625" style="7" customWidth="1"/>
    <col min="8516" max="8516" width="32.83203125" style="7" customWidth="1"/>
    <col min="8517" max="8517" width="21.5" style="7" customWidth="1"/>
    <col min="8518" max="8744" width="9.1640625" style="7" bestFit="1" customWidth="1"/>
    <col min="8745" max="8745" width="4" style="7" customWidth="1"/>
    <col min="8746" max="8746" width="16.6640625" style="7" customWidth="1"/>
    <col min="8747" max="8747" width="45.33203125" style="7" customWidth="1"/>
    <col min="8748" max="8748" width="35.6640625" style="7" customWidth="1"/>
    <col min="8749" max="8749" width="15.5" style="7" customWidth="1"/>
    <col min="8750" max="8750" width="30.5" style="7" customWidth="1"/>
    <col min="8751" max="8752" width="10" style="7" customWidth="1"/>
    <col min="8753" max="8753" width="4" style="7" customWidth="1"/>
    <col min="8754" max="8754" width="13.83203125" style="7" customWidth="1"/>
    <col min="8755" max="8755" width="39.5" style="7" customWidth="1"/>
    <col min="8756" max="8757" width="13.5" style="7" customWidth="1"/>
    <col min="8758" max="8758" width="14" style="7" customWidth="1"/>
    <col min="8759" max="8759" width="12.5" style="7" customWidth="1"/>
    <col min="8760" max="8760" width="14.33203125" style="7" customWidth="1"/>
    <col min="8761" max="8761" width="13.6640625" style="7" customWidth="1"/>
    <col min="8762" max="8762" width="12.5" style="7" customWidth="1"/>
    <col min="8763" max="8763" width="14" style="7" customWidth="1"/>
    <col min="8764" max="8765" width="13" style="7" customWidth="1"/>
    <col min="8766" max="8766" width="15.33203125" style="7" customWidth="1"/>
    <col min="8767" max="8767" width="12.83203125" style="7" customWidth="1"/>
    <col min="8768" max="8768" width="3.83203125" style="7" customWidth="1"/>
    <col min="8769" max="8769" width="15.6640625" style="7" customWidth="1"/>
    <col min="8770" max="8770" width="10.1640625" style="7" customWidth="1"/>
    <col min="8771" max="8771" width="53.6640625" style="7" customWidth="1"/>
    <col min="8772" max="8772" width="32.83203125" style="7" customWidth="1"/>
    <col min="8773" max="8773" width="21.5" style="7" customWidth="1"/>
    <col min="8774" max="9000" width="9.1640625" style="7" bestFit="1" customWidth="1"/>
    <col min="9001" max="9001" width="4" style="7" customWidth="1"/>
    <col min="9002" max="9002" width="16.6640625" style="7" customWidth="1"/>
    <col min="9003" max="9003" width="45.33203125" style="7" customWidth="1"/>
    <col min="9004" max="9004" width="35.6640625" style="7" customWidth="1"/>
    <col min="9005" max="9005" width="15.5" style="7" customWidth="1"/>
    <col min="9006" max="9006" width="30.5" style="7" customWidth="1"/>
    <col min="9007" max="9008" width="10" style="7" customWidth="1"/>
    <col min="9009" max="9009" width="4" style="7" customWidth="1"/>
    <col min="9010" max="9010" width="13.83203125" style="7" customWidth="1"/>
    <col min="9011" max="9011" width="39.5" style="7" customWidth="1"/>
    <col min="9012" max="9013" width="13.5" style="7" customWidth="1"/>
    <col min="9014" max="9014" width="14" style="7" customWidth="1"/>
    <col min="9015" max="9015" width="12.5" style="7" customWidth="1"/>
    <col min="9016" max="9016" width="14.33203125" style="7" customWidth="1"/>
    <col min="9017" max="9017" width="13.6640625" style="7" customWidth="1"/>
    <col min="9018" max="9018" width="12.5" style="7" customWidth="1"/>
    <col min="9019" max="9019" width="14" style="7" customWidth="1"/>
    <col min="9020" max="9021" width="13" style="7" customWidth="1"/>
    <col min="9022" max="9022" width="15.33203125" style="7" customWidth="1"/>
    <col min="9023" max="9023" width="12.83203125" style="7" customWidth="1"/>
    <col min="9024" max="9024" width="3.83203125" style="7" customWidth="1"/>
    <col min="9025" max="9025" width="15.6640625" style="7" customWidth="1"/>
    <col min="9026" max="9026" width="10.1640625" style="7" customWidth="1"/>
    <col min="9027" max="9027" width="53.6640625" style="7" customWidth="1"/>
    <col min="9028" max="9028" width="32.83203125" style="7" customWidth="1"/>
    <col min="9029" max="9029" width="21.5" style="7" customWidth="1"/>
    <col min="9030" max="9256" width="9.1640625" style="7" bestFit="1" customWidth="1"/>
    <col min="9257" max="9257" width="4" style="7" customWidth="1"/>
    <col min="9258" max="9258" width="16.6640625" style="7" customWidth="1"/>
    <col min="9259" max="9259" width="45.33203125" style="7" customWidth="1"/>
    <col min="9260" max="9260" width="35.6640625" style="7" customWidth="1"/>
    <col min="9261" max="9261" width="15.5" style="7" customWidth="1"/>
    <col min="9262" max="9262" width="30.5" style="7" customWidth="1"/>
    <col min="9263" max="9264" width="10" style="7" customWidth="1"/>
    <col min="9265" max="9265" width="4" style="7" customWidth="1"/>
    <col min="9266" max="9266" width="13.83203125" style="7" customWidth="1"/>
    <col min="9267" max="9267" width="39.5" style="7" customWidth="1"/>
    <col min="9268" max="9269" width="13.5" style="7" customWidth="1"/>
    <col min="9270" max="9270" width="14" style="7" customWidth="1"/>
    <col min="9271" max="9271" width="12.5" style="7" customWidth="1"/>
    <col min="9272" max="9272" width="14.33203125" style="7" customWidth="1"/>
    <col min="9273" max="9273" width="13.6640625" style="7" customWidth="1"/>
    <col min="9274" max="9274" width="12.5" style="7" customWidth="1"/>
    <col min="9275" max="9275" width="14" style="7" customWidth="1"/>
    <col min="9276" max="9277" width="13" style="7" customWidth="1"/>
    <col min="9278" max="9278" width="15.33203125" style="7" customWidth="1"/>
    <col min="9279" max="9279" width="12.83203125" style="7" customWidth="1"/>
    <col min="9280" max="9280" width="3.83203125" style="7" customWidth="1"/>
    <col min="9281" max="9281" width="15.6640625" style="7" customWidth="1"/>
    <col min="9282" max="9282" width="10.1640625" style="7" customWidth="1"/>
    <col min="9283" max="9283" width="53.6640625" style="7" customWidth="1"/>
    <col min="9284" max="9284" width="32.83203125" style="7" customWidth="1"/>
    <col min="9285" max="9285" width="21.5" style="7" customWidth="1"/>
    <col min="9286" max="9512" width="9.1640625" style="7" bestFit="1" customWidth="1"/>
    <col min="9513" max="9513" width="4" style="7" customWidth="1"/>
    <col min="9514" max="9514" width="16.6640625" style="7" customWidth="1"/>
    <col min="9515" max="9515" width="45.33203125" style="7" customWidth="1"/>
    <col min="9516" max="9516" width="35.6640625" style="7" customWidth="1"/>
    <col min="9517" max="9517" width="15.5" style="7" customWidth="1"/>
    <col min="9518" max="9518" width="30.5" style="7" customWidth="1"/>
    <col min="9519" max="9520" width="10" style="7" customWidth="1"/>
    <col min="9521" max="9521" width="4" style="7" customWidth="1"/>
    <col min="9522" max="9522" width="13.83203125" style="7" customWidth="1"/>
    <col min="9523" max="9523" width="39.5" style="7" customWidth="1"/>
    <col min="9524" max="9525" width="13.5" style="7" customWidth="1"/>
    <col min="9526" max="9526" width="14" style="7" customWidth="1"/>
    <col min="9527" max="9527" width="12.5" style="7" customWidth="1"/>
    <col min="9528" max="9528" width="14.33203125" style="7" customWidth="1"/>
    <col min="9529" max="9529" width="13.6640625" style="7" customWidth="1"/>
    <col min="9530" max="9530" width="12.5" style="7" customWidth="1"/>
    <col min="9531" max="9531" width="14" style="7" customWidth="1"/>
    <col min="9532" max="9533" width="13" style="7" customWidth="1"/>
    <col min="9534" max="9534" width="15.33203125" style="7" customWidth="1"/>
    <col min="9535" max="9535" width="12.83203125" style="7" customWidth="1"/>
    <col min="9536" max="9536" width="3.83203125" style="7" customWidth="1"/>
    <col min="9537" max="9537" width="15.6640625" style="7" customWidth="1"/>
    <col min="9538" max="9538" width="10.1640625" style="7" customWidth="1"/>
    <col min="9539" max="9539" width="53.6640625" style="7" customWidth="1"/>
    <col min="9540" max="9540" width="32.83203125" style="7" customWidth="1"/>
    <col min="9541" max="9541" width="21.5" style="7" customWidth="1"/>
    <col min="9542" max="9768" width="9.1640625" style="7" bestFit="1" customWidth="1"/>
    <col min="9769" max="9769" width="4" style="7" customWidth="1"/>
    <col min="9770" max="9770" width="16.6640625" style="7" customWidth="1"/>
    <col min="9771" max="9771" width="45.33203125" style="7" customWidth="1"/>
    <col min="9772" max="9772" width="35.6640625" style="7" customWidth="1"/>
    <col min="9773" max="9773" width="15.5" style="7" customWidth="1"/>
    <col min="9774" max="9774" width="30.5" style="7" customWidth="1"/>
    <col min="9775" max="9776" width="10" style="7" customWidth="1"/>
    <col min="9777" max="9777" width="4" style="7" customWidth="1"/>
    <col min="9778" max="9778" width="13.83203125" style="7" customWidth="1"/>
    <col min="9779" max="9779" width="39.5" style="7" customWidth="1"/>
    <col min="9780" max="9781" width="13.5" style="7" customWidth="1"/>
    <col min="9782" max="9782" width="14" style="7" customWidth="1"/>
    <col min="9783" max="9783" width="12.5" style="7" customWidth="1"/>
    <col min="9784" max="9784" width="14.33203125" style="7" customWidth="1"/>
    <col min="9785" max="9785" width="13.6640625" style="7" customWidth="1"/>
    <col min="9786" max="9786" width="12.5" style="7" customWidth="1"/>
    <col min="9787" max="9787" width="14" style="7" customWidth="1"/>
    <col min="9788" max="9789" width="13" style="7" customWidth="1"/>
    <col min="9790" max="9790" width="15.33203125" style="7" customWidth="1"/>
    <col min="9791" max="9791" width="12.83203125" style="7" customWidth="1"/>
    <col min="9792" max="9792" width="3.83203125" style="7" customWidth="1"/>
    <col min="9793" max="9793" width="15.6640625" style="7" customWidth="1"/>
    <col min="9794" max="9794" width="10.1640625" style="7" customWidth="1"/>
    <col min="9795" max="9795" width="53.6640625" style="7" customWidth="1"/>
    <col min="9796" max="9796" width="32.83203125" style="7" customWidth="1"/>
    <col min="9797" max="9797" width="21.5" style="7" customWidth="1"/>
    <col min="9798" max="10024" width="9.1640625" style="7" bestFit="1" customWidth="1"/>
    <col min="10025" max="10025" width="4" style="7" customWidth="1"/>
    <col min="10026" max="10026" width="16.6640625" style="7" customWidth="1"/>
    <col min="10027" max="10027" width="45.33203125" style="7" customWidth="1"/>
    <col min="10028" max="10028" width="35.6640625" style="7" customWidth="1"/>
    <col min="10029" max="10029" width="15.5" style="7" customWidth="1"/>
    <col min="10030" max="10030" width="30.5" style="7" customWidth="1"/>
    <col min="10031" max="10032" width="10" style="7" customWidth="1"/>
    <col min="10033" max="10033" width="4" style="7" customWidth="1"/>
    <col min="10034" max="10034" width="13.83203125" style="7" customWidth="1"/>
    <col min="10035" max="10035" width="39.5" style="7" customWidth="1"/>
    <col min="10036" max="10037" width="13.5" style="7" customWidth="1"/>
    <col min="10038" max="10038" width="14" style="7" customWidth="1"/>
    <col min="10039" max="10039" width="12.5" style="7" customWidth="1"/>
    <col min="10040" max="10040" width="14.33203125" style="7" customWidth="1"/>
    <col min="10041" max="10041" width="13.6640625" style="7" customWidth="1"/>
    <col min="10042" max="10042" width="12.5" style="7" customWidth="1"/>
    <col min="10043" max="10043" width="14" style="7" customWidth="1"/>
    <col min="10044" max="10045" width="13" style="7" customWidth="1"/>
    <col min="10046" max="10046" width="15.33203125" style="7" customWidth="1"/>
    <col min="10047" max="10047" width="12.83203125" style="7" customWidth="1"/>
    <col min="10048" max="10048" width="3.83203125" style="7" customWidth="1"/>
    <col min="10049" max="10049" width="15.6640625" style="7" customWidth="1"/>
    <col min="10050" max="10050" width="10.1640625" style="7" customWidth="1"/>
    <col min="10051" max="10051" width="53.6640625" style="7" customWidth="1"/>
    <col min="10052" max="10052" width="32.83203125" style="7" customWidth="1"/>
    <col min="10053" max="10053" width="21.5" style="7" customWidth="1"/>
    <col min="10054" max="10280" width="9.1640625" style="7" bestFit="1" customWidth="1"/>
    <col min="10281" max="10281" width="4" style="7" customWidth="1"/>
    <col min="10282" max="10282" width="16.6640625" style="7" customWidth="1"/>
    <col min="10283" max="10283" width="45.33203125" style="7" customWidth="1"/>
    <col min="10284" max="10284" width="35.6640625" style="7" customWidth="1"/>
    <col min="10285" max="10285" width="15.5" style="7" customWidth="1"/>
    <col min="10286" max="10286" width="30.5" style="7" customWidth="1"/>
    <col min="10287" max="10288" width="10" style="7" customWidth="1"/>
    <col min="10289" max="10289" width="4" style="7" customWidth="1"/>
    <col min="10290" max="10290" width="13.83203125" style="7" customWidth="1"/>
    <col min="10291" max="10291" width="39.5" style="7" customWidth="1"/>
    <col min="10292" max="10293" width="13.5" style="7" customWidth="1"/>
    <col min="10294" max="10294" width="14" style="7" customWidth="1"/>
    <col min="10295" max="10295" width="12.5" style="7" customWidth="1"/>
    <col min="10296" max="10296" width="14.33203125" style="7" customWidth="1"/>
    <col min="10297" max="10297" width="13.6640625" style="7" customWidth="1"/>
    <col min="10298" max="10298" width="12.5" style="7" customWidth="1"/>
    <col min="10299" max="10299" width="14" style="7" customWidth="1"/>
    <col min="10300" max="10301" width="13" style="7" customWidth="1"/>
    <col min="10302" max="10302" width="15.33203125" style="7" customWidth="1"/>
    <col min="10303" max="10303" width="12.83203125" style="7" customWidth="1"/>
    <col min="10304" max="10304" width="3.83203125" style="7" customWidth="1"/>
    <col min="10305" max="10305" width="15.6640625" style="7" customWidth="1"/>
    <col min="10306" max="10306" width="10.1640625" style="7" customWidth="1"/>
    <col min="10307" max="10307" width="53.6640625" style="7" customWidth="1"/>
    <col min="10308" max="10308" width="32.83203125" style="7" customWidth="1"/>
    <col min="10309" max="10309" width="21.5" style="7" customWidth="1"/>
    <col min="10310" max="10536" width="9.1640625" style="7" bestFit="1" customWidth="1"/>
    <col min="10537" max="10537" width="4" style="7" customWidth="1"/>
    <col min="10538" max="10538" width="16.6640625" style="7" customWidth="1"/>
    <col min="10539" max="10539" width="45.33203125" style="7" customWidth="1"/>
    <col min="10540" max="10540" width="35.6640625" style="7" customWidth="1"/>
    <col min="10541" max="10541" width="15.5" style="7" customWidth="1"/>
    <col min="10542" max="10542" width="30.5" style="7" customWidth="1"/>
    <col min="10543" max="10544" width="10" style="7" customWidth="1"/>
    <col min="10545" max="10545" width="4" style="7" customWidth="1"/>
    <col min="10546" max="10546" width="13.83203125" style="7" customWidth="1"/>
    <col min="10547" max="10547" width="39.5" style="7" customWidth="1"/>
    <col min="10548" max="10549" width="13.5" style="7" customWidth="1"/>
    <col min="10550" max="10550" width="14" style="7" customWidth="1"/>
    <col min="10551" max="10551" width="12.5" style="7" customWidth="1"/>
    <col min="10552" max="10552" width="14.33203125" style="7" customWidth="1"/>
    <col min="10553" max="10553" width="13.6640625" style="7" customWidth="1"/>
    <col min="10554" max="10554" width="12.5" style="7" customWidth="1"/>
    <col min="10555" max="10555" width="14" style="7" customWidth="1"/>
    <col min="10556" max="10557" width="13" style="7" customWidth="1"/>
    <col min="10558" max="10558" width="15.33203125" style="7" customWidth="1"/>
    <col min="10559" max="10559" width="12.83203125" style="7" customWidth="1"/>
    <col min="10560" max="10560" width="3.83203125" style="7" customWidth="1"/>
    <col min="10561" max="10561" width="15.6640625" style="7" customWidth="1"/>
    <col min="10562" max="10562" width="10.1640625" style="7" customWidth="1"/>
    <col min="10563" max="10563" width="53.6640625" style="7" customWidth="1"/>
    <col min="10564" max="10564" width="32.83203125" style="7" customWidth="1"/>
    <col min="10565" max="10565" width="21.5" style="7" customWidth="1"/>
    <col min="10566" max="10792" width="9.1640625" style="7" bestFit="1" customWidth="1"/>
    <col min="10793" max="10793" width="4" style="7" customWidth="1"/>
    <col min="10794" max="10794" width="16.6640625" style="7" customWidth="1"/>
    <col min="10795" max="10795" width="45.33203125" style="7" customWidth="1"/>
    <col min="10796" max="10796" width="35.6640625" style="7" customWidth="1"/>
    <col min="10797" max="10797" width="15.5" style="7" customWidth="1"/>
    <col min="10798" max="10798" width="30.5" style="7" customWidth="1"/>
    <col min="10799" max="10800" width="10" style="7" customWidth="1"/>
    <col min="10801" max="10801" width="4" style="7" customWidth="1"/>
    <col min="10802" max="10802" width="13.83203125" style="7" customWidth="1"/>
    <col min="10803" max="10803" width="39.5" style="7" customWidth="1"/>
    <col min="10804" max="10805" width="13.5" style="7" customWidth="1"/>
    <col min="10806" max="10806" width="14" style="7" customWidth="1"/>
    <col min="10807" max="10807" width="12.5" style="7" customWidth="1"/>
    <col min="10808" max="10808" width="14.33203125" style="7" customWidth="1"/>
    <col min="10809" max="10809" width="13.6640625" style="7" customWidth="1"/>
    <col min="10810" max="10810" width="12.5" style="7" customWidth="1"/>
    <col min="10811" max="10811" width="14" style="7" customWidth="1"/>
    <col min="10812" max="10813" width="13" style="7" customWidth="1"/>
    <col min="10814" max="10814" width="15.33203125" style="7" customWidth="1"/>
    <col min="10815" max="10815" width="12.83203125" style="7" customWidth="1"/>
    <col min="10816" max="10816" width="3.83203125" style="7" customWidth="1"/>
    <col min="10817" max="10817" width="15.6640625" style="7" customWidth="1"/>
    <col min="10818" max="10818" width="10.1640625" style="7" customWidth="1"/>
    <col min="10819" max="10819" width="53.6640625" style="7" customWidth="1"/>
    <col min="10820" max="10820" width="32.83203125" style="7" customWidth="1"/>
    <col min="10821" max="10821" width="21.5" style="7" customWidth="1"/>
    <col min="10822" max="11048" width="9.1640625" style="7" bestFit="1" customWidth="1"/>
    <col min="11049" max="11049" width="4" style="7" customWidth="1"/>
    <col min="11050" max="11050" width="16.6640625" style="7" customWidth="1"/>
    <col min="11051" max="11051" width="45.33203125" style="7" customWidth="1"/>
    <col min="11052" max="11052" width="35.6640625" style="7" customWidth="1"/>
    <col min="11053" max="11053" width="15.5" style="7" customWidth="1"/>
    <col min="11054" max="11054" width="30.5" style="7" customWidth="1"/>
    <col min="11055" max="11056" width="10" style="7" customWidth="1"/>
    <col min="11057" max="11057" width="4" style="7" customWidth="1"/>
    <col min="11058" max="11058" width="13.83203125" style="7" customWidth="1"/>
    <col min="11059" max="11059" width="39.5" style="7" customWidth="1"/>
    <col min="11060" max="11061" width="13.5" style="7" customWidth="1"/>
    <col min="11062" max="11062" width="14" style="7" customWidth="1"/>
    <col min="11063" max="11063" width="12.5" style="7" customWidth="1"/>
    <col min="11064" max="11064" width="14.33203125" style="7" customWidth="1"/>
    <col min="11065" max="11065" width="13.6640625" style="7" customWidth="1"/>
    <col min="11066" max="11066" width="12.5" style="7" customWidth="1"/>
    <col min="11067" max="11067" width="14" style="7" customWidth="1"/>
    <col min="11068" max="11069" width="13" style="7" customWidth="1"/>
    <col min="11070" max="11070" width="15.33203125" style="7" customWidth="1"/>
    <col min="11071" max="11071" width="12.83203125" style="7" customWidth="1"/>
    <col min="11072" max="11072" width="3.83203125" style="7" customWidth="1"/>
    <col min="11073" max="11073" width="15.6640625" style="7" customWidth="1"/>
    <col min="11074" max="11074" width="10.1640625" style="7" customWidth="1"/>
    <col min="11075" max="11075" width="53.6640625" style="7" customWidth="1"/>
    <col min="11076" max="11076" width="32.83203125" style="7" customWidth="1"/>
    <col min="11077" max="11077" width="21.5" style="7" customWidth="1"/>
    <col min="11078" max="11304" width="9.1640625" style="7" bestFit="1" customWidth="1"/>
    <col min="11305" max="11305" width="4" style="7" customWidth="1"/>
    <col min="11306" max="11306" width="16.6640625" style="7" customWidth="1"/>
    <col min="11307" max="11307" width="45.33203125" style="7" customWidth="1"/>
    <col min="11308" max="11308" width="35.6640625" style="7" customWidth="1"/>
    <col min="11309" max="11309" width="15.5" style="7" customWidth="1"/>
    <col min="11310" max="11310" width="30.5" style="7" customWidth="1"/>
    <col min="11311" max="11312" width="10" style="7" customWidth="1"/>
    <col min="11313" max="11313" width="4" style="7" customWidth="1"/>
    <col min="11314" max="11314" width="13.83203125" style="7" customWidth="1"/>
    <col min="11315" max="11315" width="39.5" style="7" customWidth="1"/>
    <col min="11316" max="11317" width="13.5" style="7" customWidth="1"/>
    <col min="11318" max="11318" width="14" style="7" customWidth="1"/>
    <col min="11319" max="11319" width="12.5" style="7" customWidth="1"/>
    <col min="11320" max="11320" width="14.33203125" style="7" customWidth="1"/>
    <col min="11321" max="11321" width="13.6640625" style="7" customWidth="1"/>
    <col min="11322" max="11322" width="12.5" style="7" customWidth="1"/>
    <col min="11323" max="11323" width="14" style="7" customWidth="1"/>
    <col min="11324" max="11325" width="13" style="7" customWidth="1"/>
    <col min="11326" max="11326" width="15.33203125" style="7" customWidth="1"/>
    <col min="11327" max="11327" width="12.83203125" style="7" customWidth="1"/>
    <col min="11328" max="11328" width="3.83203125" style="7" customWidth="1"/>
    <col min="11329" max="11329" width="15.6640625" style="7" customWidth="1"/>
    <col min="11330" max="11330" width="10.1640625" style="7" customWidth="1"/>
    <col min="11331" max="11331" width="53.6640625" style="7" customWidth="1"/>
    <col min="11332" max="11332" width="32.83203125" style="7" customWidth="1"/>
    <col min="11333" max="11333" width="21.5" style="7" customWidth="1"/>
    <col min="11334" max="11560" width="9.1640625" style="7" bestFit="1" customWidth="1"/>
    <col min="11561" max="11561" width="4" style="7" customWidth="1"/>
    <col min="11562" max="11562" width="16.6640625" style="7" customWidth="1"/>
    <col min="11563" max="11563" width="45.33203125" style="7" customWidth="1"/>
    <col min="11564" max="11564" width="35.6640625" style="7" customWidth="1"/>
    <col min="11565" max="11565" width="15.5" style="7" customWidth="1"/>
    <col min="11566" max="11566" width="30.5" style="7" customWidth="1"/>
    <col min="11567" max="11568" width="10" style="7" customWidth="1"/>
    <col min="11569" max="11569" width="4" style="7" customWidth="1"/>
    <col min="11570" max="11570" width="13.83203125" style="7" customWidth="1"/>
    <col min="11571" max="11571" width="39.5" style="7" customWidth="1"/>
    <col min="11572" max="11573" width="13.5" style="7" customWidth="1"/>
    <col min="11574" max="11574" width="14" style="7" customWidth="1"/>
    <col min="11575" max="11575" width="12.5" style="7" customWidth="1"/>
    <col min="11576" max="11576" width="14.33203125" style="7" customWidth="1"/>
    <col min="11577" max="11577" width="13.6640625" style="7" customWidth="1"/>
    <col min="11578" max="11578" width="12.5" style="7" customWidth="1"/>
    <col min="11579" max="11579" width="14" style="7" customWidth="1"/>
    <col min="11580" max="11581" width="13" style="7" customWidth="1"/>
    <col min="11582" max="11582" width="15.33203125" style="7" customWidth="1"/>
    <col min="11583" max="11583" width="12.83203125" style="7" customWidth="1"/>
    <col min="11584" max="11584" width="3.83203125" style="7" customWidth="1"/>
    <col min="11585" max="11585" width="15.6640625" style="7" customWidth="1"/>
    <col min="11586" max="11586" width="10.1640625" style="7" customWidth="1"/>
    <col min="11587" max="11587" width="53.6640625" style="7" customWidth="1"/>
    <col min="11588" max="11588" width="32.83203125" style="7" customWidth="1"/>
    <col min="11589" max="11589" width="21.5" style="7" customWidth="1"/>
    <col min="11590" max="11816" width="9.1640625" style="7" bestFit="1" customWidth="1"/>
    <col min="11817" max="11817" width="4" style="7" customWidth="1"/>
    <col min="11818" max="11818" width="16.6640625" style="7" customWidth="1"/>
    <col min="11819" max="11819" width="45.33203125" style="7" customWidth="1"/>
    <col min="11820" max="11820" width="35.6640625" style="7" customWidth="1"/>
    <col min="11821" max="11821" width="15.5" style="7" customWidth="1"/>
    <col min="11822" max="11822" width="30.5" style="7" customWidth="1"/>
    <col min="11823" max="11824" width="10" style="7" customWidth="1"/>
    <col min="11825" max="11825" width="4" style="7" customWidth="1"/>
    <col min="11826" max="11826" width="13.83203125" style="7" customWidth="1"/>
    <col min="11827" max="11827" width="39.5" style="7" customWidth="1"/>
    <col min="11828" max="11829" width="13.5" style="7" customWidth="1"/>
    <col min="11830" max="11830" width="14" style="7" customWidth="1"/>
    <col min="11831" max="11831" width="12.5" style="7" customWidth="1"/>
    <col min="11832" max="11832" width="14.33203125" style="7" customWidth="1"/>
    <col min="11833" max="11833" width="13.6640625" style="7" customWidth="1"/>
    <col min="11834" max="11834" width="12.5" style="7" customWidth="1"/>
    <col min="11835" max="11835" width="14" style="7" customWidth="1"/>
    <col min="11836" max="11837" width="13" style="7" customWidth="1"/>
    <col min="11838" max="11838" width="15.33203125" style="7" customWidth="1"/>
    <col min="11839" max="11839" width="12.83203125" style="7" customWidth="1"/>
    <col min="11840" max="11840" width="3.83203125" style="7" customWidth="1"/>
    <col min="11841" max="11841" width="15.6640625" style="7" customWidth="1"/>
    <col min="11842" max="11842" width="10.1640625" style="7" customWidth="1"/>
    <col min="11843" max="11843" width="53.6640625" style="7" customWidth="1"/>
    <col min="11844" max="11844" width="32.83203125" style="7" customWidth="1"/>
    <col min="11845" max="11845" width="21.5" style="7" customWidth="1"/>
    <col min="11846" max="12072" width="9.1640625" style="7" bestFit="1" customWidth="1"/>
    <col min="12073" max="12073" width="4" style="7" customWidth="1"/>
    <col min="12074" max="12074" width="16.6640625" style="7" customWidth="1"/>
    <col min="12075" max="12075" width="45.33203125" style="7" customWidth="1"/>
    <col min="12076" max="12076" width="35.6640625" style="7" customWidth="1"/>
    <col min="12077" max="12077" width="15.5" style="7" customWidth="1"/>
    <col min="12078" max="12078" width="30.5" style="7" customWidth="1"/>
    <col min="12079" max="12080" width="10" style="7" customWidth="1"/>
    <col min="12081" max="12081" width="4" style="7" customWidth="1"/>
    <col min="12082" max="12082" width="13.83203125" style="7" customWidth="1"/>
    <col min="12083" max="12083" width="39.5" style="7" customWidth="1"/>
    <col min="12084" max="12085" width="13.5" style="7" customWidth="1"/>
    <col min="12086" max="12086" width="14" style="7" customWidth="1"/>
    <col min="12087" max="12087" width="12.5" style="7" customWidth="1"/>
    <col min="12088" max="12088" width="14.33203125" style="7" customWidth="1"/>
    <col min="12089" max="12089" width="13.6640625" style="7" customWidth="1"/>
    <col min="12090" max="12090" width="12.5" style="7" customWidth="1"/>
    <col min="12091" max="12091" width="14" style="7" customWidth="1"/>
    <col min="12092" max="12093" width="13" style="7" customWidth="1"/>
    <col min="12094" max="12094" width="15.33203125" style="7" customWidth="1"/>
    <col min="12095" max="12095" width="12.83203125" style="7" customWidth="1"/>
    <col min="12096" max="12096" width="3.83203125" style="7" customWidth="1"/>
    <col min="12097" max="12097" width="15.6640625" style="7" customWidth="1"/>
    <col min="12098" max="12098" width="10.1640625" style="7" customWidth="1"/>
    <col min="12099" max="12099" width="53.6640625" style="7" customWidth="1"/>
    <col min="12100" max="12100" width="32.83203125" style="7" customWidth="1"/>
    <col min="12101" max="12101" width="21.5" style="7" customWidth="1"/>
    <col min="12102" max="12328" width="9.1640625" style="7" bestFit="1" customWidth="1"/>
    <col min="12329" max="12329" width="4" style="7" customWidth="1"/>
    <col min="12330" max="12330" width="16.6640625" style="7" customWidth="1"/>
    <col min="12331" max="12331" width="45.33203125" style="7" customWidth="1"/>
    <col min="12332" max="12332" width="35.6640625" style="7" customWidth="1"/>
    <col min="12333" max="12333" width="15.5" style="7" customWidth="1"/>
    <col min="12334" max="12334" width="30.5" style="7" customWidth="1"/>
    <col min="12335" max="12336" width="10" style="7" customWidth="1"/>
    <col min="12337" max="12337" width="4" style="7" customWidth="1"/>
    <col min="12338" max="12338" width="13.83203125" style="7" customWidth="1"/>
    <col min="12339" max="12339" width="39.5" style="7" customWidth="1"/>
    <col min="12340" max="12341" width="13.5" style="7" customWidth="1"/>
    <col min="12342" max="12342" width="14" style="7" customWidth="1"/>
    <col min="12343" max="12343" width="12.5" style="7" customWidth="1"/>
    <col min="12344" max="12344" width="14.33203125" style="7" customWidth="1"/>
    <col min="12345" max="12345" width="13.6640625" style="7" customWidth="1"/>
    <col min="12346" max="12346" width="12.5" style="7" customWidth="1"/>
    <col min="12347" max="12347" width="14" style="7" customWidth="1"/>
    <col min="12348" max="12349" width="13" style="7" customWidth="1"/>
    <col min="12350" max="12350" width="15.33203125" style="7" customWidth="1"/>
    <col min="12351" max="12351" width="12.83203125" style="7" customWidth="1"/>
    <col min="12352" max="12352" width="3.83203125" style="7" customWidth="1"/>
    <col min="12353" max="12353" width="15.6640625" style="7" customWidth="1"/>
    <col min="12354" max="12354" width="10.1640625" style="7" customWidth="1"/>
    <col min="12355" max="12355" width="53.6640625" style="7" customWidth="1"/>
    <col min="12356" max="12356" width="32.83203125" style="7" customWidth="1"/>
    <col min="12357" max="12357" width="21.5" style="7" customWidth="1"/>
    <col min="12358" max="12584" width="9.1640625" style="7" bestFit="1" customWidth="1"/>
    <col min="12585" max="12585" width="4" style="7" customWidth="1"/>
    <col min="12586" max="12586" width="16.6640625" style="7" customWidth="1"/>
    <col min="12587" max="12587" width="45.33203125" style="7" customWidth="1"/>
    <col min="12588" max="12588" width="35.6640625" style="7" customWidth="1"/>
    <col min="12589" max="12589" width="15.5" style="7" customWidth="1"/>
    <col min="12590" max="12590" width="30.5" style="7" customWidth="1"/>
    <col min="12591" max="12592" width="10" style="7" customWidth="1"/>
    <col min="12593" max="12593" width="4" style="7" customWidth="1"/>
    <col min="12594" max="12594" width="13.83203125" style="7" customWidth="1"/>
    <col min="12595" max="12595" width="39.5" style="7" customWidth="1"/>
    <col min="12596" max="12597" width="13.5" style="7" customWidth="1"/>
    <col min="12598" max="12598" width="14" style="7" customWidth="1"/>
    <col min="12599" max="12599" width="12.5" style="7" customWidth="1"/>
    <col min="12600" max="12600" width="14.33203125" style="7" customWidth="1"/>
    <col min="12601" max="12601" width="13.6640625" style="7" customWidth="1"/>
    <col min="12602" max="12602" width="12.5" style="7" customWidth="1"/>
    <col min="12603" max="12603" width="14" style="7" customWidth="1"/>
    <col min="12604" max="12605" width="13" style="7" customWidth="1"/>
    <col min="12606" max="12606" width="15.33203125" style="7" customWidth="1"/>
    <col min="12607" max="12607" width="12.83203125" style="7" customWidth="1"/>
    <col min="12608" max="12608" width="3.83203125" style="7" customWidth="1"/>
    <col min="12609" max="12609" width="15.6640625" style="7" customWidth="1"/>
    <col min="12610" max="12610" width="10.1640625" style="7" customWidth="1"/>
    <col min="12611" max="12611" width="53.6640625" style="7" customWidth="1"/>
    <col min="12612" max="12612" width="32.83203125" style="7" customWidth="1"/>
    <col min="12613" max="12613" width="21.5" style="7" customWidth="1"/>
    <col min="12614" max="12840" width="9.1640625" style="7" bestFit="1" customWidth="1"/>
    <col min="12841" max="12841" width="4" style="7" customWidth="1"/>
    <col min="12842" max="12842" width="16.6640625" style="7" customWidth="1"/>
    <col min="12843" max="12843" width="45.33203125" style="7" customWidth="1"/>
    <col min="12844" max="12844" width="35.6640625" style="7" customWidth="1"/>
    <col min="12845" max="12845" width="15.5" style="7" customWidth="1"/>
    <col min="12846" max="12846" width="30.5" style="7" customWidth="1"/>
    <col min="12847" max="12848" width="10" style="7" customWidth="1"/>
    <col min="12849" max="12849" width="4" style="7" customWidth="1"/>
    <col min="12850" max="12850" width="13.83203125" style="7" customWidth="1"/>
    <col min="12851" max="12851" width="39.5" style="7" customWidth="1"/>
    <col min="12852" max="12853" width="13.5" style="7" customWidth="1"/>
    <col min="12854" max="12854" width="14" style="7" customWidth="1"/>
    <col min="12855" max="12855" width="12.5" style="7" customWidth="1"/>
    <col min="12856" max="12856" width="14.33203125" style="7" customWidth="1"/>
    <col min="12857" max="12857" width="13.6640625" style="7" customWidth="1"/>
    <col min="12858" max="12858" width="12.5" style="7" customWidth="1"/>
    <col min="12859" max="12859" width="14" style="7" customWidth="1"/>
    <col min="12860" max="12861" width="13" style="7" customWidth="1"/>
    <col min="12862" max="12862" width="15.33203125" style="7" customWidth="1"/>
    <col min="12863" max="12863" width="12.83203125" style="7" customWidth="1"/>
    <col min="12864" max="12864" width="3.83203125" style="7" customWidth="1"/>
    <col min="12865" max="12865" width="15.6640625" style="7" customWidth="1"/>
    <col min="12866" max="12866" width="10.1640625" style="7" customWidth="1"/>
    <col min="12867" max="12867" width="53.6640625" style="7" customWidth="1"/>
    <col min="12868" max="12868" width="32.83203125" style="7" customWidth="1"/>
    <col min="12869" max="12869" width="21.5" style="7" customWidth="1"/>
    <col min="12870" max="13096" width="9.1640625" style="7" bestFit="1" customWidth="1"/>
    <col min="13097" max="13097" width="4" style="7" customWidth="1"/>
    <col min="13098" max="13098" width="16.6640625" style="7" customWidth="1"/>
    <col min="13099" max="13099" width="45.33203125" style="7" customWidth="1"/>
    <col min="13100" max="13100" width="35.6640625" style="7" customWidth="1"/>
    <col min="13101" max="13101" width="15.5" style="7" customWidth="1"/>
    <col min="13102" max="13102" width="30.5" style="7" customWidth="1"/>
    <col min="13103" max="13104" width="10" style="7" customWidth="1"/>
    <col min="13105" max="13105" width="4" style="7" customWidth="1"/>
    <col min="13106" max="13106" width="13.83203125" style="7" customWidth="1"/>
    <col min="13107" max="13107" width="39.5" style="7" customWidth="1"/>
    <col min="13108" max="13109" width="13.5" style="7" customWidth="1"/>
    <col min="13110" max="13110" width="14" style="7" customWidth="1"/>
    <col min="13111" max="13111" width="12.5" style="7" customWidth="1"/>
    <col min="13112" max="13112" width="14.33203125" style="7" customWidth="1"/>
    <col min="13113" max="13113" width="13.6640625" style="7" customWidth="1"/>
    <col min="13114" max="13114" width="12.5" style="7" customWidth="1"/>
    <col min="13115" max="13115" width="14" style="7" customWidth="1"/>
    <col min="13116" max="13117" width="13" style="7" customWidth="1"/>
    <col min="13118" max="13118" width="15.33203125" style="7" customWidth="1"/>
    <col min="13119" max="13119" width="12.83203125" style="7" customWidth="1"/>
    <col min="13120" max="13120" width="3.83203125" style="7" customWidth="1"/>
    <col min="13121" max="13121" width="15.6640625" style="7" customWidth="1"/>
    <col min="13122" max="13122" width="10.1640625" style="7" customWidth="1"/>
    <col min="13123" max="13123" width="53.6640625" style="7" customWidth="1"/>
    <col min="13124" max="13124" width="32.83203125" style="7" customWidth="1"/>
    <col min="13125" max="13125" width="21.5" style="7" customWidth="1"/>
    <col min="13126" max="13352" width="9.1640625" style="7" bestFit="1" customWidth="1"/>
    <col min="13353" max="13353" width="4" style="7" customWidth="1"/>
    <col min="13354" max="13354" width="16.6640625" style="7" customWidth="1"/>
    <col min="13355" max="13355" width="45.33203125" style="7" customWidth="1"/>
    <col min="13356" max="13356" width="35.6640625" style="7" customWidth="1"/>
    <col min="13357" max="13357" width="15.5" style="7" customWidth="1"/>
    <col min="13358" max="13358" width="30.5" style="7" customWidth="1"/>
    <col min="13359" max="13360" width="10" style="7" customWidth="1"/>
    <col min="13361" max="13361" width="4" style="7" customWidth="1"/>
    <col min="13362" max="13362" width="13.83203125" style="7" customWidth="1"/>
    <col min="13363" max="13363" width="39.5" style="7" customWidth="1"/>
    <col min="13364" max="13365" width="13.5" style="7" customWidth="1"/>
    <col min="13366" max="13366" width="14" style="7" customWidth="1"/>
    <col min="13367" max="13367" width="12.5" style="7" customWidth="1"/>
    <col min="13368" max="13368" width="14.33203125" style="7" customWidth="1"/>
    <col min="13369" max="13369" width="13.6640625" style="7" customWidth="1"/>
    <col min="13370" max="13370" width="12.5" style="7" customWidth="1"/>
    <col min="13371" max="13371" width="14" style="7" customWidth="1"/>
    <col min="13372" max="13373" width="13" style="7" customWidth="1"/>
    <col min="13374" max="13374" width="15.33203125" style="7" customWidth="1"/>
    <col min="13375" max="13375" width="12.83203125" style="7" customWidth="1"/>
    <col min="13376" max="13376" width="3.83203125" style="7" customWidth="1"/>
    <col min="13377" max="13377" width="15.6640625" style="7" customWidth="1"/>
    <col min="13378" max="13378" width="10.1640625" style="7" customWidth="1"/>
    <col min="13379" max="13379" width="53.6640625" style="7" customWidth="1"/>
    <col min="13380" max="13380" width="32.83203125" style="7" customWidth="1"/>
    <col min="13381" max="13381" width="21.5" style="7" customWidth="1"/>
    <col min="13382" max="13608" width="9.1640625" style="7" bestFit="1" customWidth="1"/>
    <col min="13609" max="13609" width="4" style="7" customWidth="1"/>
    <col min="13610" max="13610" width="16.6640625" style="7" customWidth="1"/>
    <col min="13611" max="13611" width="45.33203125" style="7" customWidth="1"/>
    <col min="13612" max="13612" width="35.6640625" style="7" customWidth="1"/>
    <col min="13613" max="13613" width="15.5" style="7" customWidth="1"/>
    <col min="13614" max="13614" width="30.5" style="7" customWidth="1"/>
    <col min="13615" max="13616" width="10" style="7" customWidth="1"/>
    <col min="13617" max="13617" width="4" style="7" customWidth="1"/>
    <col min="13618" max="13618" width="13.83203125" style="7" customWidth="1"/>
    <col min="13619" max="13619" width="39.5" style="7" customWidth="1"/>
    <col min="13620" max="13621" width="13.5" style="7" customWidth="1"/>
    <col min="13622" max="13622" width="14" style="7" customWidth="1"/>
    <col min="13623" max="13623" width="12.5" style="7" customWidth="1"/>
    <col min="13624" max="13624" width="14.33203125" style="7" customWidth="1"/>
    <col min="13625" max="13625" width="13.6640625" style="7" customWidth="1"/>
    <col min="13626" max="13626" width="12.5" style="7" customWidth="1"/>
    <col min="13627" max="13627" width="14" style="7" customWidth="1"/>
    <col min="13628" max="13629" width="13" style="7" customWidth="1"/>
    <col min="13630" max="13630" width="15.33203125" style="7" customWidth="1"/>
    <col min="13631" max="13631" width="12.83203125" style="7" customWidth="1"/>
    <col min="13632" max="13632" width="3.83203125" style="7" customWidth="1"/>
    <col min="13633" max="13633" width="15.6640625" style="7" customWidth="1"/>
    <col min="13634" max="13634" width="10.1640625" style="7" customWidth="1"/>
    <col min="13635" max="13635" width="53.6640625" style="7" customWidth="1"/>
    <col min="13636" max="13636" width="32.83203125" style="7" customWidth="1"/>
    <col min="13637" max="13637" width="21.5" style="7" customWidth="1"/>
    <col min="13638" max="13864" width="9.1640625" style="7" bestFit="1" customWidth="1"/>
    <col min="13865" max="13865" width="4" style="7" customWidth="1"/>
    <col min="13866" max="13866" width="16.6640625" style="7" customWidth="1"/>
    <col min="13867" max="13867" width="45.33203125" style="7" customWidth="1"/>
    <col min="13868" max="13868" width="35.6640625" style="7" customWidth="1"/>
    <col min="13869" max="13869" width="15.5" style="7" customWidth="1"/>
    <col min="13870" max="13870" width="30.5" style="7" customWidth="1"/>
    <col min="13871" max="13872" width="10" style="7" customWidth="1"/>
    <col min="13873" max="13873" width="4" style="7" customWidth="1"/>
    <col min="13874" max="13874" width="13.83203125" style="7" customWidth="1"/>
    <col min="13875" max="13875" width="39.5" style="7" customWidth="1"/>
    <col min="13876" max="13877" width="13.5" style="7" customWidth="1"/>
    <col min="13878" max="13878" width="14" style="7" customWidth="1"/>
    <col min="13879" max="13879" width="12.5" style="7" customWidth="1"/>
    <col min="13880" max="13880" width="14.33203125" style="7" customWidth="1"/>
    <col min="13881" max="13881" width="13.6640625" style="7" customWidth="1"/>
    <col min="13882" max="13882" width="12.5" style="7" customWidth="1"/>
    <col min="13883" max="13883" width="14" style="7" customWidth="1"/>
    <col min="13884" max="13885" width="13" style="7" customWidth="1"/>
    <col min="13886" max="13886" width="15.33203125" style="7" customWidth="1"/>
    <col min="13887" max="13887" width="12.83203125" style="7" customWidth="1"/>
    <col min="13888" max="13888" width="3.83203125" style="7" customWidth="1"/>
    <col min="13889" max="13889" width="15.6640625" style="7" customWidth="1"/>
    <col min="13890" max="13890" width="10.1640625" style="7" customWidth="1"/>
    <col min="13891" max="13891" width="53.6640625" style="7" customWidth="1"/>
    <col min="13892" max="13892" width="32.83203125" style="7" customWidth="1"/>
    <col min="13893" max="13893" width="21.5" style="7" customWidth="1"/>
    <col min="13894" max="14120" width="9.1640625" style="7" bestFit="1" customWidth="1"/>
    <col min="14121" max="14121" width="4" style="7" customWidth="1"/>
    <col min="14122" max="14122" width="16.6640625" style="7" customWidth="1"/>
    <col min="14123" max="14123" width="45.33203125" style="7" customWidth="1"/>
    <col min="14124" max="14124" width="35.6640625" style="7" customWidth="1"/>
    <col min="14125" max="14125" width="15.5" style="7" customWidth="1"/>
    <col min="14126" max="14126" width="30.5" style="7" customWidth="1"/>
    <col min="14127" max="14128" width="10" style="7" customWidth="1"/>
    <col min="14129" max="14129" width="4" style="7" customWidth="1"/>
    <col min="14130" max="14130" width="13.83203125" style="7" customWidth="1"/>
    <col min="14131" max="14131" width="39.5" style="7" customWidth="1"/>
    <col min="14132" max="14133" width="13.5" style="7" customWidth="1"/>
    <col min="14134" max="14134" width="14" style="7" customWidth="1"/>
    <col min="14135" max="14135" width="12.5" style="7" customWidth="1"/>
    <col min="14136" max="14136" width="14.33203125" style="7" customWidth="1"/>
    <col min="14137" max="14137" width="13.6640625" style="7" customWidth="1"/>
    <col min="14138" max="14138" width="12.5" style="7" customWidth="1"/>
    <col min="14139" max="14139" width="14" style="7" customWidth="1"/>
    <col min="14140" max="14141" width="13" style="7" customWidth="1"/>
    <col min="14142" max="14142" width="15.33203125" style="7" customWidth="1"/>
    <col min="14143" max="14143" width="12.83203125" style="7" customWidth="1"/>
    <col min="14144" max="14144" width="3.83203125" style="7" customWidth="1"/>
    <col min="14145" max="14145" width="15.6640625" style="7" customWidth="1"/>
    <col min="14146" max="14146" width="10.1640625" style="7" customWidth="1"/>
    <col min="14147" max="14147" width="53.6640625" style="7" customWidth="1"/>
    <col min="14148" max="14148" width="32.83203125" style="7" customWidth="1"/>
    <col min="14149" max="14149" width="21.5" style="7" customWidth="1"/>
    <col min="14150" max="14376" width="9.1640625" style="7" bestFit="1" customWidth="1"/>
    <col min="14377" max="14377" width="4" style="7" customWidth="1"/>
    <col min="14378" max="14378" width="16.6640625" style="7" customWidth="1"/>
    <col min="14379" max="14379" width="45.33203125" style="7" customWidth="1"/>
    <col min="14380" max="14380" width="35.6640625" style="7" customWidth="1"/>
    <col min="14381" max="14381" width="15.5" style="7" customWidth="1"/>
    <col min="14382" max="14382" width="30.5" style="7" customWidth="1"/>
    <col min="14383" max="14384" width="10" style="7" customWidth="1"/>
    <col min="14385" max="14385" width="4" style="7" customWidth="1"/>
    <col min="14386" max="14386" width="13.83203125" style="7" customWidth="1"/>
    <col min="14387" max="14387" width="39.5" style="7" customWidth="1"/>
    <col min="14388" max="14389" width="13.5" style="7" customWidth="1"/>
    <col min="14390" max="14390" width="14" style="7" customWidth="1"/>
    <col min="14391" max="14391" width="12.5" style="7" customWidth="1"/>
    <col min="14392" max="14392" width="14.33203125" style="7" customWidth="1"/>
    <col min="14393" max="14393" width="13.6640625" style="7" customWidth="1"/>
    <col min="14394" max="14394" width="12.5" style="7" customWidth="1"/>
    <col min="14395" max="14395" width="14" style="7" customWidth="1"/>
    <col min="14396" max="14397" width="13" style="7" customWidth="1"/>
    <col min="14398" max="14398" width="15.33203125" style="7" customWidth="1"/>
    <col min="14399" max="14399" width="12.83203125" style="7" customWidth="1"/>
    <col min="14400" max="14400" width="3.83203125" style="7" customWidth="1"/>
    <col min="14401" max="14401" width="15.6640625" style="7" customWidth="1"/>
    <col min="14402" max="14402" width="10.1640625" style="7" customWidth="1"/>
    <col min="14403" max="14403" width="53.6640625" style="7" customWidth="1"/>
    <col min="14404" max="14404" width="32.83203125" style="7" customWidth="1"/>
    <col min="14405" max="14405" width="21.5" style="7" customWidth="1"/>
    <col min="14406" max="14632" width="9.1640625" style="7" bestFit="1" customWidth="1"/>
    <col min="14633" max="14633" width="4" style="7" customWidth="1"/>
    <col min="14634" max="14634" width="16.6640625" style="7" customWidth="1"/>
    <col min="14635" max="14635" width="45.33203125" style="7" customWidth="1"/>
    <col min="14636" max="14636" width="35.6640625" style="7" customWidth="1"/>
    <col min="14637" max="14637" width="15.5" style="7" customWidth="1"/>
    <col min="14638" max="14638" width="30.5" style="7" customWidth="1"/>
    <col min="14639" max="14640" width="10" style="7" customWidth="1"/>
    <col min="14641" max="14641" width="4" style="7" customWidth="1"/>
    <col min="14642" max="14642" width="13.83203125" style="7" customWidth="1"/>
    <col min="14643" max="14643" width="39.5" style="7" customWidth="1"/>
    <col min="14644" max="14645" width="13.5" style="7" customWidth="1"/>
    <col min="14646" max="14646" width="14" style="7" customWidth="1"/>
    <col min="14647" max="14647" width="12.5" style="7" customWidth="1"/>
    <col min="14648" max="14648" width="14.33203125" style="7" customWidth="1"/>
    <col min="14649" max="14649" width="13.6640625" style="7" customWidth="1"/>
    <col min="14650" max="14650" width="12.5" style="7" customWidth="1"/>
    <col min="14651" max="14651" width="14" style="7" customWidth="1"/>
    <col min="14652" max="14653" width="13" style="7" customWidth="1"/>
    <col min="14654" max="14654" width="15.33203125" style="7" customWidth="1"/>
    <col min="14655" max="14655" width="12.83203125" style="7" customWidth="1"/>
    <col min="14656" max="14656" width="3.83203125" style="7" customWidth="1"/>
    <col min="14657" max="14657" width="15.6640625" style="7" customWidth="1"/>
    <col min="14658" max="14658" width="10.1640625" style="7" customWidth="1"/>
    <col min="14659" max="14659" width="53.6640625" style="7" customWidth="1"/>
    <col min="14660" max="14660" width="32.83203125" style="7" customWidth="1"/>
    <col min="14661" max="14661" width="21.5" style="7" customWidth="1"/>
    <col min="14662" max="14888" width="9.1640625" style="7" bestFit="1" customWidth="1"/>
    <col min="14889" max="14889" width="4" style="7" customWidth="1"/>
    <col min="14890" max="14890" width="16.6640625" style="7" customWidth="1"/>
    <col min="14891" max="14891" width="45.33203125" style="7" customWidth="1"/>
    <col min="14892" max="14892" width="35.6640625" style="7" customWidth="1"/>
    <col min="14893" max="14893" width="15.5" style="7" customWidth="1"/>
    <col min="14894" max="14894" width="30.5" style="7" customWidth="1"/>
    <col min="14895" max="14896" width="10" style="7" customWidth="1"/>
    <col min="14897" max="14897" width="4" style="7" customWidth="1"/>
    <col min="14898" max="14898" width="13.83203125" style="7" customWidth="1"/>
    <col min="14899" max="14899" width="39.5" style="7" customWidth="1"/>
    <col min="14900" max="14901" width="13.5" style="7" customWidth="1"/>
    <col min="14902" max="14902" width="14" style="7" customWidth="1"/>
    <col min="14903" max="14903" width="12.5" style="7" customWidth="1"/>
    <col min="14904" max="14904" width="14.33203125" style="7" customWidth="1"/>
    <col min="14905" max="14905" width="13.6640625" style="7" customWidth="1"/>
    <col min="14906" max="14906" width="12.5" style="7" customWidth="1"/>
    <col min="14907" max="14907" width="14" style="7" customWidth="1"/>
    <col min="14908" max="14909" width="13" style="7" customWidth="1"/>
    <col min="14910" max="14910" width="15.33203125" style="7" customWidth="1"/>
    <col min="14911" max="14911" width="12.83203125" style="7" customWidth="1"/>
    <col min="14912" max="14912" width="3.83203125" style="7" customWidth="1"/>
    <col min="14913" max="14913" width="15.6640625" style="7" customWidth="1"/>
    <col min="14914" max="14914" width="10.1640625" style="7" customWidth="1"/>
    <col min="14915" max="14915" width="53.6640625" style="7" customWidth="1"/>
    <col min="14916" max="14916" width="32.83203125" style="7" customWidth="1"/>
    <col min="14917" max="14917" width="21.5" style="7" customWidth="1"/>
    <col min="14918" max="15144" width="9.1640625" style="7" bestFit="1" customWidth="1"/>
    <col min="15145" max="15145" width="4" style="7" customWidth="1"/>
    <col min="15146" max="15146" width="16.6640625" style="7" customWidth="1"/>
    <col min="15147" max="15147" width="45.33203125" style="7" customWidth="1"/>
    <col min="15148" max="15148" width="35.6640625" style="7" customWidth="1"/>
    <col min="15149" max="15149" width="15.5" style="7" customWidth="1"/>
    <col min="15150" max="15150" width="30.5" style="7" customWidth="1"/>
    <col min="15151" max="15152" width="10" style="7" customWidth="1"/>
    <col min="15153" max="15153" width="4" style="7" customWidth="1"/>
    <col min="15154" max="15154" width="13.83203125" style="7" customWidth="1"/>
    <col min="15155" max="15155" width="39.5" style="7" customWidth="1"/>
    <col min="15156" max="15157" width="13.5" style="7" customWidth="1"/>
    <col min="15158" max="15158" width="14" style="7" customWidth="1"/>
    <col min="15159" max="15159" width="12.5" style="7" customWidth="1"/>
    <col min="15160" max="15160" width="14.33203125" style="7" customWidth="1"/>
    <col min="15161" max="15161" width="13.6640625" style="7" customWidth="1"/>
    <col min="15162" max="15162" width="12.5" style="7" customWidth="1"/>
    <col min="15163" max="15163" width="14" style="7" customWidth="1"/>
    <col min="15164" max="15165" width="13" style="7" customWidth="1"/>
    <col min="15166" max="15166" width="15.33203125" style="7" customWidth="1"/>
    <col min="15167" max="15167" width="12.83203125" style="7" customWidth="1"/>
    <col min="15168" max="15168" width="3.83203125" style="7" customWidth="1"/>
    <col min="15169" max="15169" width="15.6640625" style="7" customWidth="1"/>
    <col min="15170" max="15170" width="10.1640625" style="7" customWidth="1"/>
    <col min="15171" max="15171" width="53.6640625" style="7" customWidth="1"/>
    <col min="15172" max="15172" width="32.83203125" style="7" customWidth="1"/>
    <col min="15173" max="15173" width="21.5" style="7" customWidth="1"/>
    <col min="15174" max="15400" width="9.1640625" style="7" bestFit="1" customWidth="1"/>
    <col min="15401" max="15401" width="4" style="7" customWidth="1"/>
    <col min="15402" max="15402" width="16.6640625" style="7" customWidth="1"/>
    <col min="15403" max="15403" width="45.33203125" style="7" customWidth="1"/>
    <col min="15404" max="15404" width="35.6640625" style="7" customWidth="1"/>
    <col min="15405" max="15405" width="15.5" style="7" customWidth="1"/>
    <col min="15406" max="15406" width="30.5" style="7" customWidth="1"/>
    <col min="15407" max="15408" width="10" style="7" customWidth="1"/>
    <col min="15409" max="15409" width="4" style="7" customWidth="1"/>
    <col min="15410" max="15410" width="13.83203125" style="7" customWidth="1"/>
    <col min="15411" max="15411" width="39.5" style="7" customWidth="1"/>
    <col min="15412" max="15413" width="13.5" style="7" customWidth="1"/>
    <col min="15414" max="15414" width="14" style="7" customWidth="1"/>
    <col min="15415" max="15415" width="12.5" style="7" customWidth="1"/>
    <col min="15416" max="15416" width="14.33203125" style="7" customWidth="1"/>
    <col min="15417" max="15417" width="13.6640625" style="7" customWidth="1"/>
    <col min="15418" max="15418" width="12.5" style="7" customWidth="1"/>
    <col min="15419" max="15419" width="14" style="7" customWidth="1"/>
    <col min="15420" max="15421" width="13" style="7" customWidth="1"/>
    <col min="15422" max="15422" width="15.33203125" style="7" customWidth="1"/>
    <col min="15423" max="15423" width="12.83203125" style="7" customWidth="1"/>
    <col min="15424" max="15424" width="3.83203125" style="7" customWidth="1"/>
    <col min="15425" max="15425" width="15.6640625" style="7" customWidth="1"/>
    <col min="15426" max="15426" width="10.1640625" style="7" customWidth="1"/>
    <col min="15427" max="15427" width="53.6640625" style="7" customWidth="1"/>
    <col min="15428" max="15428" width="32.83203125" style="7" customWidth="1"/>
    <col min="15429" max="15429" width="21.5" style="7" customWidth="1"/>
    <col min="15430" max="15656" width="9.1640625" style="7" bestFit="1" customWidth="1"/>
    <col min="15657" max="15657" width="4" style="7" customWidth="1"/>
    <col min="15658" max="15658" width="16.6640625" style="7" customWidth="1"/>
    <col min="15659" max="15659" width="45.33203125" style="7" customWidth="1"/>
    <col min="15660" max="15660" width="35.6640625" style="7" customWidth="1"/>
    <col min="15661" max="15661" width="15.5" style="7" customWidth="1"/>
    <col min="15662" max="15662" width="30.5" style="7" customWidth="1"/>
    <col min="15663" max="15664" width="10" style="7" customWidth="1"/>
    <col min="15665" max="15665" width="4" style="7" customWidth="1"/>
    <col min="15666" max="15666" width="13.83203125" style="7" customWidth="1"/>
    <col min="15667" max="15667" width="39.5" style="7" customWidth="1"/>
    <col min="15668" max="15669" width="13.5" style="7" customWidth="1"/>
    <col min="15670" max="15670" width="14" style="7" customWidth="1"/>
    <col min="15671" max="15671" width="12.5" style="7" customWidth="1"/>
    <col min="15672" max="15672" width="14.33203125" style="7" customWidth="1"/>
    <col min="15673" max="15673" width="13.6640625" style="7" customWidth="1"/>
    <col min="15674" max="15674" width="12.5" style="7" customWidth="1"/>
    <col min="15675" max="15675" width="14" style="7" customWidth="1"/>
    <col min="15676" max="15677" width="13" style="7" customWidth="1"/>
    <col min="15678" max="15678" width="15.33203125" style="7" customWidth="1"/>
    <col min="15679" max="15679" width="12.83203125" style="7" customWidth="1"/>
    <col min="15680" max="15680" width="3.83203125" style="7" customWidth="1"/>
    <col min="15681" max="15681" width="15.6640625" style="7" customWidth="1"/>
    <col min="15682" max="15682" width="10.1640625" style="7" customWidth="1"/>
    <col min="15683" max="15683" width="53.6640625" style="7" customWidth="1"/>
    <col min="15684" max="15684" width="32.83203125" style="7" customWidth="1"/>
    <col min="15685" max="15685" width="21.5" style="7" customWidth="1"/>
    <col min="15686" max="15912" width="9.1640625" style="7" bestFit="1" customWidth="1"/>
    <col min="15913" max="15913" width="4" style="7" customWidth="1"/>
    <col min="15914" max="15914" width="16.6640625" style="7" customWidth="1"/>
    <col min="15915" max="15915" width="45.33203125" style="7" customWidth="1"/>
    <col min="15916" max="15916" width="35.6640625" style="7" customWidth="1"/>
    <col min="15917" max="15917" width="15.5" style="7" customWidth="1"/>
    <col min="15918" max="15918" width="30.5" style="7" customWidth="1"/>
    <col min="15919" max="15920" width="10" style="7" customWidth="1"/>
    <col min="15921" max="15921" width="4" style="7" customWidth="1"/>
    <col min="15922" max="15922" width="13.83203125" style="7" customWidth="1"/>
    <col min="15923" max="15923" width="39.5" style="7" customWidth="1"/>
    <col min="15924" max="15925" width="13.5" style="7" customWidth="1"/>
    <col min="15926" max="15926" width="14" style="7" customWidth="1"/>
    <col min="15927" max="15927" width="12.5" style="7" customWidth="1"/>
    <col min="15928" max="15928" width="14.33203125" style="7" customWidth="1"/>
    <col min="15929" max="15929" width="13.6640625" style="7" customWidth="1"/>
    <col min="15930" max="15930" width="12.5" style="7" customWidth="1"/>
    <col min="15931" max="15931" width="14" style="7" customWidth="1"/>
    <col min="15932" max="15933" width="13" style="7" customWidth="1"/>
    <col min="15934" max="15934" width="15.33203125" style="7" customWidth="1"/>
    <col min="15935" max="15935" width="12.83203125" style="7" customWidth="1"/>
    <col min="15936" max="15936" width="3.83203125" style="7" customWidth="1"/>
    <col min="15937" max="15937" width="15.6640625" style="7" customWidth="1"/>
    <col min="15938" max="15938" width="10.1640625" style="7" customWidth="1"/>
    <col min="15939" max="15939" width="53.6640625" style="7" customWidth="1"/>
    <col min="15940" max="15940" width="32.83203125" style="7" customWidth="1"/>
    <col min="15941" max="15941" width="21.5" style="7" customWidth="1"/>
    <col min="15942" max="16168" width="9.1640625" style="7" bestFit="1" customWidth="1"/>
    <col min="16169" max="16169" width="4" style="7" customWidth="1"/>
    <col min="16170" max="16170" width="16.6640625" style="7" customWidth="1"/>
    <col min="16171" max="16171" width="45.33203125" style="7" customWidth="1"/>
    <col min="16172" max="16172" width="35.6640625" style="7" customWidth="1"/>
    <col min="16173" max="16173" width="15.5" style="7" customWidth="1"/>
    <col min="16174" max="16174" width="30.5" style="7" customWidth="1"/>
    <col min="16175" max="16176" width="10" style="7" customWidth="1"/>
    <col min="16177" max="16177" width="4" style="7" customWidth="1"/>
    <col min="16178" max="16178" width="13.83203125" style="7" customWidth="1"/>
    <col min="16179" max="16179" width="39.5" style="7" customWidth="1"/>
    <col min="16180" max="16181" width="13.5" style="7" customWidth="1"/>
    <col min="16182" max="16182" width="14" style="7" customWidth="1"/>
    <col min="16183" max="16183" width="12.5" style="7" customWidth="1"/>
    <col min="16184" max="16184" width="14.33203125" style="7" customWidth="1"/>
    <col min="16185" max="16185" width="13.6640625" style="7" customWidth="1"/>
    <col min="16186" max="16186" width="12.5" style="7" customWidth="1"/>
    <col min="16187" max="16187" width="14" style="7" customWidth="1"/>
    <col min="16188" max="16189" width="13" style="7" customWidth="1"/>
    <col min="16190" max="16190" width="15.33203125" style="7" customWidth="1"/>
    <col min="16191" max="16191" width="12.83203125" style="7" customWidth="1"/>
    <col min="16192" max="16192" width="3.83203125" style="7" customWidth="1"/>
    <col min="16193" max="16193" width="15.6640625" style="7" customWidth="1"/>
    <col min="16194" max="16194" width="10.1640625" style="7" customWidth="1"/>
    <col min="16195" max="16195" width="53.6640625" style="7" customWidth="1"/>
    <col min="16196" max="16196" width="32.83203125" style="7" customWidth="1"/>
    <col min="16197" max="16197" width="21.5" style="7" customWidth="1"/>
    <col min="16198" max="16384" width="11.5" style="7"/>
  </cols>
  <sheetData>
    <row r="1" spans="1:357" s="149" customFormat="1" ht="27" customHeight="1">
      <c r="A1" s="1078"/>
      <c r="B1" s="691"/>
      <c r="C1" s="691"/>
      <c r="D1" s="1079"/>
      <c r="E1" s="613" t="s">
        <v>0</v>
      </c>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6"/>
      <c r="BP1" s="616" t="s">
        <v>67</v>
      </c>
      <c r="BQ1" s="617"/>
    </row>
    <row r="2" spans="1:357" s="149" customFormat="1" ht="27" customHeight="1">
      <c r="A2" s="607"/>
      <c r="B2" s="645"/>
      <c r="C2" s="645"/>
      <c r="D2" s="609"/>
      <c r="E2" s="614"/>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608"/>
      <c r="BH2" s="608"/>
      <c r="BI2" s="608"/>
      <c r="BJ2" s="608"/>
      <c r="BK2" s="608"/>
      <c r="BL2" s="608"/>
      <c r="BM2" s="608"/>
      <c r="BN2" s="608"/>
      <c r="BO2" s="609"/>
      <c r="BP2" s="618" t="s">
        <v>2</v>
      </c>
      <c r="BQ2" s="619"/>
    </row>
    <row r="3" spans="1:357" s="149" customFormat="1" ht="27" customHeight="1">
      <c r="A3" s="1080"/>
      <c r="B3" s="648"/>
      <c r="C3" s="648"/>
      <c r="D3" s="1081"/>
      <c r="E3" s="615"/>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2"/>
      <c r="BP3" s="620" t="s">
        <v>3</v>
      </c>
      <c r="BQ3" s="621"/>
    </row>
    <row r="4" spans="1:357" s="149" customFormat="1" ht="26.25" customHeight="1">
      <c r="A4" s="625" t="s">
        <v>4</v>
      </c>
      <c r="B4" s="654"/>
      <c r="C4" s="654"/>
      <c r="D4" s="654"/>
      <c r="E4" s="623"/>
      <c r="F4" s="623"/>
      <c r="G4" s="624"/>
      <c r="H4" s="628" t="s">
        <v>5</v>
      </c>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29"/>
      <c r="BL4" s="629"/>
      <c r="BM4" s="630"/>
      <c r="BN4" s="631" t="s">
        <v>6</v>
      </c>
      <c r="BO4" s="632"/>
      <c r="BP4" s="632"/>
      <c r="BQ4" s="633"/>
    </row>
    <row r="5" spans="1:357" s="149" customFormat="1" ht="16.5" customHeight="1">
      <c r="A5" s="625"/>
      <c r="B5" s="626"/>
      <c r="C5" s="626"/>
      <c r="D5" s="626"/>
      <c r="E5" s="626"/>
      <c r="F5" s="626"/>
      <c r="G5" s="627"/>
      <c r="H5" s="637"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BN5" s="634"/>
      <c r="BO5" s="635"/>
      <c r="BP5" s="635"/>
      <c r="BQ5" s="636"/>
      <c r="MJ5" s="149" t="s">
        <v>9</v>
      </c>
      <c r="ML5" s="149" t="s">
        <v>10</v>
      </c>
      <c r="MR5" s="151" t="s">
        <v>11</v>
      </c>
      <c r="MS5" s="151" t="s">
        <v>12</v>
      </c>
    </row>
    <row r="6" spans="1:357" s="149" customFormat="1" ht="19.5" customHeight="1">
      <c r="A6" s="789" t="s">
        <v>13</v>
      </c>
      <c r="B6" s="666" t="s">
        <v>14</v>
      </c>
      <c r="C6" s="771" t="s">
        <v>68</v>
      </c>
      <c r="D6" s="771" t="s">
        <v>15</v>
      </c>
      <c r="E6" s="666" t="s">
        <v>16</v>
      </c>
      <c r="F6" s="666" t="s">
        <v>17</v>
      </c>
      <c r="G6" s="666" t="s">
        <v>18</v>
      </c>
      <c r="H6" s="1075" t="s">
        <v>19</v>
      </c>
      <c r="I6" s="1076"/>
      <c r="J6" s="1076"/>
      <c r="K6" s="1076"/>
      <c r="L6" s="1077"/>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583" t="s">
        <v>27</v>
      </c>
      <c r="BF6" s="584"/>
      <c r="BG6" s="585"/>
      <c r="BH6" s="1089" t="s">
        <v>19</v>
      </c>
      <c r="BI6" s="1090"/>
      <c r="BJ6" s="1089" t="s">
        <v>21</v>
      </c>
      <c r="BK6" s="1090"/>
      <c r="BL6" s="673" t="s">
        <v>28</v>
      </c>
      <c r="BM6" s="674"/>
      <c r="BN6" s="666" t="s">
        <v>29</v>
      </c>
      <c r="BO6" s="666" t="s">
        <v>30</v>
      </c>
      <c r="BP6" s="666" t="s">
        <v>31</v>
      </c>
      <c r="BQ6" s="668" t="s">
        <v>32</v>
      </c>
      <c r="MJ6" s="151" t="s">
        <v>33</v>
      </c>
      <c r="ML6" s="149" t="s">
        <v>34</v>
      </c>
      <c r="MM6" s="149" t="s">
        <v>35</v>
      </c>
      <c r="MN6" s="149" t="s">
        <v>36</v>
      </c>
      <c r="MO6" s="149" t="s">
        <v>37</v>
      </c>
      <c r="MP6" s="149" t="s">
        <v>38</v>
      </c>
      <c r="MQ6" s="149" t="s">
        <v>39</v>
      </c>
      <c r="MR6" s="151" t="s">
        <v>40</v>
      </c>
    </row>
    <row r="7" spans="1:357" s="159" customFormat="1" ht="22.5" customHeight="1">
      <c r="A7" s="790"/>
      <c r="B7" s="667"/>
      <c r="C7" s="772"/>
      <c r="D7" s="667"/>
      <c r="E7" s="667"/>
      <c r="F7" s="667"/>
      <c r="G7" s="667"/>
      <c r="H7" s="425">
        <v>1</v>
      </c>
      <c r="I7" s="426">
        <v>2</v>
      </c>
      <c r="J7" s="426">
        <v>3</v>
      </c>
      <c r="K7" s="426">
        <v>4</v>
      </c>
      <c r="L7" s="427">
        <v>5</v>
      </c>
      <c r="M7" s="155" t="s">
        <v>41</v>
      </c>
      <c r="N7" s="156" t="s">
        <v>42</v>
      </c>
      <c r="O7" s="152">
        <v>1</v>
      </c>
      <c r="P7" s="153">
        <v>2</v>
      </c>
      <c r="Q7" s="153">
        <v>3</v>
      </c>
      <c r="R7" s="153">
        <v>4</v>
      </c>
      <c r="S7" s="153">
        <v>5</v>
      </c>
      <c r="T7" s="153">
        <v>6</v>
      </c>
      <c r="U7" s="153">
        <v>7</v>
      </c>
      <c r="V7" s="153">
        <v>8</v>
      </c>
      <c r="W7" s="153">
        <v>9</v>
      </c>
      <c r="X7" s="153">
        <v>10</v>
      </c>
      <c r="Y7" s="153">
        <v>11</v>
      </c>
      <c r="Z7" s="153">
        <v>12</v>
      </c>
      <c r="AA7" s="153">
        <v>13</v>
      </c>
      <c r="AB7" s="153">
        <v>14</v>
      </c>
      <c r="AC7" s="153">
        <v>15</v>
      </c>
      <c r="AD7" s="153">
        <v>16</v>
      </c>
      <c r="AE7" s="153">
        <v>17</v>
      </c>
      <c r="AF7" s="153">
        <v>18</v>
      </c>
      <c r="AG7" s="154">
        <v>19</v>
      </c>
      <c r="AH7" s="157" t="s">
        <v>43</v>
      </c>
      <c r="AI7" s="158" t="s">
        <v>42</v>
      </c>
      <c r="AJ7" s="586"/>
      <c r="AK7" s="588"/>
      <c r="AL7" s="792"/>
      <c r="AM7" s="581" t="s">
        <v>34</v>
      </c>
      <c r="AN7" s="582"/>
      <c r="AO7" s="581" t="s">
        <v>44</v>
      </c>
      <c r="AP7" s="582"/>
      <c r="AQ7" s="581" t="s">
        <v>35</v>
      </c>
      <c r="AR7" s="582"/>
      <c r="AS7" s="581" t="s">
        <v>45</v>
      </c>
      <c r="AT7" s="582"/>
      <c r="AU7" s="581" t="s">
        <v>46</v>
      </c>
      <c r="AV7" s="582"/>
      <c r="AW7" s="581" t="s">
        <v>47</v>
      </c>
      <c r="AX7" s="582"/>
      <c r="AY7" s="581" t="s">
        <v>48</v>
      </c>
      <c r="AZ7" s="582"/>
      <c r="BA7" s="788"/>
      <c r="BB7" s="603"/>
      <c r="BC7" s="586"/>
      <c r="BD7" s="588"/>
      <c r="BE7" s="586"/>
      <c r="BF7" s="587"/>
      <c r="BG7" s="588"/>
      <c r="BH7" s="1091"/>
      <c r="BI7" s="1092"/>
      <c r="BJ7" s="1091"/>
      <c r="BK7" s="1092"/>
      <c r="BL7" s="786"/>
      <c r="BM7" s="787"/>
      <c r="BN7" s="667"/>
      <c r="BO7" s="667"/>
      <c r="BP7" s="667"/>
      <c r="BQ7" s="669"/>
      <c r="MJ7" s="151" t="s">
        <v>49</v>
      </c>
      <c r="ML7" s="149" t="s">
        <v>50</v>
      </c>
      <c r="MM7" s="159" t="s">
        <v>51</v>
      </c>
      <c r="MN7" s="159" t="s">
        <v>52</v>
      </c>
      <c r="MO7" s="159" t="s">
        <v>53</v>
      </c>
      <c r="MP7" s="159" t="s">
        <v>54</v>
      </c>
      <c r="MQ7" s="159" t="s">
        <v>55</v>
      </c>
    </row>
    <row r="8" spans="1:357" ht="89.25" customHeight="1">
      <c r="A8" s="1052">
        <v>1</v>
      </c>
      <c r="B8" s="1061" t="s">
        <v>293</v>
      </c>
      <c r="C8" s="1058" t="s">
        <v>294</v>
      </c>
      <c r="D8" s="481" t="s">
        <v>295</v>
      </c>
      <c r="E8" s="1072" t="s">
        <v>296</v>
      </c>
      <c r="F8" s="1072" t="s">
        <v>73</v>
      </c>
      <c r="G8" s="1056" t="s">
        <v>297</v>
      </c>
      <c r="H8" s="1050" t="s">
        <v>298</v>
      </c>
      <c r="I8" s="1070" t="s">
        <v>40</v>
      </c>
      <c r="J8" s="1040" t="s">
        <v>298</v>
      </c>
      <c r="K8" s="1040" t="s">
        <v>298</v>
      </c>
      <c r="L8" s="1042" t="s">
        <v>298</v>
      </c>
      <c r="M8" s="1048">
        <f>IF(L8="X",5,IF(K8="X",4,IF(J8="X",3,IF(I8="X",2,IF(H8="X",1,"0")))))</f>
        <v>2</v>
      </c>
      <c r="N8" s="925" t="str">
        <f>IF(M8=1,"RARA VEZ",IF(M8=2,"IMPROBABLE",IF(M8=3,"POSIBLE",IF(M8=4,"PROBABLE",IF(M8=5,"CASI SIEMPRE","")))))</f>
        <v>IMPROBABLE</v>
      </c>
      <c r="O8" s="1050" t="s">
        <v>40</v>
      </c>
      <c r="P8" s="1040" t="s">
        <v>40</v>
      </c>
      <c r="Q8" s="1040" t="s">
        <v>40</v>
      </c>
      <c r="R8" s="1040" t="s">
        <v>40</v>
      </c>
      <c r="S8" s="1040" t="s">
        <v>40</v>
      </c>
      <c r="T8" s="1040" t="s">
        <v>298</v>
      </c>
      <c r="U8" s="1040" t="s">
        <v>298</v>
      </c>
      <c r="V8" s="1040" t="s">
        <v>298</v>
      </c>
      <c r="W8" s="1040" t="s">
        <v>298</v>
      </c>
      <c r="X8" s="1040" t="s">
        <v>40</v>
      </c>
      <c r="Y8" s="1040" t="s">
        <v>40</v>
      </c>
      <c r="Z8" s="1040" t="s">
        <v>40</v>
      </c>
      <c r="AA8" s="1040" t="s">
        <v>40</v>
      </c>
      <c r="AB8" s="1040" t="s">
        <v>298</v>
      </c>
      <c r="AC8" s="1040" t="s">
        <v>298</v>
      </c>
      <c r="AD8" s="1040" t="s">
        <v>298</v>
      </c>
      <c r="AE8" s="1040" t="s">
        <v>298</v>
      </c>
      <c r="AF8" s="1040" t="s">
        <v>298</v>
      </c>
      <c r="AG8" s="1042" t="s">
        <v>298</v>
      </c>
      <c r="AH8" s="1044">
        <f>COUNTIF(O8:AG8,"X")</f>
        <v>9</v>
      </c>
      <c r="AI8" s="925" t="str">
        <f>IF(AH8=0,"",(IF(AH8&gt;11,"CATASTRÓFICO",IF(AH8&lt;=5,"MODERADO",IF(12&gt;AH8&gt;5,"MAYOR","")))))</f>
        <v>MAYOR</v>
      </c>
      <c r="AJ8" s="1046">
        <f>IF(AI8="CATASTRÓFICO",5*M8,IF(AI8="MAYOR",4*M8,IF(AI8="MODERADO",3*M8,0)))</f>
        <v>8</v>
      </c>
      <c r="AK8" s="921" t="str">
        <f>IF(AJ8=0,"",IF(AJ8="MAYOR","EXTREMO",IF(AI8="CASI SIEMPRE","EXTREMO",IF(AI8="CATASTRÓFICO","EXTREMO",IF(AJ8="12M","EXTREMO",IF(AJ8=4,"ALTO",IF(AJ8=8,"ALTO",IF(AJ8=9,"ALTO",IF(AJ8=6,"MODERADO",IF(AJ8=3,"MODERADO",IF(AJ8=12,IF(AI8="MODERADO","ALTO","EXTREMO"),"EXTREMO")))))))))))</f>
        <v>ALTO</v>
      </c>
      <c r="AL8" s="418" t="s">
        <v>299</v>
      </c>
      <c r="AM8" s="52" t="s">
        <v>50</v>
      </c>
      <c r="AN8" s="169">
        <f t="shared" ref="AN8" si="0">IF(ISBLANK(AM8),"",IF(AM8="Asignado",15,"0"))</f>
        <v>15</v>
      </c>
      <c r="AO8" s="52" t="s">
        <v>63</v>
      </c>
      <c r="AP8" s="169">
        <f t="shared" ref="AP8" si="1">IF(ISBLANK(AO8),"",IF(AO8="Adecuado",15,"0"))</f>
        <v>15</v>
      </c>
      <c r="AQ8" s="52" t="s">
        <v>51</v>
      </c>
      <c r="AR8" s="169">
        <f t="shared" ref="AR8" si="2">IF(ISBLANK(AQ8),"",IF(AQ8="Oportuna",15,"0"))</f>
        <v>15</v>
      </c>
      <c r="AS8" s="52" t="s">
        <v>52</v>
      </c>
      <c r="AT8" s="169">
        <f t="shared" ref="AT8" si="3">IF(ISBLANK(AS8),"",IF(AS8="Prevenir",15,IF(AS8="Detectar",10,"0")))</f>
        <v>15</v>
      </c>
      <c r="AU8" s="52" t="s">
        <v>53</v>
      </c>
      <c r="AV8" s="169">
        <f t="shared" ref="AV8" si="4">IF(ISBLANK(AU8),"",IF(AU8="Confiable",15,"0"))</f>
        <v>15</v>
      </c>
      <c r="AW8" s="52" t="s">
        <v>55</v>
      </c>
      <c r="AX8" s="169">
        <f t="shared" ref="AX8" si="5">IF(ISBLANK(AW8),"",IF(AW8="Completa",10,IF(AW8="Incompleta",5,"0")))</f>
        <v>10</v>
      </c>
      <c r="AY8" s="53" t="s">
        <v>54</v>
      </c>
      <c r="AZ8" s="169">
        <f t="shared" ref="AZ8" si="6">IF(ISBLANK(AY8),"",IF(AY8="Se Investigan y Resuelven Oportunamente",15,"0"))</f>
        <v>15</v>
      </c>
      <c r="BA8" s="410" t="str">
        <f>IF(BB8=0,"",IF(BB8&lt;86,"Débil",(IF(BB8&gt;=96,"Fuerte","Moderado"))))</f>
        <v>Fuerte</v>
      </c>
      <c r="BB8" s="411">
        <v>100</v>
      </c>
      <c r="BC8" s="54" t="s">
        <v>33</v>
      </c>
      <c r="BD8" s="412" t="str">
        <f>IF(ISBLANK(BC8),"",(IF(BC8="El control no se ejecuta por parte del responsable","Débil",(IF(BC8="El control se ejecuta de manera consistente por parte del responsable","Fuerte","Moderado")))))</f>
        <v>Fuerte</v>
      </c>
      <c r="BE8" s="413" t="str">
        <f>IF(BA8="","",(IF(BD8="Débil","Débil",IF(BD8="Moderado","Moderado",IF(BA8="Débil","Débil","Fuerte")))))</f>
        <v>Fuerte</v>
      </c>
      <c r="BF8" s="414">
        <f>IF(BD8="","",(IF(BD8="Fuerte",2,IF(BD8="Moderado",1,0))))</f>
        <v>2</v>
      </c>
      <c r="BG8" s="1036">
        <f>IFERROR(ROUND(AVERAGE(BF8:BF9),0),0)</f>
        <v>2</v>
      </c>
      <c r="BH8" s="1037">
        <f>IF(BI8="CASI SIEMPRE",5,IF(BI8="PROBABLE",4,IF(BI8="POSIBLE",3,IF(BI8="IMPROBABLE",2,IF(BI8="RARA VEZ",1,0)))))</f>
        <v>1</v>
      </c>
      <c r="BI8" s="1010" t="str">
        <f>IF(BG8=2,IF(N8="CASI SIEMPRE","POSIBLE",IF(N8="PROBABLE","IMPROBABLE","RARA VEZ")),IF(BG8=1,IF(N8="CASI SEGURO","PROBABLE",IF(N8="PROBABLE","POSIBLE",IF(N8="POSIBLE","IMPROBABLE","RARA VEZ"))),IF(BG8=0,N8,0)))</f>
        <v>RARA VEZ</v>
      </c>
      <c r="BJ8" s="1062">
        <v>3</v>
      </c>
      <c r="BK8" s="925" t="str">
        <f>AI8</f>
        <v>MAYOR</v>
      </c>
      <c r="BL8" s="1034">
        <f>IF(BJ8*BH8=12,IF(BI8="PROBABLE","12A","12M"),BH8*BJ8)</f>
        <v>3</v>
      </c>
      <c r="BM8" s="1007" t="str">
        <f>IF(BL8=0,"",IF(BI8="CASI SIEMPRE","EXTREMO",IF(BK8="CATASTRÓFICO","EXTREMO",IF(BL8="12M","EXTREMO",IF(BL8="12A","ALTO",IF(BL8=4,"ALTO",IF(BL8=8,"ALTO",IF(BL8=9,"ALTO",IF(BL8=6,"MODERADO",IF(BL8=3,"MODERADO","EXTREMO"))))))))))</f>
        <v>MODERADO</v>
      </c>
      <c r="BN8" s="1032" t="s">
        <v>300</v>
      </c>
      <c r="BO8" s="417" t="s">
        <v>301</v>
      </c>
      <c r="BP8" s="417" t="s">
        <v>302</v>
      </c>
      <c r="BQ8" s="420" t="s">
        <v>303</v>
      </c>
    </row>
    <row r="9" spans="1:357" ht="78.75" customHeight="1">
      <c r="A9" s="1053"/>
      <c r="B9" s="1059"/>
      <c r="C9" s="1059"/>
      <c r="D9" s="482" t="s">
        <v>304</v>
      </c>
      <c r="E9" s="1055"/>
      <c r="F9" s="1055"/>
      <c r="G9" s="1057"/>
      <c r="H9" s="1051"/>
      <c r="I9" s="1071"/>
      <c r="J9" s="1041"/>
      <c r="K9" s="1041"/>
      <c r="L9" s="1043"/>
      <c r="M9" s="1049"/>
      <c r="N9" s="926"/>
      <c r="O9" s="1051"/>
      <c r="P9" s="1041"/>
      <c r="Q9" s="1041"/>
      <c r="R9" s="1041"/>
      <c r="S9" s="1041"/>
      <c r="T9" s="1041"/>
      <c r="U9" s="1041"/>
      <c r="V9" s="1041"/>
      <c r="W9" s="1041"/>
      <c r="X9" s="1041"/>
      <c r="Y9" s="1041"/>
      <c r="Z9" s="1041"/>
      <c r="AA9" s="1041"/>
      <c r="AB9" s="1041"/>
      <c r="AC9" s="1041"/>
      <c r="AD9" s="1041"/>
      <c r="AE9" s="1041"/>
      <c r="AF9" s="1041"/>
      <c r="AG9" s="1043"/>
      <c r="AH9" s="1045"/>
      <c r="AI9" s="926"/>
      <c r="AJ9" s="1047"/>
      <c r="AK9" s="778"/>
      <c r="AL9" s="429" t="s">
        <v>305</v>
      </c>
      <c r="AM9" s="52" t="s">
        <v>50</v>
      </c>
      <c r="AN9" s="169">
        <f t="shared" ref="AN9:AN15" si="7">IF(ISBLANK(AM9),"",IF(AM9="Asignado",15,"0"))</f>
        <v>15</v>
      </c>
      <c r="AO9" s="52" t="s">
        <v>63</v>
      </c>
      <c r="AP9" s="169">
        <f t="shared" ref="AP9:AP15" si="8">IF(ISBLANK(AO9),"",IF(AO9="Adecuado",15,"0"))</f>
        <v>15</v>
      </c>
      <c r="AQ9" s="52" t="s">
        <v>51</v>
      </c>
      <c r="AR9" s="169">
        <f t="shared" ref="AR9:AR15" si="9">IF(ISBLANK(AQ9),"",IF(AQ9="Oportuna",15,"0"))</f>
        <v>15</v>
      </c>
      <c r="AS9" s="52" t="s">
        <v>52</v>
      </c>
      <c r="AT9" s="169">
        <f t="shared" ref="AT9:AT15" si="10">IF(ISBLANK(AS9),"",IF(AS9="Prevenir",15,IF(AS9="Detectar",10,"0")))</f>
        <v>15</v>
      </c>
      <c r="AU9" s="52" t="s">
        <v>53</v>
      </c>
      <c r="AV9" s="169">
        <f t="shared" ref="AV9:AV15" si="11">IF(ISBLANK(AU9),"",IF(AU9="Confiable",15,"0"))</f>
        <v>15</v>
      </c>
      <c r="AW9" s="52" t="s">
        <v>55</v>
      </c>
      <c r="AX9" s="169">
        <f t="shared" ref="AX9:AX15" si="12">IF(ISBLANK(AW9),"",IF(AW9="Completa",10,IF(AW9="Incompleta",5,"0")))</f>
        <v>10</v>
      </c>
      <c r="AY9" s="53" t="s">
        <v>54</v>
      </c>
      <c r="AZ9" s="169">
        <f t="shared" ref="AZ9:AZ15" si="13">IF(ISBLANK(AY9),"",IF(AY9="Se Investigan y Resuelven Oportunamente",15,"0"))</f>
        <v>15</v>
      </c>
      <c r="BA9" s="410" t="str">
        <f t="shared" ref="BA9:BA15" si="14">IF(BB9=0,"",IF(BB9&lt;86,"Débil",(IF(BB9&gt;=96,"Fuerte","Moderado"))))</f>
        <v>Fuerte</v>
      </c>
      <c r="BB9" s="415">
        <v>100</v>
      </c>
      <c r="BC9" s="54" t="s">
        <v>33</v>
      </c>
      <c r="BD9" s="412" t="str">
        <f t="shared" ref="BD9:BD15" si="15">IF(ISBLANK(BC9),"",(IF(BC9="El control no se ejecuta por parte del responsable","Débil",(IF(BC9="El control se ejecuta de manera consistente por parte del responsable","Fuerte","Moderado")))))</f>
        <v>Fuerte</v>
      </c>
      <c r="BE9" s="413" t="str">
        <f t="shared" ref="BE9:BE15" si="16">IF(BA9="","",(IF(BD9="Débil","Débil",IF(BD9="Moderado","Moderado",IF(BA9="Débil","Débil","Fuerte")))))</f>
        <v>Fuerte</v>
      </c>
      <c r="BF9" s="414">
        <f t="shared" ref="BF9:BF15" si="17">IF(BD9="","",(IF(BD9="Fuerte",2,IF(BD9="Moderado",1,0))))</f>
        <v>2</v>
      </c>
      <c r="BG9" s="1036"/>
      <c r="BH9" s="1037"/>
      <c r="BI9" s="874"/>
      <c r="BJ9" s="1063"/>
      <c r="BK9" s="926"/>
      <c r="BL9" s="1035"/>
      <c r="BM9" s="860"/>
      <c r="BN9" s="1032"/>
      <c r="BO9" s="421" t="s">
        <v>301</v>
      </c>
      <c r="BP9" s="421" t="s">
        <v>302</v>
      </c>
      <c r="BQ9" s="422" t="s">
        <v>303</v>
      </c>
    </row>
    <row r="10" spans="1:357" ht="144.75" customHeight="1">
      <c r="A10" s="1052">
        <v>2</v>
      </c>
      <c r="B10" s="1059"/>
      <c r="C10" s="1059"/>
      <c r="D10" s="483" t="s">
        <v>306</v>
      </c>
      <c r="E10" s="1054" t="s">
        <v>307</v>
      </c>
      <c r="F10" s="1054" t="s">
        <v>73</v>
      </c>
      <c r="G10" s="1073" t="s">
        <v>308</v>
      </c>
      <c r="H10" s="1067" t="s">
        <v>298</v>
      </c>
      <c r="I10" s="1068" t="s">
        <v>298</v>
      </c>
      <c r="J10" s="1068" t="s">
        <v>40</v>
      </c>
      <c r="K10" s="1068" t="s">
        <v>298</v>
      </c>
      <c r="L10" s="1069" t="s">
        <v>298</v>
      </c>
      <c r="M10" s="1048">
        <f>IF(L10="X",5,IF(K10="X",4,IF(J10="X",3,IF(I10="X",2,IF(H10="X",1,"0")))))</f>
        <v>3</v>
      </c>
      <c r="N10" s="925" t="str">
        <f>IF(M10=1,"RARA VEZ",IF(M10=2,"IMPROBABLE",IF(M10=3,"POSIBLE",IF(M10=4,"PROBABLE",IF(M10=5,"CASI SIEMPRE","")))))</f>
        <v>POSIBLE</v>
      </c>
      <c r="O10" s="1050" t="s">
        <v>40</v>
      </c>
      <c r="P10" s="1040" t="s">
        <v>40</v>
      </c>
      <c r="Q10" s="1040" t="s">
        <v>40</v>
      </c>
      <c r="R10" s="1040" t="s">
        <v>40</v>
      </c>
      <c r="S10" s="1040" t="s">
        <v>40</v>
      </c>
      <c r="T10" s="1040" t="s">
        <v>298</v>
      </c>
      <c r="U10" s="1040" t="s">
        <v>298</v>
      </c>
      <c r="V10" s="1040" t="s">
        <v>298</v>
      </c>
      <c r="W10" s="1040" t="s">
        <v>298</v>
      </c>
      <c r="X10" s="1040" t="s">
        <v>40</v>
      </c>
      <c r="Y10" s="1040" t="s">
        <v>40</v>
      </c>
      <c r="Z10" s="1040" t="s">
        <v>40</v>
      </c>
      <c r="AA10" s="1040" t="s">
        <v>298</v>
      </c>
      <c r="AB10" s="1040" t="s">
        <v>298</v>
      </c>
      <c r="AC10" s="1040" t="s">
        <v>298</v>
      </c>
      <c r="AD10" s="1040" t="s">
        <v>298</v>
      </c>
      <c r="AE10" s="1040" t="s">
        <v>298</v>
      </c>
      <c r="AF10" s="1040" t="s">
        <v>298</v>
      </c>
      <c r="AG10" s="1042" t="s">
        <v>298</v>
      </c>
      <c r="AH10" s="1044">
        <f>COUNTIF(O10:AG10,"X")</f>
        <v>8</v>
      </c>
      <c r="AI10" s="925" t="str">
        <f>IF(AH10=0,"",(IF(AH10&gt;11,"CATASTRÓFICO",IF(AH10&lt;=5,"MODERADO",IF(12&gt;AH10&gt;5,"MAYOR","")))))</f>
        <v>MAYOR</v>
      </c>
      <c r="AJ10" s="1046">
        <f>IF(AI10="CATASTRÓFICO",5*M10,IF(AI10="MAYOR",4*M10,IF(AI10="MODERADO",3*M10,0)))</f>
        <v>12</v>
      </c>
      <c r="AK10" s="921" t="str">
        <f>IF(AJ10=0,"",IF(AJ10="MAYOR","EXTREMO",IF(AI10="CASI SIEMPRE","EXTREMO",IF(AI10="CATASTRÓFICO","EXTREMO",IF(AJ10="12M","EXTREMO",IF(AJ10=4,"ALTO",IF(AJ10=8,"ALTO",IF(AJ10=9,"ALTO",IF(AJ10=6,"MODERADO",IF(AJ10=3,"MODERADO",IF(AJ10=12,IF(AI10="MODERADO","ALTO","EXTREMO"),"EXTREMO")))))))))))</f>
        <v>EXTREMO</v>
      </c>
      <c r="AL10" s="404" t="s">
        <v>309</v>
      </c>
      <c r="AM10" s="52" t="s">
        <v>50</v>
      </c>
      <c r="AN10" s="169">
        <f t="shared" si="7"/>
        <v>15</v>
      </c>
      <c r="AO10" s="52" t="s">
        <v>63</v>
      </c>
      <c r="AP10" s="169">
        <f t="shared" si="8"/>
        <v>15</v>
      </c>
      <c r="AQ10" s="52" t="s">
        <v>51</v>
      </c>
      <c r="AR10" s="169">
        <f t="shared" si="9"/>
        <v>15</v>
      </c>
      <c r="AS10" s="52" t="s">
        <v>52</v>
      </c>
      <c r="AT10" s="169">
        <f t="shared" si="10"/>
        <v>15</v>
      </c>
      <c r="AU10" s="52" t="s">
        <v>53</v>
      </c>
      <c r="AV10" s="169">
        <f t="shared" si="11"/>
        <v>15</v>
      </c>
      <c r="AW10" s="52" t="s">
        <v>55</v>
      </c>
      <c r="AX10" s="169">
        <f t="shared" si="12"/>
        <v>10</v>
      </c>
      <c r="AY10" s="53" t="s">
        <v>54</v>
      </c>
      <c r="AZ10" s="169">
        <f t="shared" si="13"/>
        <v>15</v>
      </c>
      <c r="BA10" s="410" t="str">
        <f t="shared" si="14"/>
        <v>Fuerte</v>
      </c>
      <c r="BB10" s="402">
        <v>100</v>
      </c>
      <c r="BC10" s="54" t="s">
        <v>33</v>
      </c>
      <c r="BD10" s="412" t="str">
        <f t="shared" si="15"/>
        <v>Fuerte</v>
      </c>
      <c r="BE10" s="413" t="str">
        <f t="shared" si="16"/>
        <v>Fuerte</v>
      </c>
      <c r="BF10" s="414">
        <f t="shared" si="17"/>
        <v>2</v>
      </c>
      <c r="BG10" s="1036">
        <f>IFERROR(ROUND(AVERAGE(BF10:BF11),0),0)</f>
        <v>2</v>
      </c>
      <c r="BH10" s="1037">
        <f>IF(BI10="CASI SIEMPRE",5,IF(BI10="PROBABLE",4,IF(BI10="POSIBLE",3,IF(BI10="IMPROBABLE",2,IF(BI10="RARA VEZ",1,0)))))</f>
        <v>1</v>
      </c>
      <c r="BI10" s="1010" t="str">
        <f t="shared" ref="BI10" si="18">IF(BG10=2,IF(N10="CASI SIEMPRE","POSIBLE",IF(N10="PROBABLE","IMPROBABLE","RARA VEZ")),IF(BG10=1,IF(N10="CASI SEGURO","PROBABLE",IF(N10="PROBABLE","POSIBLE",IF(N10="POSIBLE","IMPROBABLE","RARA VEZ"))),IF(BG10=0,N10,0)))</f>
        <v>RARA VEZ</v>
      </c>
      <c r="BJ10" s="1064">
        <v>2</v>
      </c>
      <c r="BK10" s="925" t="str">
        <f>AI10</f>
        <v>MAYOR</v>
      </c>
      <c r="BL10" s="1034">
        <f>IF(BJ10*BH10=12,IF(BI10="PROBABLE","12A","12M"),BH10*BJ10)</f>
        <v>2</v>
      </c>
      <c r="BM10" s="1007" t="str">
        <f>IF(BL10=0,"",IF(BI10="CASI SIEMPRE","EXTREMO",IF(BK10="CATASTRÓFICO","EXTREMO",IF(BL10="12M","EXTREMO",IF(BL10="12A","ALTO",IF(BL10=4,"ALTO",IF(BL10=8,"ALTO",IF(BL10=9,"ALTO",IF(BL10=6,"MODERADO",IF(BL10=3,"MODERADO","EXTREMO"))))))))))</f>
        <v>EXTREMO</v>
      </c>
      <c r="BN10" s="1066" t="s">
        <v>300</v>
      </c>
      <c r="BO10" s="404" t="s">
        <v>310</v>
      </c>
      <c r="BP10" s="404" t="s">
        <v>302</v>
      </c>
      <c r="BQ10" s="405" t="s">
        <v>303</v>
      </c>
    </row>
    <row r="11" spans="1:357" ht="76.5" customHeight="1">
      <c r="A11" s="1053"/>
      <c r="B11" s="1059"/>
      <c r="C11" s="1059"/>
      <c r="D11" s="484" t="s">
        <v>304</v>
      </c>
      <c r="E11" s="1055"/>
      <c r="F11" s="1055"/>
      <c r="G11" s="1074"/>
      <c r="H11" s="1051"/>
      <c r="I11" s="1041"/>
      <c r="J11" s="1041"/>
      <c r="K11" s="1041"/>
      <c r="L11" s="1043"/>
      <c r="M11" s="1049"/>
      <c r="N11" s="926"/>
      <c r="O11" s="1051"/>
      <c r="P11" s="1041"/>
      <c r="Q11" s="1041"/>
      <c r="R11" s="1041"/>
      <c r="S11" s="1041"/>
      <c r="T11" s="1041"/>
      <c r="U11" s="1041"/>
      <c r="V11" s="1041"/>
      <c r="W11" s="1041"/>
      <c r="X11" s="1041"/>
      <c r="Y11" s="1041"/>
      <c r="Z11" s="1041"/>
      <c r="AA11" s="1041"/>
      <c r="AB11" s="1041"/>
      <c r="AC11" s="1041"/>
      <c r="AD11" s="1041"/>
      <c r="AE11" s="1041"/>
      <c r="AF11" s="1041"/>
      <c r="AG11" s="1043"/>
      <c r="AH11" s="1045"/>
      <c r="AI11" s="926"/>
      <c r="AJ11" s="1047"/>
      <c r="AK11" s="778"/>
      <c r="AL11" s="419" t="s">
        <v>311</v>
      </c>
      <c r="AM11" s="52" t="s">
        <v>50</v>
      </c>
      <c r="AN11" s="169">
        <f t="shared" si="7"/>
        <v>15</v>
      </c>
      <c r="AO11" s="52" t="s">
        <v>63</v>
      </c>
      <c r="AP11" s="169">
        <f t="shared" si="8"/>
        <v>15</v>
      </c>
      <c r="AQ11" s="52" t="s">
        <v>51</v>
      </c>
      <c r="AR11" s="169">
        <f t="shared" si="9"/>
        <v>15</v>
      </c>
      <c r="AS11" s="52" t="s">
        <v>52</v>
      </c>
      <c r="AT11" s="169">
        <f t="shared" si="10"/>
        <v>15</v>
      </c>
      <c r="AU11" s="52" t="s">
        <v>53</v>
      </c>
      <c r="AV11" s="169">
        <f t="shared" si="11"/>
        <v>15</v>
      </c>
      <c r="AW11" s="52" t="s">
        <v>55</v>
      </c>
      <c r="AX11" s="169">
        <f t="shared" si="12"/>
        <v>10</v>
      </c>
      <c r="AY11" s="53" t="s">
        <v>54</v>
      </c>
      <c r="AZ11" s="169">
        <f t="shared" si="13"/>
        <v>15</v>
      </c>
      <c r="BA11" s="410" t="str">
        <f t="shared" si="14"/>
        <v>Fuerte</v>
      </c>
      <c r="BB11" s="403">
        <v>100</v>
      </c>
      <c r="BC11" s="54" t="s">
        <v>33</v>
      </c>
      <c r="BD11" s="412" t="str">
        <f t="shared" si="15"/>
        <v>Fuerte</v>
      </c>
      <c r="BE11" s="413" t="str">
        <f t="shared" si="16"/>
        <v>Fuerte</v>
      </c>
      <c r="BF11" s="414">
        <f t="shared" si="17"/>
        <v>2</v>
      </c>
      <c r="BG11" s="1036"/>
      <c r="BH11" s="1037"/>
      <c r="BI11" s="874"/>
      <c r="BJ11" s="1065"/>
      <c r="BK11" s="926"/>
      <c r="BL11" s="1035"/>
      <c r="BM11" s="860"/>
      <c r="BN11" s="1055"/>
      <c r="BO11" s="406" t="s">
        <v>310</v>
      </c>
      <c r="BP11" s="406" t="s">
        <v>302</v>
      </c>
      <c r="BQ11" s="407" t="s">
        <v>303</v>
      </c>
    </row>
    <row r="12" spans="1:357" ht="72.75" customHeight="1">
      <c r="A12" s="1052">
        <v>3</v>
      </c>
      <c r="B12" s="1059"/>
      <c r="C12" s="1059"/>
      <c r="D12" s="483" t="s">
        <v>312</v>
      </c>
      <c r="E12" s="1054" t="s">
        <v>313</v>
      </c>
      <c r="F12" s="1054" t="s">
        <v>73</v>
      </c>
      <c r="G12" s="1056" t="s">
        <v>314</v>
      </c>
      <c r="H12" s="1050" t="s">
        <v>40</v>
      </c>
      <c r="I12" s="1040" t="s">
        <v>298</v>
      </c>
      <c r="J12" s="1040" t="s">
        <v>298</v>
      </c>
      <c r="K12" s="1040" t="s">
        <v>298</v>
      </c>
      <c r="L12" s="1042" t="s">
        <v>298</v>
      </c>
      <c r="M12" s="1048">
        <f>IF(L12="X",5,IF(K12="X",4,IF(J12="X",3,IF(I12="X",2,IF(H12="X",1,"0")))))</f>
        <v>1</v>
      </c>
      <c r="N12" s="925" t="str">
        <f>IF(M12=1,"RARA VEZ",IF(M12=2,"IMPROBABLE",IF(M12=3,"POSIBLE",IF(M12=4,"PROBABLE",IF(M12=5,"CASI SIEMPRE","")))))</f>
        <v>RARA VEZ</v>
      </c>
      <c r="O12" s="1050" t="s">
        <v>40</v>
      </c>
      <c r="P12" s="1040" t="s">
        <v>40</v>
      </c>
      <c r="Q12" s="1040" t="s">
        <v>40</v>
      </c>
      <c r="R12" s="1040" t="s">
        <v>40</v>
      </c>
      <c r="S12" s="1040" t="s">
        <v>40</v>
      </c>
      <c r="T12" s="1040" t="s">
        <v>298</v>
      </c>
      <c r="U12" s="1040" t="s">
        <v>298</v>
      </c>
      <c r="V12" s="1040" t="s">
        <v>298</v>
      </c>
      <c r="W12" s="1040" t="s">
        <v>298</v>
      </c>
      <c r="X12" s="1040" t="s">
        <v>40</v>
      </c>
      <c r="Y12" s="1040" t="s">
        <v>40</v>
      </c>
      <c r="Z12" s="1040" t="s">
        <v>40</v>
      </c>
      <c r="AA12" s="1040" t="s">
        <v>40</v>
      </c>
      <c r="AB12" s="1040" t="s">
        <v>298</v>
      </c>
      <c r="AC12" s="1040" t="s">
        <v>298</v>
      </c>
      <c r="AD12" s="1040" t="s">
        <v>298</v>
      </c>
      <c r="AE12" s="1040" t="s">
        <v>298</v>
      </c>
      <c r="AF12" s="1040" t="s">
        <v>298</v>
      </c>
      <c r="AG12" s="1042" t="s">
        <v>298</v>
      </c>
      <c r="AH12" s="1044">
        <f>COUNTIF(O12:AG12,"X")</f>
        <v>9</v>
      </c>
      <c r="AI12" s="925" t="str">
        <f>IF(AH12=0,"",(IF(AH12&gt;11,"CATASTRÓFICO",IF(AH12&lt;=5,"MODERADO",IF(12&gt;AH12&gt;5,"MAYOR","")))))</f>
        <v>MAYOR</v>
      </c>
      <c r="AJ12" s="1046">
        <f>IF(AI12="CATASTRÓFICO",5*M12,IF(AI12="MAYOR",4*M12,IF(AI12="MODERADO",3*M12,0)))</f>
        <v>4</v>
      </c>
      <c r="AK12" s="921" t="str">
        <f>IF(AJ12=0,"",IF(AJ12="MAYOR","EXTREMO",IF(AI12="CASI SIEMPRE","EXTREMO",IF(AI12="CATASTRÓFICO","EXTREMO",IF(AJ12="12M","EXTREMO",IF(AJ12=4,"ALTO",IF(AJ12=8,"ALTO",IF(AJ12=9,"ALTO",IF(AJ12=6,"MODERADO",IF(AJ12=3,"MODERADO",IF(AJ12=12,IF(AI12="MODERADO","ALTO","EXTREMO"),"EXTREMO")))))))))))</f>
        <v>ALTO</v>
      </c>
      <c r="AL12" s="428" t="s">
        <v>315</v>
      </c>
      <c r="AM12" s="52" t="s">
        <v>50</v>
      </c>
      <c r="AN12" s="169">
        <f t="shared" si="7"/>
        <v>15</v>
      </c>
      <c r="AO12" s="52" t="s">
        <v>63</v>
      </c>
      <c r="AP12" s="169">
        <f t="shared" si="8"/>
        <v>15</v>
      </c>
      <c r="AQ12" s="52" t="s">
        <v>51</v>
      </c>
      <c r="AR12" s="169">
        <f t="shared" si="9"/>
        <v>15</v>
      </c>
      <c r="AS12" s="52" t="s">
        <v>52</v>
      </c>
      <c r="AT12" s="169">
        <f t="shared" si="10"/>
        <v>15</v>
      </c>
      <c r="AU12" s="52" t="s">
        <v>53</v>
      </c>
      <c r="AV12" s="169">
        <f t="shared" si="11"/>
        <v>15</v>
      </c>
      <c r="AW12" s="52" t="s">
        <v>55</v>
      </c>
      <c r="AX12" s="169">
        <f t="shared" si="12"/>
        <v>10</v>
      </c>
      <c r="AY12" s="53" t="s">
        <v>54</v>
      </c>
      <c r="AZ12" s="169">
        <f t="shared" si="13"/>
        <v>15</v>
      </c>
      <c r="BA12" s="410" t="str">
        <f t="shared" si="14"/>
        <v>Fuerte</v>
      </c>
      <c r="BB12" s="416">
        <v>100</v>
      </c>
      <c r="BC12" s="54" t="s">
        <v>33</v>
      </c>
      <c r="BD12" s="412" t="str">
        <f t="shared" si="15"/>
        <v>Fuerte</v>
      </c>
      <c r="BE12" s="413" t="str">
        <f t="shared" si="16"/>
        <v>Fuerte</v>
      </c>
      <c r="BF12" s="414">
        <f t="shared" si="17"/>
        <v>2</v>
      </c>
      <c r="BG12" s="1036">
        <f>IFERROR(ROUND(AVERAGE(BF12:BF13),0),0)</f>
        <v>2</v>
      </c>
      <c r="BH12" s="1037">
        <f>IF(BI12="CASI SIEMPRE",5,IF(BI12="PROBABLE",4,IF(BI12="POSIBLE",3,IF(BI12="IMPROBABLE",2,IF(BI12="RARA VEZ",1,0)))))</f>
        <v>1</v>
      </c>
      <c r="BI12" s="1010" t="str">
        <f t="shared" ref="BI12" si="19">IF(BG12=2,IF(N12="CASI SIEMPRE","POSIBLE",IF(N12="PROBABLE","IMPROBABLE","RARA VEZ")),IF(BG12=1,IF(N12="CASI SEGURO","PROBABLE",IF(N12="PROBABLE","POSIBLE",IF(N12="POSIBLE","IMPROBABLE","RARA VEZ"))),IF(BG12=0,N12,0)))</f>
        <v>RARA VEZ</v>
      </c>
      <c r="BJ12" s="1038">
        <v>2</v>
      </c>
      <c r="BK12" s="925" t="str">
        <f>AI12</f>
        <v>MAYOR</v>
      </c>
      <c r="BL12" s="1034">
        <f>IF(BJ12*BH12=12,IF(BI12="PROBABLE","12A","12M"),BH12*BJ12)</f>
        <v>2</v>
      </c>
      <c r="BM12" s="1007" t="str">
        <f>IF(BL12=0,"",IF(BI12="CASI SIEMPRE","EXTREMO",IF(BK12="CATASTRÓFICO","EXTREMO",IF(BL12="12M","EXTREMO",IF(BL12="12A","ALTO",IF(BL12=4,"ALTO",IF(BL12=8,"ALTO",IF(BL12=9,"ALTO",IF(BL12=6,"MODERADO",IF(BL12=3,"MODERADO","EXTREMO"))))))))))</f>
        <v>EXTREMO</v>
      </c>
      <c r="BN12" s="1032" t="s">
        <v>300</v>
      </c>
      <c r="BO12" s="417" t="s">
        <v>316</v>
      </c>
      <c r="BP12" s="417" t="s">
        <v>317</v>
      </c>
      <c r="BQ12" s="420" t="s">
        <v>303</v>
      </c>
    </row>
    <row r="13" spans="1:357" ht="63" customHeight="1">
      <c r="A13" s="1053"/>
      <c r="B13" s="1059"/>
      <c r="C13" s="1059"/>
      <c r="D13" s="484" t="s">
        <v>306</v>
      </c>
      <c r="E13" s="1055"/>
      <c r="F13" s="1055"/>
      <c r="G13" s="1057"/>
      <c r="H13" s="1051"/>
      <c r="I13" s="1041"/>
      <c r="J13" s="1041"/>
      <c r="K13" s="1041"/>
      <c r="L13" s="1043"/>
      <c r="M13" s="1049"/>
      <c r="N13" s="926"/>
      <c r="O13" s="1051"/>
      <c r="P13" s="1041"/>
      <c r="Q13" s="1041"/>
      <c r="R13" s="1041"/>
      <c r="S13" s="1041"/>
      <c r="T13" s="1041"/>
      <c r="U13" s="1041"/>
      <c r="V13" s="1041"/>
      <c r="W13" s="1041"/>
      <c r="X13" s="1041"/>
      <c r="Y13" s="1041"/>
      <c r="Z13" s="1041"/>
      <c r="AA13" s="1041"/>
      <c r="AB13" s="1041"/>
      <c r="AC13" s="1041"/>
      <c r="AD13" s="1041"/>
      <c r="AE13" s="1041"/>
      <c r="AF13" s="1041"/>
      <c r="AG13" s="1043"/>
      <c r="AH13" s="1045"/>
      <c r="AI13" s="926"/>
      <c r="AJ13" s="1047"/>
      <c r="AK13" s="778"/>
      <c r="AL13" s="406" t="s">
        <v>318</v>
      </c>
      <c r="AM13" s="52" t="s">
        <v>50</v>
      </c>
      <c r="AN13" s="169">
        <f t="shared" si="7"/>
        <v>15</v>
      </c>
      <c r="AO13" s="52" t="s">
        <v>63</v>
      </c>
      <c r="AP13" s="169">
        <f t="shared" si="8"/>
        <v>15</v>
      </c>
      <c r="AQ13" s="52" t="s">
        <v>51</v>
      </c>
      <c r="AR13" s="169">
        <f t="shared" si="9"/>
        <v>15</v>
      </c>
      <c r="AS13" s="52" t="s">
        <v>52</v>
      </c>
      <c r="AT13" s="169">
        <f t="shared" si="10"/>
        <v>15</v>
      </c>
      <c r="AU13" s="52" t="s">
        <v>53</v>
      </c>
      <c r="AV13" s="169">
        <f t="shared" si="11"/>
        <v>15</v>
      </c>
      <c r="AW13" s="52" t="s">
        <v>55</v>
      </c>
      <c r="AX13" s="169">
        <f t="shared" si="12"/>
        <v>10</v>
      </c>
      <c r="AY13" s="53" t="s">
        <v>54</v>
      </c>
      <c r="AZ13" s="169">
        <f t="shared" si="13"/>
        <v>15</v>
      </c>
      <c r="BA13" s="410" t="str">
        <f t="shared" si="14"/>
        <v>Fuerte</v>
      </c>
      <c r="BB13" s="403">
        <v>100</v>
      </c>
      <c r="BC13" s="54" t="s">
        <v>33</v>
      </c>
      <c r="BD13" s="412" t="str">
        <f t="shared" si="15"/>
        <v>Fuerte</v>
      </c>
      <c r="BE13" s="413" t="str">
        <f t="shared" si="16"/>
        <v>Fuerte</v>
      </c>
      <c r="BF13" s="414">
        <f t="shared" si="17"/>
        <v>2</v>
      </c>
      <c r="BG13" s="1036"/>
      <c r="BH13" s="1037"/>
      <c r="BI13" s="874"/>
      <c r="BJ13" s="1039"/>
      <c r="BK13" s="926"/>
      <c r="BL13" s="1035"/>
      <c r="BM13" s="860"/>
      <c r="BN13" s="1033"/>
      <c r="BO13" s="406" t="s">
        <v>316</v>
      </c>
      <c r="BP13" s="406" t="s">
        <v>302</v>
      </c>
      <c r="BQ13" s="407" t="s">
        <v>303</v>
      </c>
    </row>
    <row r="14" spans="1:357" ht="127.5" customHeight="1">
      <c r="A14" s="1052">
        <v>4</v>
      </c>
      <c r="B14" s="1059"/>
      <c r="C14" s="1059"/>
      <c r="D14" s="485" t="s">
        <v>319</v>
      </c>
      <c r="E14" s="1054" t="s">
        <v>320</v>
      </c>
      <c r="F14" s="1054" t="s">
        <v>73</v>
      </c>
      <c r="G14" s="1056" t="s">
        <v>321</v>
      </c>
      <c r="H14" s="1050" t="s">
        <v>298</v>
      </c>
      <c r="I14" s="1040" t="s">
        <v>40</v>
      </c>
      <c r="J14" s="1040" t="s">
        <v>298</v>
      </c>
      <c r="K14" s="1040" t="s">
        <v>298</v>
      </c>
      <c r="L14" s="1042" t="s">
        <v>298</v>
      </c>
      <c r="M14" s="1048">
        <f>IF(L14="X",5,IF(K14="X",4,IF(J14="X",3,IF(I14="X",2,IF(H14="X",1,"0")))))</f>
        <v>2</v>
      </c>
      <c r="N14" s="925" t="str">
        <f>IF(M14=1,"RARA VEZ",IF(M14=2,"IMPROBABLE",IF(M14=3,"POSIBLE",IF(M14=4,"PROBABLE",IF(M14=5,"CASI SIEMPRE","")))))</f>
        <v>IMPROBABLE</v>
      </c>
      <c r="O14" s="1050" t="s">
        <v>40</v>
      </c>
      <c r="P14" s="1040" t="s">
        <v>40</v>
      </c>
      <c r="Q14" s="1040" t="s">
        <v>40</v>
      </c>
      <c r="R14" s="1040" t="s">
        <v>40</v>
      </c>
      <c r="S14" s="1040" t="s">
        <v>40</v>
      </c>
      <c r="T14" s="1040" t="s">
        <v>298</v>
      </c>
      <c r="U14" s="1040" t="s">
        <v>298</v>
      </c>
      <c r="V14" s="1040" t="s">
        <v>298</v>
      </c>
      <c r="W14" s="1040" t="s">
        <v>298</v>
      </c>
      <c r="X14" s="1040" t="s">
        <v>40</v>
      </c>
      <c r="Y14" s="1040" t="s">
        <v>298</v>
      </c>
      <c r="Z14" s="1040" t="s">
        <v>40</v>
      </c>
      <c r="AA14" s="1040" t="s">
        <v>298</v>
      </c>
      <c r="AB14" s="1040" t="s">
        <v>298</v>
      </c>
      <c r="AC14" s="1040" t="s">
        <v>298</v>
      </c>
      <c r="AD14" s="1040" t="s">
        <v>298</v>
      </c>
      <c r="AE14" s="1040" t="s">
        <v>298</v>
      </c>
      <c r="AF14" s="1040" t="s">
        <v>298</v>
      </c>
      <c r="AG14" s="1042" t="s">
        <v>298</v>
      </c>
      <c r="AH14" s="1044">
        <f>COUNTIF(O14:AG14,"X")</f>
        <v>7</v>
      </c>
      <c r="AI14" s="925" t="str">
        <f>IF(AH14=0,"",(IF(AH14&gt;11,"CATASTRÓFICO",IF(AH14&lt;=5,"MODERADO",IF(12&gt;AH14&gt;5,"MAYOR","")))))</f>
        <v>MAYOR</v>
      </c>
      <c r="AJ14" s="1046">
        <f>IF(AI14="CATASTRÓFICO",5*M14,IF(AI14="MAYOR",4*M14,IF(AI14="MODERADO",3*M14,0)))</f>
        <v>8</v>
      </c>
      <c r="AK14" s="921" t="str">
        <f>IF(AJ14=0,"",IF(AJ14="MAYOR","EXTREMO",IF(AI14="CASI SIEMPRE","EXTREMO",IF(AI14="CATASTRÓFICO","EXTREMO",IF(AJ14="12M","EXTREMO",IF(AJ14=4,"ALTO",IF(AJ14=8,"ALTO",IF(AJ14=9,"ALTO",IF(AJ14=6,"MODERADO",IF(AJ14=3,"MODERADO",IF(AJ14=12,IF(AI14="MODERADO","ALTO","EXTREMO"),"EXTREMO")))))))))))</f>
        <v>ALTO</v>
      </c>
      <c r="AL14" s="428" t="s">
        <v>322</v>
      </c>
      <c r="AM14" s="52" t="s">
        <v>50</v>
      </c>
      <c r="AN14" s="169">
        <f t="shared" si="7"/>
        <v>15</v>
      </c>
      <c r="AO14" s="52" t="s">
        <v>63</v>
      </c>
      <c r="AP14" s="169">
        <f t="shared" si="8"/>
        <v>15</v>
      </c>
      <c r="AQ14" s="52" t="s">
        <v>51</v>
      </c>
      <c r="AR14" s="169">
        <f t="shared" si="9"/>
        <v>15</v>
      </c>
      <c r="AS14" s="52" t="s">
        <v>52</v>
      </c>
      <c r="AT14" s="169">
        <f t="shared" si="10"/>
        <v>15</v>
      </c>
      <c r="AU14" s="52" t="s">
        <v>53</v>
      </c>
      <c r="AV14" s="169">
        <f t="shared" si="11"/>
        <v>15</v>
      </c>
      <c r="AW14" s="52" t="s">
        <v>55</v>
      </c>
      <c r="AX14" s="169">
        <f t="shared" si="12"/>
        <v>10</v>
      </c>
      <c r="AY14" s="53" t="s">
        <v>54</v>
      </c>
      <c r="AZ14" s="169">
        <f t="shared" si="13"/>
        <v>15</v>
      </c>
      <c r="BA14" s="410" t="str">
        <f t="shared" si="14"/>
        <v>Fuerte</v>
      </c>
      <c r="BB14" s="416">
        <v>100</v>
      </c>
      <c r="BC14" s="54" t="s">
        <v>33</v>
      </c>
      <c r="BD14" s="412" t="str">
        <f t="shared" si="15"/>
        <v>Fuerte</v>
      </c>
      <c r="BE14" s="413" t="str">
        <f t="shared" si="16"/>
        <v>Fuerte</v>
      </c>
      <c r="BF14" s="414">
        <f t="shared" si="17"/>
        <v>2</v>
      </c>
      <c r="BG14" s="1036">
        <f>IFERROR(ROUND(AVERAGE(BF14:BF15),0),0)</f>
        <v>2</v>
      </c>
      <c r="BH14" s="1037">
        <f>IF(BI14="CASI SIEMPRE",5,IF(BI14="PROBABLE",4,IF(BI14="POSIBLE",3,IF(BI14="IMPROBABLE",2,IF(BI14="RARA VEZ",1,0)))))</f>
        <v>1</v>
      </c>
      <c r="BI14" s="1010" t="str">
        <f t="shared" ref="BI14" si="20">IF(BG14=2,IF(N14="CASI SIEMPRE","POSIBLE",IF(N14="PROBABLE","IMPROBABLE","RARA VEZ")),IF(BG14=1,IF(N14="CASI SEGURO","PROBABLE",IF(N14="PROBABLE","POSIBLE",IF(N14="POSIBLE","IMPROBABLE","RARA VEZ"))),IF(BG14=0,N14,0)))</f>
        <v>RARA VEZ</v>
      </c>
      <c r="BJ14" s="1038">
        <v>2</v>
      </c>
      <c r="BK14" s="925" t="str">
        <f>AI14</f>
        <v>MAYOR</v>
      </c>
      <c r="BL14" s="1034">
        <f>IF(BJ14*BH14=12,IF(BI14="PROBABLE","12A","12M"),BH14*BJ14)</f>
        <v>2</v>
      </c>
      <c r="BM14" s="1007" t="str">
        <f>IF(BL14=0,"",IF(BI14="CASI SIEMPRE","EXTREMO",IF(BK14="CATASTRÓFICO","EXTREMO",IF(BL14="12M","EXTREMO",IF(BL14="12A","ALTO",IF(BL14=4,"ALTO",IF(BL14=8,"ALTO",IF(BL14=9,"ALTO",IF(BL14=6,"MODERADO",IF(BL14=3,"MODERADO","EXTREMO"))))))))))</f>
        <v>EXTREMO</v>
      </c>
      <c r="BN14" s="1032" t="s">
        <v>300</v>
      </c>
      <c r="BO14" s="417" t="s">
        <v>301</v>
      </c>
      <c r="BP14" s="417" t="s">
        <v>323</v>
      </c>
      <c r="BQ14" s="420" t="s">
        <v>303</v>
      </c>
    </row>
    <row r="15" spans="1:357" ht="50.25" customHeight="1">
      <c r="A15" s="1053"/>
      <c r="B15" s="1060"/>
      <c r="C15" s="1060"/>
      <c r="D15" s="484" t="s">
        <v>324</v>
      </c>
      <c r="E15" s="1055"/>
      <c r="F15" s="1055"/>
      <c r="G15" s="1057"/>
      <c r="H15" s="1051"/>
      <c r="I15" s="1041"/>
      <c r="J15" s="1041"/>
      <c r="K15" s="1041"/>
      <c r="L15" s="1043"/>
      <c r="M15" s="1049"/>
      <c r="N15" s="926"/>
      <c r="O15" s="1051"/>
      <c r="P15" s="1041"/>
      <c r="Q15" s="1041"/>
      <c r="R15" s="1041"/>
      <c r="S15" s="1041"/>
      <c r="T15" s="1041"/>
      <c r="U15" s="1041"/>
      <c r="V15" s="1041"/>
      <c r="W15" s="1041"/>
      <c r="X15" s="1041"/>
      <c r="Y15" s="1041"/>
      <c r="Z15" s="1041"/>
      <c r="AA15" s="1041"/>
      <c r="AB15" s="1041"/>
      <c r="AC15" s="1041"/>
      <c r="AD15" s="1041"/>
      <c r="AE15" s="1041"/>
      <c r="AF15" s="1041"/>
      <c r="AG15" s="1043"/>
      <c r="AH15" s="1045"/>
      <c r="AI15" s="926"/>
      <c r="AJ15" s="1047"/>
      <c r="AK15" s="778"/>
      <c r="AL15" s="406" t="s">
        <v>325</v>
      </c>
      <c r="AM15" s="52" t="s">
        <v>50</v>
      </c>
      <c r="AN15" s="169">
        <f t="shared" si="7"/>
        <v>15</v>
      </c>
      <c r="AO15" s="52" t="s">
        <v>63</v>
      </c>
      <c r="AP15" s="169">
        <f t="shared" si="8"/>
        <v>15</v>
      </c>
      <c r="AQ15" s="52" t="s">
        <v>51</v>
      </c>
      <c r="AR15" s="169">
        <f t="shared" si="9"/>
        <v>15</v>
      </c>
      <c r="AS15" s="52" t="s">
        <v>52</v>
      </c>
      <c r="AT15" s="169">
        <f t="shared" si="10"/>
        <v>15</v>
      </c>
      <c r="AU15" s="52" t="s">
        <v>53</v>
      </c>
      <c r="AV15" s="169">
        <f t="shared" si="11"/>
        <v>15</v>
      </c>
      <c r="AW15" s="52" t="s">
        <v>55</v>
      </c>
      <c r="AX15" s="169">
        <f t="shared" si="12"/>
        <v>10</v>
      </c>
      <c r="AY15" s="53" t="s">
        <v>54</v>
      </c>
      <c r="AZ15" s="169">
        <f t="shared" si="13"/>
        <v>15</v>
      </c>
      <c r="BA15" s="410" t="str">
        <f t="shared" si="14"/>
        <v>Fuerte</v>
      </c>
      <c r="BB15" s="403">
        <v>100</v>
      </c>
      <c r="BC15" s="54" t="s">
        <v>33</v>
      </c>
      <c r="BD15" s="412" t="str">
        <f t="shared" si="15"/>
        <v>Fuerte</v>
      </c>
      <c r="BE15" s="413" t="str">
        <f t="shared" si="16"/>
        <v>Fuerte</v>
      </c>
      <c r="BF15" s="414">
        <f t="shared" si="17"/>
        <v>2</v>
      </c>
      <c r="BG15" s="1036"/>
      <c r="BH15" s="1037"/>
      <c r="BI15" s="874"/>
      <c r="BJ15" s="1039"/>
      <c r="BK15" s="926"/>
      <c r="BL15" s="1035"/>
      <c r="BM15" s="860"/>
      <c r="BN15" s="1033"/>
      <c r="BO15" s="406" t="s">
        <v>326</v>
      </c>
      <c r="BP15" s="417" t="s">
        <v>327</v>
      </c>
      <c r="BQ15" s="407" t="s">
        <v>303</v>
      </c>
    </row>
    <row r="16" spans="1:357">
      <c r="E16" s="408"/>
      <c r="F16" s="409"/>
      <c r="G16" s="408"/>
    </row>
    <row r="20" spans="65:68">
      <c r="BM20" s="7"/>
      <c r="BN20" s="7"/>
      <c r="BP20" s="7"/>
    </row>
    <row r="21" spans="65:68">
      <c r="BM21" s="7"/>
      <c r="BN21" s="7"/>
      <c r="BP21" s="7"/>
    </row>
  </sheetData>
  <sheetProtection insertColumns="0" insertRows="0" deleteColumns="0" deleteRows="0"/>
  <mergeCells count="211">
    <mergeCell ref="A1:D3"/>
    <mergeCell ref="E1:BO3"/>
    <mergeCell ref="BP1:BQ1"/>
    <mergeCell ref="BP2:BQ2"/>
    <mergeCell ref="BP3:BQ3"/>
    <mergeCell ref="A4:G5"/>
    <mergeCell ref="H4:BM4"/>
    <mergeCell ref="BN4:BQ5"/>
    <mergeCell ref="H5:AK5"/>
    <mergeCell ref="AL5:BM5"/>
    <mergeCell ref="BQ6:BQ7"/>
    <mergeCell ref="AM7:AN7"/>
    <mergeCell ref="AO7:AP7"/>
    <mergeCell ref="AQ7:AR7"/>
    <mergeCell ref="AS7:AT7"/>
    <mergeCell ref="AU7:AV7"/>
    <mergeCell ref="AM6:AZ6"/>
    <mergeCell ref="BA6:BB7"/>
    <mergeCell ref="BC6:BD7"/>
    <mergeCell ref="BE6:BG7"/>
    <mergeCell ref="BH6:BI7"/>
    <mergeCell ref="BJ6:BK7"/>
    <mergeCell ref="AW7:AX7"/>
    <mergeCell ref="AY7:AZ7"/>
    <mergeCell ref="H8:H9"/>
    <mergeCell ref="A10:A11"/>
    <mergeCell ref="E10:E11"/>
    <mergeCell ref="F10:F11"/>
    <mergeCell ref="G10:G11"/>
    <mergeCell ref="BL6:BM7"/>
    <mergeCell ref="BN6:BN7"/>
    <mergeCell ref="BO6:BO7"/>
    <mergeCell ref="BP6:BP7"/>
    <mergeCell ref="H6:L6"/>
    <mergeCell ref="M6:N6"/>
    <mergeCell ref="O6:AG6"/>
    <mergeCell ref="AH6:AI6"/>
    <mergeCell ref="AJ6:AK7"/>
    <mergeCell ref="AL6:AL7"/>
    <mergeCell ref="A6:A7"/>
    <mergeCell ref="B6:B7"/>
    <mergeCell ref="D6:D7"/>
    <mergeCell ref="E6:E7"/>
    <mergeCell ref="F6:F7"/>
    <mergeCell ref="G6:G7"/>
    <mergeCell ref="C6:C7"/>
    <mergeCell ref="Q8:Q9"/>
    <mergeCell ref="R8:R9"/>
    <mergeCell ref="S8:S9"/>
    <mergeCell ref="T8:T9"/>
    <mergeCell ref="I8:I9"/>
    <mergeCell ref="J8:J9"/>
    <mergeCell ref="K8:K9"/>
    <mergeCell ref="L8:L9"/>
    <mergeCell ref="M8:M9"/>
    <mergeCell ref="N8:N9"/>
    <mergeCell ref="M10:M11"/>
    <mergeCell ref="BH8:BH9"/>
    <mergeCell ref="BI8:BI9"/>
    <mergeCell ref="BK8:BK9"/>
    <mergeCell ref="AG8:AG9"/>
    <mergeCell ref="AH8:AH9"/>
    <mergeCell ref="AI8:AI9"/>
    <mergeCell ref="AJ8:AJ9"/>
    <mergeCell ref="AK8:AK9"/>
    <mergeCell ref="BG8:BG9"/>
    <mergeCell ref="AA8:AA9"/>
    <mergeCell ref="AB8:AB9"/>
    <mergeCell ref="AC8:AC9"/>
    <mergeCell ref="AD8:AD9"/>
    <mergeCell ref="AE8:AE9"/>
    <mergeCell ref="AF8:AF9"/>
    <mergeCell ref="U8:U9"/>
    <mergeCell ref="V8:V9"/>
    <mergeCell ref="W8:W9"/>
    <mergeCell ref="X8:X9"/>
    <mergeCell ref="Y8:Y9"/>
    <mergeCell ref="Z8:Z9"/>
    <mergeCell ref="O8:O9"/>
    <mergeCell ref="P8:P9"/>
    <mergeCell ref="T10:T11"/>
    <mergeCell ref="U10:U11"/>
    <mergeCell ref="V10:V11"/>
    <mergeCell ref="W10:W11"/>
    <mergeCell ref="X10:X11"/>
    <mergeCell ref="Y10:Y11"/>
    <mergeCell ref="N10:N11"/>
    <mergeCell ref="O10:O11"/>
    <mergeCell ref="P10:P11"/>
    <mergeCell ref="Q10:Q11"/>
    <mergeCell ref="R10:R11"/>
    <mergeCell ref="S10:S11"/>
    <mergeCell ref="AF10:AF11"/>
    <mergeCell ref="AG10:AG11"/>
    <mergeCell ref="AH10:AH11"/>
    <mergeCell ref="AI10:AI11"/>
    <mergeCell ref="AJ10:AJ11"/>
    <mergeCell ref="AK10:AK11"/>
    <mergeCell ref="Z10:Z11"/>
    <mergeCell ref="AA10:AA11"/>
    <mergeCell ref="AB10:AB11"/>
    <mergeCell ref="AC10:AC11"/>
    <mergeCell ref="AD10:AD11"/>
    <mergeCell ref="AE10:AE11"/>
    <mergeCell ref="M12:M13"/>
    <mergeCell ref="N12:N13"/>
    <mergeCell ref="BJ8:BJ9"/>
    <mergeCell ref="BJ10:BJ11"/>
    <mergeCell ref="A12:A13"/>
    <mergeCell ref="E12:E13"/>
    <mergeCell ref="F12:F13"/>
    <mergeCell ref="G12:G13"/>
    <mergeCell ref="H12:H13"/>
    <mergeCell ref="BJ12:BJ13"/>
    <mergeCell ref="AE12:AE13"/>
    <mergeCell ref="AF12:AF13"/>
    <mergeCell ref="AG12:AG13"/>
    <mergeCell ref="AH12:AH13"/>
    <mergeCell ref="AC12:AC13"/>
    <mergeCell ref="AD12:AD13"/>
    <mergeCell ref="S12:S13"/>
    <mergeCell ref="T12:T13"/>
    <mergeCell ref="U12:U13"/>
    <mergeCell ref="V12:V13"/>
    <mergeCell ref="O12:O13"/>
    <mergeCell ref="P12:P13"/>
    <mergeCell ref="Q12:Q13"/>
    <mergeCell ref="R12:R13"/>
    <mergeCell ref="AI12:AI13"/>
    <mergeCell ref="AJ12:AJ13"/>
    <mergeCell ref="AK12:AK13"/>
    <mergeCell ref="BG12:BG13"/>
    <mergeCell ref="BH12:BH13"/>
    <mergeCell ref="BI12:BI13"/>
    <mergeCell ref="W12:W13"/>
    <mergeCell ref="X12:X13"/>
    <mergeCell ref="Y12:Y13"/>
    <mergeCell ref="Z12:Z13"/>
    <mergeCell ref="AA12:AA13"/>
    <mergeCell ref="AB12:AB13"/>
    <mergeCell ref="A14:A15"/>
    <mergeCell ref="E14:E15"/>
    <mergeCell ref="F14:F15"/>
    <mergeCell ref="G14:G15"/>
    <mergeCell ref="H14:H15"/>
    <mergeCell ref="I14:I15"/>
    <mergeCell ref="J14:J15"/>
    <mergeCell ref="K14:K15"/>
    <mergeCell ref="L14:L15"/>
    <mergeCell ref="C8:C15"/>
    <mergeCell ref="B8:B15"/>
    <mergeCell ref="I12:I13"/>
    <mergeCell ref="J12:J13"/>
    <mergeCell ref="K12:K13"/>
    <mergeCell ref="L12:L13"/>
    <mergeCell ref="H10:H11"/>
    <mergeCell ref="I10:I11"/>
    <mergeCell ref="J10:J11"/>
    <mergeCell ref="K10:K11"/>
    <mergeCell ref="L10:L11"/>
    <mergeCell ref="A8:A9"/>
    <mergeCell ref="E8:E9"/>
    <mergeCell ref="F8:F9"/>
    <mergeCell ref="G8:G9"/>
    <mergeCell ref="S14:S15"/>
    <mergeCell ref="T14:T15"/>
    <mergeCell ref="U14:U15"/>
    <mergeCell ref="V14:V15"/>
    <mergeCell ref="W14:W15"/>
    <mergeCell ref="X14:X15"/>
    <mergeCell ref="M14:M15"/>
    <mergeCell ref="N14:N15"/>
    <mergeCell ref="O14:O15"/>
    <mergeCell ref="P14:P15"/>
    <mergeCell ref="Q14:Q15"/>
    <mergeCell ref="R14:R15"/>
    <mergeCell ref="AE14:AE15"/>
    <mergeCell ref="AF14:AF15"/>
    <mergeCell ref="AG14:AG15"/>
    <mergeCell ref="AH14:AH15"/>
    <mergeCell ref="AI14:AI15"/>
    <mergeCell ref="AJ14:AJ15"/>
    <mergeCell ref="Y14:Y15"/>
    <mergeCell ref="Z14:Z15"/>
    <mergeCell ref="AA14:AA15"/>
    <mergeCell ref="AB14:AB15"/>
    <mergeCell ref="AC14:AC15"/>
    <mergeCell ref="AD14:AD15"/>
    <mergeCell ref="BN14:BN15"/>
    <mergeCell ref="BL8:BL9"/>
    <mergeCell ref="BL10:BL11"/>
    <mergeCell ref="BL12:BL13"/>
    <mergeCell ref="BM12:BM13"/>
    <mergeCell ref="BM14:BM15"/>
    <mergeCell ref="AK14:AK15"/>
    <mergeCell ref="BG14:BG15"/>
    <mergeCell ref="BH14:BH15"/>
    <mergeCell ref="BI14:BI15"/>
    <mergeCell ref="BJ14:BJ15"/>
    <mergeCell ref="BK14:BK15"/>
    <mergeCell ref="BL14:BL15"/>
    <mergeCell ref="BK12:BK13"/>
    <mergeCell ref="BN12:BN13"/>
    <mergeCell ref="BN8:BN9"/>
    <mergeCell ref="BM8:BM9"/>
    <mergeCell ref="BG10:BG11"/>
    <mergeCell ref="BH10:BH11"/>
    <mergeCell ref="BI10:BI11"/>
    <mergeCell ref="BK10:BK11"/>
    <mergeCell ref="BN10:BN11"/>
    <mergeCell ref="BM10:BM11"/>
  </mergeCells>
  <conditionalFormatting sqref="N8 N10 N12 N14">
    <cfRule type="cellIs" dxfId="63" priority="67" operator="equal">
      <formula>"CASI SIEMPRE"</formula>
    </cfRule>
    <cfRule type="cellIs" dxfId="62" priority="68" operator="equal">
      <formula>"PROBABLE"</formula>
    </cfRule>
    <cfRule type="cellIs" dxfId="61" priority="69" operator="equal">
      <formula>"POSIBLE"</formula>
    </cfRule>
    <cfRule type="cellIs" dxfId="60" priority="70" operator="equal">
      <formula>"RARA VEZ"</formula>
    </cfRule>
    <cfRule type="cellIs" dxfId="59" priority="71" operator="equal">
      <formula>"IMPROBABLE"</formula>
    </cfRule>
  </conditionalFormatting>
  <conditionalFormatting sqref="AI8 AI10 AI12 AI14">
    <cfRule type="cellIs" dxfId="58" priority="64" operator="equal">
      <formula>"CATASTRÓFICO"</formula>
    </cfRule>
    <cfRule type="cellIs" dxfId="57" priority="65" operator="equal">
      <formula>"MAYOR"</formula>
    </cfRule>
    <cfRule type="cellIs" dxfId="56" priority="66" operator="equal">
      <formula>"MODERADO"</formula>
    </cfRule>
  </conditionalFormatting>
  <conditionalFormatting sqref="AK8 AK10 AK12 AK14">
    <cfRule type="cellIs" dxfId="55" priority="61" operator="equal">
      <formula>"EXTREMO"</formula>
    </cfRule>
    <cfRule type="cellIs" dxfId="54" priority="62" operator="equal">
      <formula>"MODERADO"</formula>
    </cfRule>
    <cfRule type="cellIs" dxfId="53" priority="63" operator="equal">
      <formula>"ALTO"</formula>
    </cfRule>
  </conditionalFormatting>
  <conditionalFormatting sqref="AX8:AX15">
    <cfRule type="cellIs" priority="57" operator="equal">
      <formula>""""""</formula>
    </cfRule>
    <cfRule type="cellIs" dxfId="52" priority="58" stopIfTrue="1" operator="equal">
      <formula>5</formula>
    </cfRule>
    <cfRule type="cellIs" dxfId="51" priority="59" operator="equal">
      <formula>"0"</formula>
    </cfRule>
    <cfRule type="cellIs" dxfId="50" priority="60" stopIfTrue="1" operator="equal">
      <formula>10</formula>
    </cfRule>
  </conditionalFormatting>
  <conditionalFormatting sqref="AZ8:AZ15">
    <cfRule type="cellIs" priority="53" operator="equal">
      <formula>""""""</formula>
    </cfRule>
    <cfRule type="cellIs" dxfId="49" priority="54" stopIfTrue="1" operator="equal">
      <formula>10</formula>
    </cfRule>
    <cfRule type="cellIs" dxfId="48" priority="55" operator="equal">
      <formula>"0"</formula>
    </cfRule>
    <cfRule type="cellIs" dxfId="47" priority="56" stopIfTrue="1" operator="equal">
      <formula>15</formula>
    </cfRule>
  </conditionalFormatting>
  <conditionalFormatting sqref="AV8:AV15">
    <cfRule type="cellIs" priority="49" operator="equal">
      <formula>""""""</formula>
    </cfRule>
    <cfRule type="cellIs" dxfId="46" priority="50" stopIfTrue="1" operator="equal">
      <formula>10</formula>
    </cfRule>
    <cfRule type="cellIs" dxfId="45" priority="51" operator="equal">
      <formula>"0"</formula>
    </cfRule>
    <cfRule type="cellIs" dxfId="44" priority="52" stopIfTrue="1" operator="equal">
      <formula>15</formula>
    </cfRule>
  </conditionalFormatting>
  <conditionalFormatting sqref="AT8:AT15">
    <cfRule type="cellIs" priority="45" operator="equal">
      <formula>""""""</formula>
    </cfRule>
    <cfRule type="cellIs" dxfId="43" priority="46" stopIfTrue="1" operator="equal">
      <formula>10</formula>
    </cfRule>
    <cfRule type="cellIs" dxfId="42" priority="47" operator="equal">
      <formula>"0"</formula>
    </cfRule>
    <cfRule type="cellIs" dxfId="41" priority="48" stopIfTrue="1" operator="equal">
      <formula>15</formula>
    </cfRule>
  </conditionalFormatting>
  <conditionalFormatting sqref="AR8:AR15">
    <cfRule type="cellIs" priority="41" operator="equal">
      <formula>""""""</formula>
    </cfRule>
    <cfRule type="cellIs" dxfId="40" priority="42" stopIfTrue="1" operator="equal">
      <formula>10</formula>
    </cfRule>
    <cfRule type="cellIs" dxfId="39" priority="43" operator="equal">
      <formula>"0"</formula>
    </cfRule>
    <cfRule type="cellIs" dxfId="38" priority="44" stopIfTrue="1" operator="equal">
      <formula>15</formula>
    </cfRule>
  </conditionalFormatting>
  <conditionalFormatting sqref="AP8:AP15">
    <cfRule type="cellIs" priority="37" operator="equal">
      <formula>""""""</formula>
    </cfRule>
    <cfRule type="cellIs" dxfId="37" priority="38" stopIfTrue="1" operator="equal">
      <formula>10</formula>
    </cfRule>
    <cfRule type="cellIs" dxfId="36" priority="39" operator="equal">
      <formula>"0"</formula>
    </cfRule>
    <cfRule type="cellIs" dxfId="35" priority="40" stopIfTrue="1" operator="equal">
      <formula>15</formula>
    </cfRule>
  </conditionalFormatting>
  <conditionalFormatting sqref="AN8:AN15">
    <cfRule type="cellIs" priority="33" operator="equal">
      <formula>""""""</formula>
    </cfRule>
    <cfRule type="cellIs" dxfId="34" priority="34" stopIfTrue="1" operator="equal">
      <formula>10</formula>
    </cfRule>
    <cfRule type="cellIs" dxfId="33" priority="35" operator="equal">
      <formula>"0"</formula>
    </cfRule>
    <cfRule type="cellIs" dxfId="32" priority="36" stopIfTrue="1" operator="equal">
      <formula>15</formula>
    </cfRule>
  </conditionalFormatting>
  <conditionalFormatting sqref="BC8:BC15">
    <cfRule type="cellIs" dxfId="31" priority="30" operator="greaterThanOrEqual">
      <formula>96</formula>
    </cfRule>
    <cfRule type="cellIs" dxfId="30" priority="31" operator="between">
      <formula>86</formula>
      <formula>95</formula>
    </cfRule>
    <cfRule type="cellIs" dxfId="29" priority="32" operator="between">
      <formula>0</formula>
      <formula>85</formula>
    </cfRule>
  </conditionalFormatting>
  <conditionalFormatting sqref="BI8 BI10 BI12 BI14">
    <cfRule type="cellIs" dxfId="28" priority="25" operator="equal">
      <formula>"CASI SIEMPRE"</formula>
    </cfRule>
    <cfRule type="cellIs" dxfId="27" priority="26" operator="equal">
      <formula>"PROBABLE"</formula>
    </cfRule>
    <cfRule type="cellIs" dxfId="26" priority="27" operator="equal">
      <formula>"POSIBLE"</formula>
    </cfRule>
    <cfRule type="cellIs" dxfId="25" priority="28" operator="equal">
      <formula>"RARA VEZ"</formula>
    </cfRule>
    <cfRule type="cellIs" dxfId="24" priority="29" operator="equal">
      <formula>"IMPROBABLE"</formula>
    </cfRule>
  </conditionalFormatting>
  <conditionalFormatting sqref="BK8">
    <cfRule type="cellIs" dxfId="23" priority="22" operator="equal">
      <formula>"CATASTRÓFICO"</formula>
    </cfRule>
    <cfRule type="cellIs" dxfId="22" priority="23" operator="equal">
      <formula>"MAYOR"</formula>
    </cfRule>
    <cfRule type="cellIs" dxfId="21" priority="24" operator="equal">
      <formula>"MODERADO"</formula>
    </cfRule>
  </conditionalFormatting>
  <conditionalFormatting sqref="BK10">
    <cfRule type="cellIs" dxfId="20" priority="19" operator="equal">
      <formula>"CATASTRÓFICO"</formula>
    </cfRule>
    <cfRule type="cellIs" dxfId="19" priority="20" operator="equal">
      <formula>"MAYOR"</formula>
    </cfRule>
    <cfRule type="cellIs" dxfId="18" priority="21" operator="equal">
      <formula>"MODERADO"</formula>
    </cfRule>
  </conditionalFormatting>
  <conditionalFormatting sqref="BK12">
    <cfRule type="cellIs" dxfId="17" priority="16" operator="equal">
      <formula>"CATASTRÓFICO"</formula>
    </cfRule>
    <cfRule type="cellIs" dxfId="16" priority="17" operator="equal">
      <formula>"MAYOR"</formula>
    </cfRule>
    <cfRule type="cellIs" dxfId="15" priority="18" operator="equal">
      <formula>"MODERADO"</formula>
    </cfRule>
  </conditionalFormatting>
  <conditionalFormatting sqref="BK14">
    <cfRule type="cellIs" dxfId="14" priority="13" operator="equal">
      <formula>"CATASTRÓFICO"</formula>
    </cfRule>
    <cfRule type="cellIs" dxfId="13" priority="14" operator="equal">
      <formula>"MAYOR"</formula>
    </cfRule>
    <cfRule type="cellIs" dxfId="12" priority="15" operator="equal">
      <formula>"MODERADO"</formula>
    </cfRule>
  </conditionalFormatting>
  <conditionalFormatting sqref="BM8">
    <cfRule type="cellIs" dxfId="11" priority="10" operator="equal">
      <formula>"EXTREMO"</formula>
    </cfRule>
    <cfRule type="cellIs" dxfId="10" priority="11" operator="equal">
      <formula>"MODERADO"</formula>
    </cfRule>
    <cfRule type="cellIs" dxfId="9" priority="12" operator="equal">
      <formula>"ALTO"</formula>
    </cfRule>
  </conditionalFormatting>
  <conditionalFormatting sqref="BM10">
    <cfRule type="cellIs" dxfId="8" priority="7" operator="equal">
      <formula>"EXTREMO"</formula>
    </cfRule>
    <cfRule type="cellIs" dxfId="7" priority="8" operator="equal">
      <formula>"MODERADO"</formula>
    </cfRule>
    <cfRule type="cellIs" dxfId="6" priority="9" operator="equal">
      <formula>"ALTO"</formula>
    </cfRule>
  </conditionalFormatting>
  <conditionalFormatting sqref="BM12">
    <cfRule type="cellIs" dxfId="5" priority="4" operator="equal">
      <formula>"EXTREMO"</formula>
    </cfRule>
    <cfRule type="cellIs" dxfId="4" priority="5" operator="equal">
      <formula>"MODERADO"</formula>
    </cfRule>
    <cfRule type="cellIs" dxfId="3" priority="6" operator="equal">
      <formula>"ALTO"</formula>
    </cfRule>
  </conditionalFormatting>
  <conditionalFormatting sqref="BM14">
    <cfRule type="cellIs" dxfId="2" priority="1" operator="equal">
      <formula>"EXTREMO"</formula>
    </cfRule>
    <cfRule type="cellIs" dxfId="1" priority="2" operator="equal">
      <formula>"MODERADO"</formula>
    </cfRule>
    <cfRule type="cellIs" dxfId="0" priority="3" operator="equal">
      <formula>"ALTO"</formula>
    </cfRule>
  </conditionalFormatting>
  <dataValidations count="8">
    <dataValidation type="list" allowBlank="1" showInputMessage="1" showErrorMessage="1" sqref="AW8:AW15" xr:uid="{76EEA173-5222-4F6F-AE80-7530042199D8}">
      <formula1>$MQ$7:$MQ$9</formula1>
    </dataValidation>
    <dataValidation type="list" allowBlank="1" showInputMessage="1" showErrorMessage="1" sqref="AY8:AY15" xr:uid="{079206B6-CBA6-4831-B2A1-D9CC3EA6A8C9}">
      <formula1>$MP$7:$MP$8</formula1>
    </dataValidation>
    <dataValidation type="list" allowBlank="1" showInputMessage="1" showErrorMessage="1" sqref="AU8:AU15" xr:uid="{F2A5E65D-D2C7-493D-83D3-962B049EC799}">
      <formula1>$MO$7:$MO$8</formula1>
    </dataValidation>
    <dataValidation type="list" allowBlank="1" showInputMessage="1" showErrorMessage="1" sqref="AS8:AS15" xr:uid="{78DDA672-0691-422E-82AC-9EFEC48F87B5}">
      <formula1>$MN$7:$MN$9</formula1>
    </dataValidation>
    <dataValidation type="list" allowBlank="1" showInputMessage="1" showErrorMessage="1" sqref="AQ8:AQ15" xr:uid="{3E27E813-6A53-45E0-953A-38DB7DF99DA6}">
      <formula1>$MM$7:$MM$8</formula1>
    </dataValidation>
    <dataValidation type="list" allowBlank="1" showInputMessage="1" showErrorMessage="1" sqref="AO8:AO15" xr:uid="{F7558F87-214B-4605-84F2-DBCBB3AD5CF9}">
      <formula1>$ML$9:$ML$10</formula1>
    </dataValidation>
    <dataValidation type="list" allowBlank="1" showInputMessage="1" showErrorMessage="1" sqref="AM8:AM15" xr:uid="{016F8E4F-6B7A-408E-BA1C-3834B28C3B00}">
      <formula1>$ML$7:$ML$8</formula1>
    </dataValidation>
    <dataValidation type="list" allowBlank="1" showInputMessage="1" showErrorMessage="1" sqref="BC8:BC15" xr:uid="{859358F4-62A7-4319-B753-F4F476096727}">
      <formula1>$MJ$6:$MJ$8</formula1>
    </dataValidation>
  </dataValidations>
  <pageMargins left="0.7" right="0.7" top="0.75" bottom="0.75" header="0.3" footer="0.3"/>
  <pageSetup orientation="portrait"/>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1F89E-020F-4A46-B253-EEBED935D7F9}">
  <dimension ref="E3:J14"/>
  <sheetViews>
    <sheetView topLeftCell="A3" workbookViewId="0">
      <selection activeCell="L14" sqref="L14"/>
    </sheetView>
  </sheetViews>
  <sheetFormatPr baseColWidth="10" defaultColWidth="11.5" defaultRowHeight="15"/>
  <cols>
    <col min="6" max="10" width="13.6640625" style="6" customWidth="1"/>
  </cols>
  <sheetData>
    <row r="3" spans="5:10" ht="51" customHeight="1">
      <c r="E3" s="1" t="s">
        <v>328</v>
      </c>
      <c r="F3" s="2">
        <v>5</v>
      </c>
      <c r="G3" s="2">
        <v>10</v>
      </c>
      <c r="H3" s="3">
        <v>15</v>
      </c>
      <c r="I3" s="3">
        <v>20</v>
      </c>
      <c r="J3" s="3">
        <v>25</v>
      </c>
    </row>
    <row r="4" spans="5:10" ht="51" customHeight="1">
      <c r="E4" s="1" t="s">
        <v>329</v>
      </c>
      <c r="F4" s="2" t="s">
        <v>330</v>
      </c>
      <c r="G4" s="2">
        <v>8</v>
      </c>
      <c r="H4" s="4" t="s">
        <v>331</v>
      </c>
      <c r="I4" s="3">
        <v>16</v>
      </c>
      <c r="J4" s="3">
        <v>20</v>
      </c>
    </row>
    <row r="5" spans="5:10" ht="51" customHeight="1">
      <c r="E5" s="1" t="s">
        <v>332</v>
      </c>
      <c r="F5" s="2">
        <v>3</v>
      </c>
      <c r="G5" s="2">
        <v>6</v>
      </c>
      <c r="H5" s="4">
        <v>9</v>
      </c>
      <c r="I5" s="3" t="s">
        <v>333</v>
      </c>
      <c r="J5" s="3">
        <v>15</v>
      </c>
    </row>
    <row r="6" spans="5:10" ht="51" customHeight="1">
      <c r="E6" s="1" t="s">
        <v>334</v>
      </c>
      <c r="F6" s="2">
        <v>2</v>
      </c>
      <c r="G6" s="2" t="s">
        <v>335</v>
      </c>
      <c r="H6" s="5">
        <v>6</v>
      </c>
      <c r="I6" s="4">
        <v>8</v>
      </c>
      <c r="J6" s="3">
        <v>10</v>
      </c>
    </row>
    <row r="7" spans="5:10" ht="51" customHeight="1">
      <c r="E7" s="1" t="s">
        <v>336</v>
      </c>
      <c r="F7" s="2">
        <v>1</v>
      </c>
      <c r="G7" s="2">
        <v>2</v>
      </c>
      <c r="H7" s="5">
        <v>3</v>
      </c>
      <c r="I7" s="4">
        <v>4</v>
      </c>
      <c r="J7" s="3">
        <v>5</v>
      </c>
    </row>
    <row r="8" spans="5:10">
      <c r="F8" s="6" t="s">
        <v>337</v>
      </c>
      <c r="G8" s="6" t="s">
        <v>338</v>
      </c>
      <c r="H8" s="6" t="s">
        <v>339</v>
      </c>
      <c r="I8" s="6" t="s">
        <v>340</v>
      </c>
      <c r="J8" s="6" t="s">
        <v>341</v>
      </c>
    </row>
    <row r="12" spans="5:10">
      <c r="E12" s="1086" t="s">
        <v>342</v>
      </c>
      <c r="F12" s="1084"/>
      <c r="G12" s="1083"/>
      <c r="H12" s="1082"/>
      <c r="I12" s="1085"/>
    </row>
    <row r="13" spans="5:10">
      <c r="E13" s="1086"/>
      <c r="F13" s="1084"/>
      <c r="G13" s="1083"/>
      <c r="H13" s="1082"/>
      <c r="I13" s="1085"/>
    </row>
    <row r="14" spans="5:10">
      <c r="F14" s="6" t="s">
        <v>343</v>
      </c>
      <c r="G14" s="6" t="s">
        <v>344</v>
      </c>
      <c r="H14" s="6" t="s">
        <v>345</v>
      </c>
      <c r="I14" s="6" t="s">
        <v>346</v>
      </c>
    </row>
  </sheetData>
  <mergeCells count="5">
    <mergeCell ref="H12:H13"/>
    <mergeCell ref="G12:G13"/>
    <mergeCell ref="F12:F13"/>
    <mergeCell ref="I12:I13"/>
    <mergeCell ref="E12:E1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EB196-2DBD-4842-9D52-68B4B94CD696}">
  <dimension ref="E3:K17"/>
  <sheetViews>
    <sheetView workbookViewId="0">
      <selection activeCell="M6" sqref="M6"/>
    </sheetView>
  </sheetViews>
  <sheetFormatPr baseColWidth="10" defaultColWidth="11.5" defaultRowHeight="15"/>
  <cols>
    <col min="6" max="10" width="13.6640625" style="6" customWidth="1"/>
  </cols>
  <sheetData>
    <row r="3" spans="5:11" ht="51" customHeight="1">
      <c r="E3" s="1" t="s">
        <v>328</v>
      </c>
      <c r="F3" s="2">
        <v>5</v>
      </c>
      <c r="G3" s="2">
        <v>10</v>
      </c>
      <c r="H3" s="3">
        <v>15</v>
      </c>
      <c r="I3" s="3">
        <v>20</v>
      </c>
      <c r="J3" s="3">
        <v>25</v>
      </c>
    </row>
    <row r="4" spans="5:11" ht="51" customHeight="1">
      <c r="E4" s="1" t="s">
        <v>329</v>
      </c>
      <c r="F4" s="2">
        <v>4</v>
      </c>
      <c r="G4" s="2">
        <v>8</v>
      </c>
      <c r="H4" s="4">
        <v>12</v>
      </c>
      <c r="I4" s="3">
        <v>16</v>
      </c>
      <c r="J4" s="3">
        <v>20</v>
      </c>
    </row>
    <row r="5" spans="5:11" ht="51" customHeight="1">
      <c r="E5" s="1" t="s">
        <v>332</v>
      </c>
      <c r="F5" s="2">
        <v>3</v>
      </c>
      <c r="G5" s="2">
        <v>6</v>
      </c>
      <c r="H5" s="4">
        <v>9</v>
      </c>
      <c r="I5" s="3">
        <v>12</v>
      </c>
      <c r="J5" s="3">
        <v>15</v>
      </c>
    </row>
    <row r="6" spans="5:11" ht="51" customHeight="1">
      <c r="E6" s="1" t="s">
        <v>334</v>
      </c>
      <c r="F6" s="2">
        <v>2</v>
      </c>
      <c r="G6" s="2">
        <v>4</v>
      </c>
      <c r="H6" s="5">
        <v>6</v>
      </c>
      <c r="I6" s="4">
        <v>8</v>
      </c>
      <c r="J6" s="3">
        <v>10</v>
      </c>
    </row>
    <row r="7" spans="5:11" ht="51" customHeight="1">
      <c r="E7" s="1" t="s">
        <v>336</v>
      </c>
      <c r="F7" s="2">
        <v>1</v>
      </c>
      <c r="G7" s="2">
        <v>2</v>
      </c>
      <c r="H7" s="5">
        <v>3</v>
      </c>
      <c r="I7" s="4">
        <v>4</v>
      </c>
      <c r="J7" s="3">
        <v>5</v>
      </c>
    </row>
    <row r="8" spans="5:11">
      <c r="F8" s="6" t="s">
        <v>337</v>
      </c>
      <c r="G8" s="6" t="s">
        <v>338</v>
      </c>
      <c r="H8" s="6" t="s">
        <v>339</v>
      </c>
      <c r="I8" s="6" t="s">
        <v>340</v>
      </c>
      <c r="J8" s="6" t="s">
        <v>341</v>
      </c>
    </row>
    <row r="14" spans="5:11">
      <c r="F14"/>
      <c r="K14" s="6"/>
    </row>
    <row r="15" spans="5:11">
      <c r="F15"/>
      <c r="G15" s="1084"/>
      <c r="H15" s="1083"/>
      <c r="I15" s="1082"/>
      <c r="J15" s="1085"/>
      <c r="K15" s="6"/>
    </row>
    <row r="16" spans="5:11">
      <c r="F16"/>
      <c r="G16" s="1084"/>
      <c r="H16" s="1083"/>
      <c r="I16" s="1082"/>
      <c r="J16" s="1085"/>
      <c r="K16" s="6"/>
    </row>
    <row r="17" spans="6:11">
      <c r="F17"/>
      <c r="G17" s="6" t="s">
        <v>343</v>
      </c>
      <c r="H17" s="6" t="s">
        <v>344</v>
      </c>
      <c r="I17" s="6" t="s">
        <v>345</v>
      </c>
      <c r="J17" s="6" t="s">
        <v>346</v>
      </c>
      <c r="K17" s="6"/>
    </row>
  </sheetData>
  <mergeCells count="4">
    <mergeCell ref="G15:G16"/>
    <mergeCell ref="H15:H16"/>
    <mergeCell ref="I15:I16"/>
    <mergeCell ref="J15:J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B251-F3BF-4E80-89A4-FBA4B2F9091C}">
  <sheetPr>
    <tabColor theme="9" tint="-0.249977111117893"/>
  </sheetPr>
  <dimension ref="A1:ML13"/>
  <sheetViews>
    <sheetView topLeftCell="D7" zoomScale="98" zoomScaleNormal="98" workbookViewId="0">
      <selection activeCell="BK8" sqref="BK8:BK9"/>
    </sheetView>
  </sheetViews>
  <sheetFormatPr baseColWidth="10" defaultColWidth="11.5" defaultRowHeight="15"/>
  <cols>
    <col min="1" max="1" width="4" style="23" customWidth="1"/>
    <col min="2" max="2" width="16.6640625" style="7" customWidth="1"/>
    <col min="3" max="3" width="27.1640625" style="7" customWidth="1"/>
    <col min="4" max="4" width="45.33203125" style="7" customWidth="1"/>
    <col min="5" max="5" width="43.5" style="7" customWidth="1"/>
    <col min="6" max="6" width="15.5" style="23"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11.5" style="253" hidden="1" customWidth="1"/>
    <col min="55" max="55" width="11.5" style="26" hidden="1" customWidth="1"/>
    <col min="56" max="56" width="11.5" style="150" hidden="1" customWidth="1"/>
    <col min="57" max="58" width="13" style="150" hidden="1" customWidth="1"/>
    <col min="59" max="59" width="6.5" style="150" hidden="1" customWidth="1"/>
    <col min="60" max="60" width="2.1640625" style="150" hidden="1" customWidth="1"/>
    <col min="61" max="61" width="11.5" style="253" customWidth="1"/>
    <col min="62" max="62" width="2" style="150" hidden="1" customWidth="1"/>
    <col min="63" max="63" width="11.5" style="150" customWidth="1"/>
    <col min="64" max="64" width="9" style="150" hidden="1" customWidth="1"/>
    <col min="65" max="65" width="16.83203125" style="150" customWidth="1"/>
    <col min="66" max="289" width="9.1640625" style="7" bestFit="1" customWidth="1"/>
    <col min="290" max="290" width="4" style="7" customWidth="1"/>
    <col min="291" max="291" width="16.6640625" style="7" customWidth="1"/>
    <col min="292" max="292" width="45.33203125" style="7" customWidth="1"/>
    <col min="293" max="293" width="35.6640625" style="7" customWidth="1"/>
    <col min="294" max="294" width="15.5" style="7" customWidth="1"/>
    <col min="295" max="295" width="30.5" style="7" customWidth="1"/>
    <col min="296" max="297" width="10" style="7" customWidth="1"/>
    <col min="298" max="298" width="4" style="7" customWidth="1"/>
    <col min="299" max="299" width="13.83203125" style="7" customWidth="1"/>
    <col min="300" max="300" width="39.5" style="7" customWidth="1"/>
    <col min="301" max="302" width="13.5" style="7" customWidth="1"/>
    <col min="303" max="303" width="14" style="7" customWidth="1"/>
    <col min="304" max="304" width="12.5" style="7" customWidth="1"/>
    <col min="305" max="305" width="14.33203125" style="7" customWidth="1"/>
    <col min="306" max="306" width="13.6640625" style="7" customWidth="1"/>
    <col min="307" max="307" width="12.5" style="7" customWidth="1"/>
    <col min="308" max="308" width="14" style="7" customWidth="1"/>
    <col min="309" max="310" width="13" style="7" customWidth="1"/>
    <col min="311" max="311" width="15.33203125" style="7" customWidth="1"/>
    <col min="312" max="312" width="12.83203125" style="7" customWidth="1"/>
    <col min="313" max="313" width="3.83203125" style="7" customWidth="1"/>
    <col min="314" max="314" width="15.6640625" style="7" customWidth="1"/>
    <col min="315" max="315" width="10.1640625" style="7" customWidth="1"/>
    <col min="316" max="316" width="53.6640625" style="7" customWidth="1"/>
    <col min="317" max="317" width="32.83203125" style="7" customWidth="1"/>
    <col min="318" max="318" width="21.5" style="7" customWidth="1"/>
    <col min="319" max="340" width="9.1640625" style="7" bestFit="1" customWidth="1"/>
    <col min="341" max="341" width="31.1640625" style="7" customWidth="1"/>
    <col min="342" max="545" width="9.1640625" style="7" bestFit="1" customWidth="1"/>
    <col min="546" max="546" width="4" style="7" customWidth="1"/>
    <col min="547" max="547" width="16.6640625" style="7" customWidth="1"/>
    <col min="548" max="548" width="45.33203125" style="7" customWidth="1"/>
    <col min="549" max="549" width="35.6640625" style="7" customWidth="1"/>
    <col min="550" max="550" width="15.5" style="7" customWidth="1"/>
    <col min="551" max="551" width="30.5" style="7" customWidth="1"/>
    <col min="552" max="553" width="10" style="7" customWidth="1"/>
    <col min="554" max="554" width="4" style="7" customWidth="1"/>
    <col min="555" max="555" width="13.83203125" style="7" customWidth="1"/>
    <col min="556" max="556" width="39.5" style="7" customWidth="1"/>
    <col min="557" max="558" width="13.5" style="7" customWidth="1"/>
    <col min="559" max="559" width="14" style="7" customWidth="1"/>
    <col min="560" max="560" width="12.5" style="7" customWidth="1"/>
    <col min="561" max="561" width="14.33203125" style="7" customWidth="1"/>
    <col min="562" max="562" width="13.6640625" style="7" customWidth="1"/>
    <col min="563" max="563" width="12.5" style="7" customWidth="1"/>
    <col min="564" max="564" width="14" style="7" customWidth="1"/>
    <col min="565" max="566" width="13" style="7" customWidth="1"/>
    <col min="567" max="567" width="15.33203125" style="7" customWidth="1"/>
    <col min="568" max="568" width="12.83203125" style="7" customWidth="1"/>
    <col min="569" max="569" width="3.83203125" style="7" customWidth="1"/>
    <col min="570" max="570" width="15.6640625" style="7" customWidth="1"/>
    <col min="571" max="571" width="10.1640625" style="7" customWidth="1"/>
    <col min="572" max="572" width="53.6640625" style="7" customWidth="1"/>
    <col min="573" max="573" width="32.83203125" style="7" customWidth="1"/>
    <col min="574" max="574" width="21.5" style="7" customWidth="1"/>
    <col min="575" max="801" width="9.1640625" style="7" bestFit="1" customWidth="1"/>
    <col min="802" max="802" width="4" style="7" customWidth="1"/>
    <col min="803" max="803" width="16.6640625" style="7" customWidth="1"/>
    <col min="804" max="804" width="45.33203125" style="7" customWidth="1"/>
    <col min="805" max="805" width="35.6640625" style="7" customWidth="1"/>
    <col min="806" max="806" width="15.5" style="7" customWidth="1"/>
    <col min="807" max="807" width="30.5" style="7" customWidth="1"/>
    <col min="808" max="809" width="10" style="7" customWidth="1"/>
    <col min="810" max="810" width="4" style="7" customWidth="1"/>
    <col min="811" max="811" width="13.83203125" style="7" customWidth="1"/>
    <col min="812" max="812" width="39.5" style="7" customWidth="1"/>
    <col min="813" max="814" width="13.5" style="7" customWidth="1"/>
    <col min="815" max="815" width="14" style="7" customWidth="1"/>
    <col min="816" max="816" width="12.5" style="7" customWidth="1"/>
    <col min="817" max="817" width="14.33203125" style="7" customWidth="1"/>
    <col min="818" max="818" width="13.6640625" style="7" customWidth="1"/>
    <col min="819" max="819" width="12.5" style="7" customWidth="1"/>
    <col min="820" max="820" width="14" style="7" customWidth="1"/>
    <col min="821" max="822" width="13" style="7" customWidth="1"/>
    <col min="823" max="823" width="15.33203125" style="7" customWidth="1"/>
    <col min="824" max="824" width="12.83203125" style="7" customWidth="1"/>
    <col min="825" max="825" width="3.83203125" style="7" customWidth="1"/>
    <col min="826" max="826" width="15.6640625" style="7" customWidth="1"/>
    <col min="827" max="827" width="10.1640625" style="7" customWidth="1"/>
    <col min="828" max="828" width="53.6640625" style="7" customWidth="1"/>
    <col min="829" max="829" width="32.83203125" style="7" customWidth="1"/>
    <col min="830" max="830" width="21.5" style="7" customWidth="1"/>
    <col min="831" max="1057" width="9.1640625" style="7" bestFit="1" customWidth="1"/>
    <col min="1058" max="1058" width="4" style="7" customWidth="1"/>
    <col min="1059" max="1059" width="16.6640625" style="7" customWidth="1"/>
    <col min="1060" max="1060" width="45.33203125" style="7" customWidth="1"/>
    <col min="1061" max="1061" width="35.6640625" style="7" customWidth="1"/>
    <col min="1062" max="1062" width="15.5" style="7" customWidth="1"/>
    <col min="1063" max="1063" width="30.5" style="7" customWidth="1"/>
    <col min="1064" max="1065" width="10" style="7" customWidth="1"/>
    <col min="1066" max="1066" width="4" style="7" customWidth="1"/>
    <col min="1067" max="1067" width="13.83203125" style="7" customWidth="1"/>
    <col min="1068" max="1068" width="39.5" style="7" customWidth="1"/>
    <col min="1069" max="1070" width="13.5" style="7" customWidth="1"/>
    <col min="1071" max="1071" width="14" style="7" customWidth="1"/>
    <col min="1072" max="1072" width="12.5" style="7" customWidth="1"/>
    <col min="1073" max="1073" width="14.33203125" style="7" customWidth="1"/>
    <col min="1074" max="1074" width="13.6640625" style="7" customWidth="1"/>
    <col min="1075" max="1075" width="12.5" style="7" customWidth="1"/>
    <col min="1076" max="1076" width="14" style="7" customWidth="1"/>
    <col min="1077" max="1078" width="13" style="7" customWidth="1"/>
    <col min="1079" max="1079" width="15.33203125" style="7" customWidth="1"/>
    <col min="1080" max="1080" width="12.83203125" style="7" customWidth="1"/>
    <col min="1081" max="1081" width="3.83203125" style="7" customWidth="1"/>
    <col min="1082" max="1082" width="15.6640625" style="7" customWidth="1"/>
    <col min="1083" max="1083" width="10.1640625" style="7" customWidth="1"/>
    <col min="1084" max="1084" width="53.6640625" style="7" customWidth="1"/>
    <col min="1085" max="1085" width="32.83203125" style="7" customWidth="1"/>
    <col min="1086" max="1086" width="21.5" style="7" customWidth="1"/>
    <col min="1087" max="1313" width="9.1640625" style="7" bestFit="1" customWidth="1"/>
    <col min="1314" max="1314" width="4" style="7" customWidth="1"/>
    <col min="1315" max="1315" width="16.6640625" style="7" customWidth="1"/>
    <col min="1316" max="1316" width="45.33203125" style="7" customWidth="1"/>
    <col min="1317" max="1317" width="35.6640625" style="7" customWidth="1"/>
    <col min="1318" max="1318" width="15.5" style="7" customWidth="1"/>
    <col min="1319" max="1319" width="30.5" style="7" customWidth="1"/>
    <col min="1320" max="1321" width="10" style="7" customWidth="1"/>
    <col min="1322" max="1322" width="4" style="7" customWidth="1"/>
    <col min="1323" max="1323" width="13.83203125" style="7" customWidth="1"/>
    <col min="1324" max="1324" width="39.5" style="7" customWidth="1"/>
    <col min="1325" max="1326" width="13.5" style="7" customWidth="1"/>
    <col min="1327" max="1327" width="14" style="7" customWidth="1"/>
    <col min="1328" max="1328" width="12.5" style="7" customWidth="1"/>
    <col min="1329" max="1329" width="14.33203125" style="7" customWidth="1"/>
    <col min="1330" max="1330" width="13.6640625" style="7" customWidth="1"/>
    <col min="1331" max="1331" width="12.5" style="7" customWidth="1"/>
    <col min="1332" max="1332" width="14" style="7" customWidth="1"/>
    <col min="1333" max="1334" width="13" style="7" customWidth="1"/>
    <col min="1335" max="1335" width="15.33203125" style="7" customWidth="1"/>
    <col min="1336" max="1336" width="12.83203125" style="7" customWidth="1"/>
    <col min="1337" max="1337" width="3.83203125" style="7" customWidth="1"/>
    <col min="1338" max="1338" width="15.6640625" style="7" customWidth="1"/>
    <col min="1339" max="1339" width="10.1640625" style="7" customWidth="1"/>
    <col min="1340" max="1340" width="53.6640625" style="7" customWidth="1"/>
    <col min="1341" max="1341" width="32.83203125" style="7" customWidth="1"/>
    <col min="1342" max="1342" width="21.5" style="7" customWidth="1"/>
    <col min="1343" max="1569" width="9.1640625" style="7" bestFit="1" customWidth="1"/>
    <col min="1570" max="1570" width="4" style="7" customWidth="1"/>
    <col min="1571" max="1571" width="16.6640625" style="7" customWidth="1"/>
    <col min="1572" max="1572" width="45.33203125" style="7" customWidth="1"/>
    <col min="1573" max="1573" width="35.6640625" style="7" customWidth="1"/>
    <col min="1574" max="1574" width="15.5" style="7" customWidth="1"/>
    <col min="1575" max="1575" width="30.5" style="7" customWidth="1"/>
    <col min="1576" max="1577" width="10" style="7" customWidth="1"/>
    <col min="1578" max="1578" width="4" style="7" customWidth="1"/>
    <col min="1579" max="1579" width="13.83203125" style="7" customWidth="1"/>
    <col min="1580" max="1580" width="39.5" style="7" customWidth="1"/>
    <col min="1581" max="1582" width="13.5" style="7" customWidth="1"/>
    <col min="1583" max="1583" width="14" style="7" customWidth="1"/>
    <col min="1584" max="1584" width="12.5" style="7" customWidth="1"/>
    <col min="1585" max="1585" width="14.33203125" style="7" customWidth="1"/>
    <col min="1586" max="1586" width="13.6640625" style="7" customWidth="1"/>
    <col min="1587" max="1587" width="12.5" style="7" customWidth="1"/>
    <col min="1588" max="1588" width="14" style="7" customWidth="1"/>
    <col min="1589" max="1590" width="13" style="7" customWidth="1"/>
    <col min="1591" max="1591" width="15.33203125" style="7" customWidth="1"/>
    <col min="1592" max="1592" width="12.83203125" style="7" customWidth="1"/>
    <col min="1593" max="1593" width="3.83203125" style="7" customWidth="1"/>
    <col min="1594" max="1594" width="15.6640625" style="7" customWidth="1"/>
    <col min="1595" max="1595" width="10.1640625" style="7" customWidth="1"/>
    <col min="1596" max="1596" width="53.6640625" style="7" customWidth="1"/>
    <col min="1597" max="1597" width="32.83203125" style="7" customWidth="1"/>
    <col min="1598" max="1598" width="21.5" style="7" customWidth="1"/>
    <col min="1599" max="1825" width="9.1640625" style="7" bestFit="1" customWidth="1"/>
    <col min="1826" max="1826" width="4" style="7" customWidth="1"/>
    <col min="1827" max="1827" width="16.6640625" style="7" customWidth="1"/>
    <col min="1828" max="1828" width="45.33203125" style="7" customWidth="1"/>
    <col min="1829" max="1829" width="35.6640625" style="7" customWidth="1"/>
    <col min="1830" max="1830" width="15.5" style="7" customWidth="1"/>
    <col min="1831" max="1831" width="30.5" style="7" customWidth="1"/>
    <col min="1832" max="1833" width="10" style="7" customWidth="1"/>
    <col min="1834" max="1834" width="4" style="7" customWidth="1"/>
    <col min="1835" max="1835" width="13.83203125" style="7" customWidth="1"/>
    <col min="1836" max="1836" width="39.5" style="7" customWidth="1"/>
    <col min="1837" max="1838" width="13.5" style="7" customWidth="1"/>
    <col min="1839" max="1839" width="14" style="7" customWidth="1"/>
    <col min="1840" max="1840" width="12.5" style="7" customWidth="1"/>
    <col min="1841" max="1841" width="14.33203125" style="7" customWidth="1"/>
    <col min="1842" max="1842" width="13.6640625" style="7" customWidth="1"/>
    <col min="1843" max="1843" width="12.5" style="7" customWidth="1"/>
    <col min="1844" max="1844" width="14" style="7" customWidth="1"/>
    <col min="1845" max="1846" width="13" style="7" customWidth="1"/>
    <col min="1847" max="1847" width="15.33203125" style="7" customWidth="1"/>
    <col min="1848" max="1848" width="12.83203125" style="7" customWidth="1"/>
    <col min="1849" max="1849" width="3.83203125" style="7" customWidth="1"/>
    <col min="1850" max="1850" width="15.6640625" style="7" customWidth="1"/>
    <col min="1851" max="1851" width="10.1640625" style="7" customWidth="1"/>
    <col min="1852" max="1852" width="53.6640625" style="7" customWidth="1"/>
    <col min="1853" max="1853" width="32.83203125" style="7" customWidth="1"/>
    <col min="1854" max="1854" width="21.5" style="7" customWidth="1"/>
    <col min="1855" max="2081" width="9.1640625" style="7" bestFit="1" customWidth="1"/>
    <col min="2082" max="2082" width="4" style="7" customWidth="1"/>
    <col min="2083" max="2083" width="16.6640625" style="7" customWidth="1"/>
    <col min="2084" max="2084" width="45.33203125" style="7" customWidth="1"/>
    <col min="2085" max="2085" width="35.6640625" style="7" customWidth="1"/>
    <col min="2086" max="2086" width="15.5" style="7" customWidth="1"/>
    <col min="2087" max="2087" width="30.5" style="7" customWidth="1"/>
    <col min="2088" max="2089" width="10" style="7" customWidth="1"/>
    <col min="2090" max="2090" width="4" style="7" customWidth="1"/>
    <col min="2091" max="2091" width="13.83203125" style="7" customWidth="1"/>
    <col min="2092" max="2092" width="39.5" style="7" customWidth="1"/>
    <col min="2093" max="2094" width="13.5" style="7" customWidth="1"/>
    <col min="2095" max="2095" width="14" style="7" customWidth="1"/>
    <col min="2096" max="2096" width="12.5" style="7" customWidth="1"/>
    <col min="2097" max="2097" width="14.33203125" style="7" customWidth="1"/>
    <col min="2098" max="2098" width="13.6640625" style="7" customWidth="1"/>
    <col min="2099" max="2099" width="12.5" style="7" customWidth="1"/>
    <col min="2100" max="2100" width="14" style="7" customWidth="1"/>
    <col min="2101" max="2102" width="13" style="7" customWidth="1"/>
    <col min="2103" max="2103" width="15.33203125" style="7" customWidth="1"/>
    <col min="2104" max="2104" width="12.83203125" style="7" customWidth="1"/>
    <col min="2105" max="2105" width="3.83203125" style="7" customWidth="1"/>
    <col min="2106" max="2106" width="15.6640625" style="7" customWidth="1"/>
    <col min="2107" max="2107" width="10.1640625" style="7" customWidth="1"/>
    <col min="2108" max="2108" width="53.6640625" style="7" customWidth="1"/>
    <col min="2109" max="2109" width="32.83203125" style="7" customWidth="1"/>
    <col min="2110" max="2110" width="21.5" style="7" customWidth="1"/>
    <col min="2111" max="2337" width="9.1640625" style="7" bestFit="1" customWidth="1"/>
    <col min="2338" max="2338" width="4" style="7" customWidth="1"/>
    <col min="2339" max="2339" width="16.6640625" style="7" customWidth="1"/>
    <col min="2340" max="2340" width="45.33203125" style="7" customWidth="1"/>
    <col min="2341" max="2341" width="35.6640625" style="7" customWidth="1"/>
    <col min="2342" max="2342" width="15.5" style="7" customWidth="1"/>
    <col min="2343" max="2343" width="30.5" style="7" customWidth="1"/>
    <col min="2344" max="2345" width="10" style="7" customWidth="1"/>
    <col min="2346" max="2346" width="4" style="7" customWidth="1"/>
    <col min="2347" max="2347" width="13.83203125" style="7" customWidth="1"/>
    <col min="2348" max="2348" width="39.5" style="7" customWidth="1"/>
    <col min="2349" max="2350" width="13.5" style="7" customWidth="1"/>
    <col min="2351" max="2351" width="14" style="7" customWidth="1"/>
    <col min="2352" max="2352" width="12.5" style="7" customWidth="1"/>
    <col min="2353" max="2353" width="14.33203125" style="7" customWidth="1"/>
    <col min="2354" max="2354" width="13.6640625" style="7" customWidth="1"/>
    <col min="2355" max="2355" width="12.5" style="7" customWidth="1"/>
    <col min="2356" max="2356" width="14" style="7" customWidth="1"/>
    <col min="2357" max="2358" width="13" style="7" customWidth="1"/>
    <col min="2359" max="2359" width="15.33203125" style="7" customWidth="1"/>
    <col min="2360" max="2360" width="12.83203125" style="7" customWidth="1"/>
    <col min="2361" max="2361" width="3.83203125" style="7" customWidth="1"/>
    <col min="2362" max="2362" width="15.6640625" style="7" customWidth="1"/>
    <col min="2363" max="2363" width="10.1640625" style="7" customWidth="1"/>
    <col min="2364" max="2364" width="53.6640625" style="7" customWidth="1"/>
    <col min="2365" max="2365" width="32.83203125" style="7" customWidth="1"/>
    <col min="2366" max="2366" width="21.5" style="7" customWidth="1"/>
    <col min="2367" max="2593" width="9.1640625" style="7" bestFit="1" customWidth="1"/>
    <col min="2594" max="2594" width="4" style="7" customWidth="1"/>
    <col min="2595" max="2595" width="16.6640625" style="7" customWidth="1"/>
    <col min="2596" max="2596" width="45.33203125" style="7" customWidth="1"/>
    <col min="2597" max="2597" width="35.6640625" style="7" customWidth="1"/>
    <col min="2598" max="2598" width="15.5" style="7" customWidth="1"/>
    <col min="2599" max="2599" width="30.5" style="7" customWidth="1"/>
    <col min="2600" max="2601" width="10" style="7" customWidth="1"/>
    <col min="2602" max="2602" width="4" style="7" customWidth="1"/>
    <col min="2603" max="2603" width="13.83203125" style="7" customWidth="1"/>
    <col min="2604" max="2604" width="39.5" style="7" customWidth="1"/>
    <col min="2605" max="2606" width="13.5" style="7" customWidth="1"/>
    <col min="2607" max="2607" width="14" style="7" customWidth="1"/>
    <col min="2608" max="2608" width="12.5" style="7" customWidth="1"/>
    <col min="2609" max="2609" width="14.33203125" style="7" customWidth="1"/>
    <col min="2610" max="2610" width="13.6640625" style="7" customWidth="1"/>
    <col min="2611" max="2611" width="12.5" style="7" customWidth="1"/>
    <col min="2612" max="2612" width="14" style="7" customWidth="1"/>
    <col min="2613" max="2614" width="13" style="7" customWidth="1"/>
    <col min="2615" max="2615" width="15.33203125" style="7" customWidth="1"/>
    <col min="2616" max="2616" width="12.83203125" style="7" customWidth="1"/>
    <col min="2617" max="2617" width="3.83203125" style="7" customWidth="1"/>
    <col min="2618" max="2618" width="15.6640625" style="7" customWidth="1"/>
    <col min="2619" max="2619" width="10.1640625" style="7" customWidth="1"/>
    <col min="2620" max="2620" width="53.6640625" style="7" customWidth="1"/>
    <col min="2621" max="2621" width="32.83203125" style="7" customWidth="1"/>
    <col min="2622" max="2622" width="21.5" style="7" customWidth="1"/>
    <col min="2623" max="2849" width="9.1640625" style="7" bestFit="1" customWidth="1"/>
    <col min="2850" max="2850" width="4" style="7" customWidth="1"/>
    <col min="2851" max="2851" width="16.6640625" style="7" customWidth="1"/>
    <col min="2852" max="2852" width="45.33203125" style="7" customWidth="1"/>
    <col min="2853" max="2853" width="35.6640625" style="7" customWidth="1"/>
    <col min="2854" max="2854" width="15.5" style="7" customWidth="1"/>
    <col min="2855" max="2855" width="30.5" style="7" customWidth="1"/>
    <col min="2856" max="2857" width="10" style="7" customWidth="1"/>
    <col min="2858" max="2858" width="4" style="7" customWidth="1"/>
    <col min="2859" max="2859" width="13.83203125" style="7" customWidth="1"/>
    <col min="2860" max="2860" width="39.5" style="7" customWidth="1"/>
    <col min="2861" max="2862" width="13.5" style="7" customWidth="1"/>
    <col min="2863" max="2863" width="14" style="7" customWidth="1"/>
    <col min="2864" max="2864" width="12.5" style="7" customWidth="1"/>
    <col min="2865" max="2865" width="14.33203125" style="7" customWidth="1"/>
    <col min="2866" max="2866" width="13.6640625" style="7" customWidth="1"/>
    <col min="2867" max="2867" width="12.5" style="7" customWidth="1"/>
    <col min="2868" max="2868" width="14" style="7" customWidth="1"/>
    <col min="2869" max="2870" width="13" style="7" customWidth="1"/>
    <col min="2871" max="2871" width="15.33203125" style="7" customWidth="1"/>
    <col min="2872" max="2872" width="12.83203125" style="7" customWidth="1"/>
    <col min="2873" max="2873" width="3.83203125" style="7" customWidth="1"/>
    <col min="2874" max="2874" width="15.6640625" style="7" customWidth="1"/>
    <col min="2875" max="2875" width="10.1640625" style="7" customWidth="1"/>
    <col min="2876" max="2876" width="53.6640625" style="7" customWidth="1"/>
    <col min="2877" max="2877" width="32.83203125" style="7" customWidth="1"/>
    <col min="2878" max="2878" width="21.5" style="7" customWidth="1"/>
    <col min="2879" max="3105" width="9.1640625" style="7" bestFit="1" customWidth="1"/>
    <col min="3106" max="3106" width="4" style="7" customWidth="1"/>
    <col min="3107" max="3107" width="16.6640625" style="7" customWidth="1"/>
    <col min="3108" max="3108" width="45.33203125" style="7" customWidth="1"/>
    <col min="3109" max="3109" width="35.6640625" style="7" customWidth="1"/>
    <col min="3110" max="3110" width="15.5" style="7" customWidth="1"/>
    <col min="3111" max="3111" width="30.5" style="7" customWidth="1"/>
    <col min="3112" max="3113" width="10" style="7" customWidth="1"/>
    <col min="3114" max="3114" width="4" style="7" customWidth="1"/>
    <col min="3115" max="3115" width="13.83203125" style="7" customWidth="1"/>
    <col min="3116" max="3116" width="39.5" style="7" customWidth="1"/>
    <col min="3117" max="3118" width="13.5" style="7" customWidth="1"/>
    <col min="3119" max="3119" width="14" style="7" customWidth="1"/>
    <col min="3120" max="3120" width="12.5" style="7" customWidth="1"/>
    <col min="3121" max="3121" width="14.33203125" style="7" customWidth="1"/>
    <col min="3122" max="3122" width="13.6640625" style="7" customWidth="1"/>
    <col min="3123" max="3123" width="12.5" style="7" customWidth="1"/>
    <col min="3124" max="3124" width="14" style="7" customWidth="1"/>
    <col min="3125" max="3126" width="13" style="7" customWidth="1"/>
    <col min="3127" max="3127" width="15.33203125" style="7" customWidth="1"/>
    <col min="3128" max="3128" width="12.83203125" style="7" customWidth="1"/>
    <col min="3129" max="3129" width="3.83203125" style="7" customWidth="1"/>
    <col min="3130" max="3130" width="15.6640625" style="7" customWidth="1"/>
    <col min="3131" max="3131" width="10.1640625" style="7" customWidth="1"/>
    <col min="3132" max="3132" width="53.6640625" style="7" customWidth="1"/>
    <col min="3133" max="3133" width="32.83203125" style="7" customWidth="1"/>
    <col min="3134" max="3134" width="21.5" style="7" customWidth="1"/>
    <col min="3135" max="3361" width="9.1640625" style="7" bestFit="1" customWidth="1"/>
    <col min="3362" max="3362" width="4" style="7" customWidth="1"/>
    <col min="3363" max="3363" width="16.6640625" style="7" customWidth="1"/>
    <col min="3364" max="3364" width="45.33203125" style="7" customWidth="1"/>
    <col min="3365" max="3365" width="35.6640625" style="7" customWidth="1"/>
    <col min="3366" max="3366" width="15.5" style="7" customWidth="1"/>
    <col min="3367" max="3367" width="30.5" style="7" customWidth="1"/>
    <col min="3368" max="3369" width="10" style="7" customWidth="1"/>
    <col min="3370" max="3370" width="4" style="7" customWidth="1"/>
    <col min="3371" max="3371" width="13.83203125" style="7" customWidth="1"/>
    <col min="3372" max="3372" width="39.5" style="7" customWidth="1"/>
    <col min="3373" max="3374" width="13.5" style="7" customWidth="1"/>
    <col min="3375" max="3375" width="14" style="7" customWidth="1"/>
    <col min="3376" max="3376" width="12.5" style="7" customWidth="1"/>
    <col min="3377" max="3377" width="14.33203125" style="7" customWidth="1"/>
    <col min="3378" max="3378" width="13.6640625" style="7" customWidth="1"/>
    <col min="3379" max="3379" width="12.5" style="7" customWidth="1"/>
    <col min="3380" max="3380" width="14" style="7" customWidth="1"/>
    <col min="3381" max="3382" width="13" style="7" customWidth="1"/>
    <col min="3383" max="3383" width="15.33203125" style="7" customWidth="1"/>
    <col min="3384" max="3384" width="12.83203125" style="7" customWidth="1"/>
    <col min="3385" max="3385" width="3.83203125" style="7" customWidth="1"/>
    <col min="3386" max="3386" width="15.6640625" style="7" customWidth="1"/>
    <col min="3387" max="3387" width="10.1640625" style="7" customWidth="1"/>
    <col min="3388" max="3388" width="53.6640625" style="7" customWidth="1"/>
    <col min="3389" max="3389" width="32.83203125" style="7" customWidth="1"/>
    <col min="3390" max="3390" width="21.5" style="7" customWidth="1"/>
    <col min="3391" max="3617" width="9.1640625" style="7" bestFit="1" customWidth="1"/>
    <col min="3618" max="3618" width="4" style="7" customWidth="1"/>
    <col min="3619" max="3619" width="16.6640625" style="7" customWidth="1"/>
    <col min="3620" max="3620" width="45.33203125" style="7" customWidth="1"/>
    <col min="3621" max="3621" width="35.6640625" style="7" customWidth="1"/>
    <col min="3622" max="3622" width="15.5" style="7" customWidth="1"/>
    <col min="3623" max="3623" width="30.5" style="7" customWidth="1"/>
    <col min="3624" max="3625" width="10" style="7" customWidth="1"/>
    <col min="3626" max="3626" width="4" style="7" customWidth="1"/>
    <col min="3627" max="3627" width="13.83203125" style="7" customWidth="1"/>
    <col min="3628" max="3628" width="39.5" style="7" customWidth="1"/>
    <col min="3629" max="3630" width="13.5" style="7" customWidth="1"/>
    <col min="3631" max="3631" width="14" style="7" customWidth="1"/>
    <col min="3632" max="3632" width="12.5" style="7" customWidth="1"/>
    <col min="3633" max="3633" width="14.33203125" style="7" customWidth="1"/>
    <col min="3634" max="3634" width="13.6640625" style="7" customWidth="1"/>
    <col min="3635" max="3635" width="12.5" style="7" customWidth="1"/>
    <col min="3636" max="3636" width="14" style="7" customWidth="1"/>
    <col min="3637" max="3638" width="13" style="7" customWidth="1"/>
    <col min="3639" max="3639" width="15.33203125" style="7" customWidth="1"/>
    <col min="3640" max="3640" width="12.83203125" style="7" customWidth="1"/>
    <col min="3641" max="3641" width="3.83203125" style="7" customWidth="1"/>
    <col min="3642" max="3642" width="15.6640625" style="7" customWidth="1"/>
    <col min="3643" max="3643" width="10.1640625" style="7" customWidth="1"/>
    <col min="3644" max="3644" width="53.6640625" style="7" customWidth="1"/>
    <col min="3645" max="3645" width="32.83203125" style="7" customWidth="1"/>
    <col min="3646" max="3646" width="21.5" style="7" customWidth="1"/>
    <col min="3647" max="3873" width="9.1640625" style="7" bestFit="1" customWidth="1"/>
    <col min="3874" max="3874" width="4" style="7" customWidth="1"/>
    <col min="3875" max="3875" width="16.6640625" style="7" customWidth="1"/>
    <col min="3876" max="3876" width="45.33203125" style="7" customWidth="1"/>
    <col min="3877" max="3877" width="35.6640625" style="7" customWidth="1"/>
    <col min="3878" max="3878" width="15.5" style="7" customWidth="1"/>
    <col min="3879" max="3879" width="30.5" style="7" customWidth="1"/>
    <col min="3880" max="3881" width="10" style="7" customWidth="1"/>
    <col min="3882" max="3882" width="4" style="7" customWidth="1"/>
    <col min="3883" max="3883" width="13.83203125" style="7" customWidth="1"/>
    <col min="3884" max="3884" width="39.5" style="7" customWidth="1"/>
    <col min="3885" max="3886" width="13.5" style="7" customWidth="1"/>
    <col min="3887" max="3887" width="14" style="7" customWidth="1"/>
    <col min="3888" max="3888" width="12.5" style="7" customWidth="1"/>
    <col min="3889" max="3889" width="14.33203125" style="7" customWidth="1"/>
    <col min="3890" max="3890" width="13.6640625" style="7" customWidth="1"/>
    <col min="3891" max="3891" width="12.5" style="7" customWidth="1"/>
    <col min="3892" max="3892" width="14" style="7" customWidth="1"/>
    <col min="3893" max="3894" width="13" style="7" customWidth="1"/>
    <col min="3895" max="3895" width="15.33203125" style="7" customWidth="1"/>
    <col min="3896" max="3896" width="12.83203125" style="7" customWidth="1"/>
    <col min="3897" max="3897" width="3.83203125" style="7" customWidth="1"/>
    <col min="3898" max="3898" width="15.6640625" style="7" customWidth="1"/>
    <col min="3899" max="3899" width="10.1640625" style="7" customWidth="1"/>
    <col min="3900" max="3900" width="53.6640625" style="7" customWidth="1"/>
    <col min="3901" max="3901" width="32.83203125" style="7" customWidth="1"/>
    <col min="3902" max="3902" width="21.5" style="7" customWidth="1"/>
    <col min="3903" max="4129" width="9.1640625" style="7" bestFit="1" customWidth="1"/>
    <col min="4130" max="4130" width="4" style="7" customWidth="1"/>
    <col min="4131" max="4131" width="16.6640625" style="7" customWidth="1"/>
    <col min="4132" max="4132" width="45.33203125" style="7" customWidth="1"/>
    <col min="4133" max="4133" width="35.6640625" style="7" customWidth="1"/>
    <col min="4134" max="4134" width="15.5" style="7" customWidth="1"/>
    <col min="4135" max="4135" width="30.5" style="7" customWidth="1"/>
    <col min="4136" max="4137" width="10" style="7" customWidth="1"/>
    <col min="4138" max="4138" width="4" style="7" customWidth="1"/>
    <col min="4139" max="4139" width="13.83203125" style="7" customWidth="1"/>
    <col min="4140" max="4140" width="39.5" style="7" customWidth="1"/>
    <col min="4141" max="4142" width="13.5" style="7" customWidth="1"/>
    <col min="4143" max="4143" width="14" style="7" customWidth="1"/>
    <col min="4144" max="4144" width="12.5" style="7" customWidth="1"/>
    <col min="4145" max="4145" width="14.33203125" style="7" customWidth="1"/>
    <col min="4146" max="4146" width="13.6640625" style="7" customWidth="1"/>
    <col min="4147" max="4147" width="12.5" style="7" customWidth="1"/>
    <col min="4148" max="4148" width="14" style="7" customWidth="1"/>
    <col min="4149" max="4150" width="13" style="7" customWidth="1"/>
    <col min="4151" max="4151" width="15.33203125" style="7" customWidth="1"/>
    <col min="4152" max="4152" width="12.83203125" style="7" customWidth="1"/>
    <col min="4153" max="4153" width="3.83203125" style="7" customWidth="1"/>
    <col min="4154" max="4154" width="15.6640625" style="7" customWidth="1"/>
    <col min="4155" max="4155" width="10.1640625" style="7" customWidth="1"/>
    <col min="4156" max="4156" width="53.6640625" style="7" customWidth="1"/>
    <col min="4157" max="4157" width="32.83203125" style="7" customWidth="1"/>
    <col min="4158" max="4158" width="21.5" style="7" customWidth="1"/>
    <col min="4159" max="4385" width="9.1640625" style="7" bestFit="1" customWidth="1"/>
    <col min="4386" max="4386" width="4" style="7" customWidth="1"/>
    <col min="4387" max="4387" width="16.6640625" style="7" customWidth="1"/>
    <col min="4388" max="4388" width="45.33203125" style="7" customWidth="1"/>
    <col min="4389" max="4389" width="35.6640625" style="7" customWidth="1"/>
    <col min="4390" max="4390" width="15.5" style="7" customWidth="1"/>
    <col min="4391" max="4391" width="30.5" style="7" customWidth="1"/>
    <col min="4392" max="4393" width="10" style="7" customWidth="1"/>
    <col min="4394" max="4394" width="4" style="7" customWidth="1"/>
    <col min="4395" max="4395" width="13.83203125" style="7" customWidth="1"/>
    <col min="4396" max="4396" width="39.5" style="7" customWidth="1"/>
    <col min="4397" max="4398" width="13.5" style="7" customWidth="1"/>
    <col min="4399" max="4399" width="14" style="7" customWidth="1"/>
    <col min="4400" max="4400" width="12.5" style="7" customWidth="1"/>
    <col min="4401" max="4401" width="14.33203125" style="7" customWidth="1"/>
    <col min="4402" max="4402" width="13.6640625" style="7" customWidth="1"/>
    <col min="4403" max="4403" width="12.5" style="7" customWidth="1"/>
    <col min="4404" max="4404" width="14" style="7" customWidth="1"/>
    <col min="4405" max="4406" width="13" style="7" customWidth="1"/>
    <col min="4407" max="4407" width="15.33203125" style="7" customWidth="1"/>
    <col min="4408" max="4408" width="12.83203125" style="7" customWidth="1"/>
    <col min="4409" max="4409" width="3.83203125" style="7" customWidth="1"/>
    <col min="4410" max="4410" width="15.6640625" style="7" customWidth="1"/>
    <col min="4411" max="4411" width="10.1640625" style="7" customWidth="1"/>
    <col min="4412" max="4412" width="53.6640625" style="7" customWidth="1"/>
    <col min="4413" max="4413" width="32.83203125" style="7" customWidth="1"/>
    <col min="4414" max="4414" width="21.5" style="7" customWidth="1"/>
    <col min="4415" max="4641" width="9.1640625" style="7" bestFit="1" customWidth="1"/>
    <col min="4642" max="4642" width="4" style="7" customWidth="1"/>
    <col min="4643" max="4643" width="16.6640625" style="7" customWidth="1"/>
    <col min="4644" max="4644" width="45.33203125" style="7" customWidth="1"/>
    <col min="4645" max="4645" width="35.6640625" style="7" customWidth="1"/>
    <col min="4646" max="4646" width="15.5" style="7" customWidth="1"/>
    <col min="4647" max="4647" width="30.5" style="7" customWidth="1"/>
    <col min="4648" max="4649" width="10" style="7" customWidth="1"/>
    <col min="4650" max="4650" width="4" style="7" customWidth="1"/>
    <col min="4651" max="4651" width="13.83203125" style="7" customWidth="1"/>
    <col min="4652" max="4652" width="39.5" style="7" customWidth="1"/>
    <col min="4653" max="4654" width="13.5" style="7" customWidth="1"/>
    <col min="4655" max="4655" width="14" style="7" customWidth="1"/>
    <col min="4656" max="4656" width="12.5" style="7" customWidth="1"/>
    <col min="4657" max="4657" width="14.33203125" style="7" customWidth="1"/>
    <col min="4658" max="4658" width="13.6640625" style="7" customWidth="1"/>
    <col min="4659" max="4659" width="12.5" style="7" customWidth="1"/>
    <col min="4660" max="4660" width="14" style="7" customWidth="1"/>
    <col min="4661" max="4662" width="13" style="7" customWidth="1"/>
    <col min="4663" max="4663" width="15.33203125" style="7" customWidth="1"/>
    <col min="4664" max="4664" width="12.83203125" style="7" customWidth="1"/>
    <col min="4665" max="4665" width="3.83203125" style="7" customWidth="1"/>
    <col min="4666" max="4666" width="15.6640625" style="7" customWidth="1"/>
    <col min="4667" max="4667" width="10.1640625" style="7" customWidth="1"/>
    <col min="4668" max="4668" width="53.6640625" style="7" customWidth="1"/>
    <col min="4669" max="4669" width="32.83203125" style="7" customWidth="1"/>
    <col min="4670" max="4670" width="21.5" style="7" customWidth="1"/>
    <col min="4671" max="4897" width="9.1640625" style="7" bestFit="1" customWidth="1"/>
    <col min="4898" max="4898" width="4" style="7" customWidth="1"/>
    <col min="4899" max="4899" width="16.6640625" style="7" customWidth="1"/>
    <col min="4900" max="4900" width="45.33203125" style="7" customWidth="1"/>
    <col min="4901" max="4901" width="35.6640625" style="7" customWidth="1"/>
    <col min="4902" max="4902" width="15.5" style="7" customWidth="1"/>
    <col min="4903" max="4903" width="30.5" style="7" customWidth="1"/>
    <col min="4904" max="4905" width="10" style="7" customWidth="1"/>
    <col min="4906" max="4906" width="4" style="7" customWidth="1"/>
    <col min="4907" max="4907" width="13.83203125" style="7" customWidth="1"/>
    <col min="4908" max="4908" width="39.5" style="7" customWidth="1"/>
    <col min="4909" max="4910" width="13.5" style="7" customWidth="1"/>
    <col min="4911" max="4911" width="14" style="7" customWidth="1"/>
    <col min="4912" max="4912" width="12.5" style="7" customWidth="1"/>
    <col min="4913" max="4913" width="14.33203125" style="7" customWidth="1"/>
    <col min="4914" max="4914" width="13.6640625" style="7" customWidth="1"/>
    <col min="4915" max="4915" width="12.5" style="7" customWidth="1"/>
    <col min="4916" max="4916" width="14" style="7" customWidth="1"/>
    <col min="4917" max="4918" width="13" style="7" customWidth="1"/>
    <col min="4919" max="4919" width="15.33203125" style="7" customWidth="1"/>
    <col min="4920" max="4920" width="12.83203125" style="7" customWidth="1"/>
    <col min="4921" max="4921" width="3.83203125" style="7" customWidth="1"/>
    <col min="4922" max="4922" width="15.6640625" style="7" customWidth="1"/>
    <col min="4923" max="4923" width="10.1640625" style="7" customWidth="1"/>
    <col min="4924" max="4924" width="53.6640625" style="7" customWidth="1"/>
    <col min="4925" max="4925" width="32.83203125" style="7" customWidth="1"/>
    <col min="4926" max="4926" width="21.5" style="7" customWidth="1"/>
    <col min="4927" max="5153" width="9.1640625" style="7" bestFit="1" customWidth="1"/>
    <col min="5154" max="5154" width="4" style="7" customWidth="1"/>
    <col min="5155" max="5155" width="16.6640625" style="7" customWidth="1"/>
    <col min="5156" max="5156" width="45.33203125" style="7" customWidth="1"/>
    <col min="5157" max="5157" width="35.6640625" style="7" customWidth="1"/>
    <col min="5158" max="5158" width="15.5" style="7" customWidth="1"/>
    <col min="5159" max="5159" width="30.5" style="7" customWidth="1"/>
    <col min="5160" max="5161" width="10" style="7" customWidth="1"/>
    <col min="5162" max="5162" width="4" style="7" customWidth="1"/>
    <col min="5163" max="5163" width="13.83203125" style="7" customWidth="1"/>
    <col min="5164" max="5164" width="39.5" style="7" customWidth="1"/>
    <col min="5165" max="5166" width="13.5" style="7" customWidth="1"/>
    <col min="5167" max="5167" width="14" style="7" customWidth="1"/>
    <col min="5168" max="5168" width="12.5" style="7" customWidth="1"/>
    <col min="5169" max="5169" width="14.33203125" style="7" customWidth="1"/>
    <col min="5170" max="5170" width="13.6640625" style="7" customWidth="1"/>
    <col min="5171" max="5171" width="12.5" style="7" customWidth="1"/>
    <col min="5172" max="5172" width="14" style="7" customWidth="1"/>
    <col min="5173" max="5174" width="13" style="7" customWidth="1"/>
    <col min="5175" max="5175" width="15.33203125" style="7" customWidth="1"/>
    <col min="5176" max="5176" width="12.83203125" style="7" customWidth="1"/>
    <col min="5177" max="5177" width="3.83203125" style="7" customWidth="1"/>
    <col min="5178" max="5178" width="15.6640625" style="7" customWidth="1"/>
    <col min="5179" max="5179" width="10.1640625" style="7" customWidth="1"/>
    <col min="5180" max="5180" width="53.6640625" style="7" customWidth="1"/>
    <col min="5181" max="5181" width="32.83203125" style="7" customWidth="1"/>
    <col min="5182" max="5182" width="21.5" style="7" customWidth="1"/>
    <col min="5183" max="5409" width="9.1640625" style="7" bestFit="1" customWidth="1"/>
    <col min="5410" max="5410" width="4" style="7" customWidth="1"/>
    <col min="5411" max="5411" width="16.6640625" style="7" customWidth="1"/>
    <col min="5412" max="5412" width="45.33203125" style="7" customWidth="1"/>
    <col min="5413" max="5413" width="35.6640625" style="7" customWidth="1"/>
    <col min="5414" max="5414" width="15.5" style="7" customWidth="1"/>
    <col min="5415" max="5415" width="30.5" style="7" customWidth="1"/>
    <col min="5416" max="5417" width="10" style="7" customWidth="1"/>
    <col min="5418" max="5418" width="4" style="7" customWidth="1"/>
    <col min="5419" max="5419" width="13.83203125" style="7" customWidth="1"/>
    <col min="5420" max="5420" width="39.5" style="7" customWidth="1"/>
    <col min="5421" max="5422" width="13.5" style="7" customWidth="1"/>
    <col min="5423" max="5423" width="14" style="7" customWidth="1"/>
    <col min="5424" max="5424" width="12.5" style="7" customWidth="1"/>
    <col min="5425" max="5425" width="14.33203125" style="7" customWidth="1"/>
    <col min="5426" max="5426" width="13.6640625" style="7" customWidth="1"/>
    <col min="5427" max="5427" width="12.5" style="7" customWidth="1"/>
    <col min="5428" max="5428" width="14" style="7" customWidth="1"/>
    <col min="5429" max="5430" width="13" style="7" customWidth="1"/>
    <col min="5431" max="5431" width="15.33203125" style="7" customWidth="1"/>
    <col min="5432" max="5432" width="12.83203125" style="7" customWidth="1"/>
    <col min="5433" max="5433" width="3.83203125" style="7" customWidth="1"/>
    <col min="5434" max="5434" width="15.6640625" style="7" customWidth="1"/>
    <col min="5435" max="5435" width="10.1640625" style="7" customWidth="1"/>
    <col min="5436" max="5436" width="53.6640625" style="7" customWidth="1"/>
    <col min="5437" max="5437" width="32.83203125" style="7" customWidth="1"/>
    <col min="5438" max="5438" width="21.5" style="7" customWidth="1"/>
    <col min="5439" max="5665" width="9.1640625" style="7" bestFit="1" customWidth="1"/>
    <col min="5666" max="5666" width="4" style="7" customWidth="1"/>
    <col min="5667" max="5667" width="16.6640625" style="7" customWidth="1"/>
    <col min="5668" max="5668" width="45.33203125" style="7" customWidth="1"/>
    <col min="5669" max="5669" width="35.6640625" style="7" customWidth="1"/>
    <col min="5670" max="5670" width="15.5" style="7" customWidth="1"/>
    <col min="5671" max="5671" width="30.5" style="7" customWidth="1"/>
    <col min="5672" max="5673" width="10" style="7" customWidth="1"/>
    <col min="5674" max="5674" width="4" style="7" customWidth="1"/>
    <col min="5675" max="5675" width="13.83203125" style="7" customWidth="1"/>
    <col min="5676" max="5676" width="39.5" style="7" customWidth="1"/>
    <col min="5677" max="5678" width="13.5" style="7" customWidth="1"/>
    <col min="5679" max="5679" width="14" style="7" customWidth="1"/>
    <col min="5680" max="5680" width="12.5" style="7" customWidth="1"/>
    <col min="5681" max="5681" width="14.33203125" style="7" customWidth="1"/>
    <col min="5682" max="5682" width="13.6640625" style="7" customWidth="1"/>
    <col min="5683" max="5683" width="12.5" style="7" customWidth="1"/>
    <col min="5684" max="5684" width="14" style="7" customWidth="1"/>
    <col min="5685" max="5686" width="13" style="7" customWidth="1"/>
    <col min="5687" max="5687" width="15.33203125" style="7" customWidth="1"/>
    <col min="5688" max="5688" width="12.83203125" style="7" customWidth="1"/>
    <col min="5689" max="5689" width="3.83203125" style="7" customWidth="1"/>
    <col min="5690" max="5690" width="15.6640625" style="7" customWidth="1"/>
    <col min="5691" max="5691" width="10.1640625" style="7" customWidth="1"/>
    <col min="5692" max="5692" width="53.6640625" style="7" customWidth="1"/>
    <col min="5693" max="5693" width="32.83203125" style="7" customWidth="1"/>
    <col min="5694" max="5694" width="21.5" style="7" customWidth="1"/>
    <col min="5695" max="5921" width="9.1640625" style="7" bestFit="1" customWidth="1"/>
    <col min="5922" max="5922" width="4" style="7" customWidth="1"/>
    <col min="5923" max="5923" width="16.6640625" style="7" customWidth="1"/>
    <col min="5924" max="5924" width="45.33203125" style="7" customWidth="1"/>
    <col min="5925" max="5925" width="35.6640625" style="7" customWidth="1"/>
    <col min="5926" max="5926" width="15.5" style="7" customWidth="1"/>
    <col min="5927" max="5927" width="30.5" style="7" customWidth="1"/>
    <col min="5928" max="5929" width="10" style="7" customWidth="1"/>
    <col min="5930" max="5930" width="4" style="7" customWidth="1"/>
    <col min="5931" max="5931" width="13.83203125" style="7" customWidth="1"/>
    <col min="5932" max="5932" width="39.5" style="7" customWidth="1"/>
    <col min="5933" max="5934" width="13.5" style="7" customWidth="1"/>
    <col min="5935" max="5935" width="14" style="7" customWidth="1"/>
    <col min="5936" max="5936" width="12.5" style="7" customWidth="1"/>
    <col min="5937" max="5937" width="14.33203125" style="7" customWidth="1"/>
    <col min="5938" max="5938" width="13.6640625" style="7" customWidth="1"/>
    <col min="5939" max="5939" width="12.5" style="7" customWidth="1"/>
    <col min="5940" max="5940" width="14" style="7" customWidth="1"/>
    <col min="5941" max="5942" width="13" style="7" customWidth="1"/>
    <col min="5943" max="5943" width="15.33203125" style="7" customWidth="1"/>
    <col min="5944" max="5944" width="12.83203125" style="7" customWidth="1"/>
    <col min="5945" max="5945" width="3.83203125" style="7" customWidth="1"/>
    <col min="5946" max="5946" width="15.6640625" style="7" customWidth="1"/>
    <col min="5947" max="5947" width="10.1640625" style="7" customWidth="1"/>
    <col min="5948" max="5948" width="53.6640625" style="7" customWidth="1"/>
    <col min="5949" max="5949" width="32.83203125" style="7" customWidth="1"/>
    <col min="5950" max="5950" width="21.5" style="7" customWidth="1"/>
    <col min="5951" max="6177" width="9.1640625" style="7" bestFit="1" customWidth="1"/>
    <col min="6178" max="6178" width="4" style="7" customWidth="1"/>
    <col min="6179" max="6179" width="16.6640625" style="7" customWidth="1"/>
    <col min="6180" max="6180" width="45.33203125" style="7" customWidth="1"/>
    <col min="6181" max="6181" width="35.6640625" style="7" customWidth="1"/>
    <col min="6182" max="6182" width="15.5" style="7" customWidth="1"/>
    <col min="6183" max="6183" width="30.5" style="7" customWidth="1"/>
    <col min="6184" max="6185" width="10" style="7" customWidth="1"/>
    <col min="6186" max="6186" width="4" style="7" customWidth="1"/>
    <col min="6187" max="6187" width="13.83203125" style="7" customWidth="1"/>
    <col min="6188" max="6188" width="39.5" style="7" customWidth="1"/>
    <col min="6189" max="6190" width="13.5" style="7" customWidth="1"/>
    <col min="6191" max="6191" width="14" style="7" customWidth="1"/>
    <col min="6192" max="6192" width="12.5" style="7" customWidth="1"/>
    <col min="6193" max="6193" width="14.33203125" style="7" customWidth="1"/>
    <col min="6194" max="6194" width="13.6640625" style="7" customWidth="1"/>
    <col min="6195" max="6195" width="12.5" style="7" customWidth="1"/>
    <col min="6196" max="6196" width="14" style="7" customWidth="1"/>
    <col min="6197" max="6198" width="13" style="7" customWidth="1"/>
    <col min="6199" max="6199" width="15.33203125" style="7" customWidth="1"/>
    <col min="6200" max="6200" width="12.83203125" style="7" customWidth="1"/>
    <col min="6201" max="6201" width="3.83203125" style="7" customWidth="1"/>
    <col min="6202" max="6202" width="15.6640625" style="7" customWidth="1"/>
    <col min="6203" max="6203" width="10.1640625" style="7" customWidth="1"/>
    <col min="6204" max="6204" width="53.6640625" style="7" customWidth="1"/>
    <col min="6205" max="6205" width="32.83203125" style="7" customWidth="1"/>
    <col min="6206" max="6206" width="21.5" style="7" customWidth="1"/>
    <col min="6207" max="6433" width="9.1640625" style="7" bestFit="1" customWidth="1"/>
    <col min="6434" max="6434" width="4" style="7" customWidth="1"/>
    <col min="6435" max="6435" width="16.6640625" style="7" customWidth="1"/>
    <col min="6436" max="6436" width="45.33203125" style="7" customWidth="1"/>
    <col min="6437" max="6437" width="35.6640625" style="7" customWidth="1"/>
    <col min="6438" max="6438" width="15.5" style="7" customWidth="1"/>
    <col min="6439" max="6439" width="30.5" style="7" customWidth="1"/>
    <col min="6440" max="6441" width="10" style="7" customWidth="1"/>
    <col min="6442" max="6442" width="4" style="7" customWidth="1"/>
    <col min="6443" max="6443" width="13.83203125" style="7" customWidth="1"/>
    <col min="6444" max="6444" width="39.5" style="7" customWidth="1"/>
    <col min="6445" max="6446" width="13.5" style="7" customWidth="1"/>
    <col min="6447" max="6447" width="14" style="7" customWidth="1"/>
    <col min="6448" max="6448" width="12.5" style="7" customWidth="1"/>
    <col min="6449" max="6449" width="14.33203125" style="7" customWidth="1"/>
    <col min="6450" max="6450" width="13.6640625" style="7" customWidth="1"/>
    <col min="6451" max="6451" width="12.5" style="7" customWidth="1"/>
    <col min="6452" max="6452" width="14" style="7" customWidth="1"/>
    <col min="6453" max="6454" width="13" style="7" customWidth="1"/>
    <col min="6455" max="6455" width="15.33203125" style="7" customWidth="1"/>
    <col min="6456" max="6456" width="12.83203125" style="7" customWidth="1"/>
    <col min="6457" max="6457" width="3.83203125" style="7" customWidth="1"/>
    <col min="6458" max="6458" width="15.6640625" style="7" customWidth="1"/>
    <col min="6459" max="6459" width="10.1640625" style="7" customWidth="1"/>
    <col min="6460" max="6460" width="53.6640625" style="7" customWidth="1"/>
    <col min="6461" max="6461" width="32.83203125" style="7" customWidth="1"/>
    <col min="6462" max="6462" width="21.5" style="7" customWidth="1"/>
    <col min="6463" max="6689" width="9.1640625" style="7" bestFit="1" customWidth="1"/>
    <col min="6690" max="6690" width="4" style="7" customWidth="1"/>
    <col min="6691" max="6691" width="16.6640625" style="7" customWidth="1"/>
    <col min="6692" max="6692" width="45.33203125" style="7" customWidth="1"/>
    <col min="6693" max="6693" width="35.6640625" style="7" customWidth="1"/>
    <col min="6694" max="6694" width="15.5" style="7" customWidth="1"/>
    <col min="6695" max="6695" width="30.5" style="7" customWidth="1"/>
    <col min="6696" max="6697" width="10" style="7" customWidth="1"/>
    <col min="6698" max="6698" width="4" style="7" customWidth="1"/>
    <col min="6699" max="6699" width="13.83203125" style="7" customWidth="1"/>
    <col min="6700" max="6700" width="39.5" style="7" customWidth="1"/>
    <col min="6701" max="6702" width="13.5" style="7" customWidth="1"/>
    <col min="6703" max="6703" width="14" style="7" customWidth="1"/>
    <col min="6704" max="6704" width="12.5" style="7" customWidth="1"/>
    <col min="6705" max="6705" width="14.33203125" style="7" customWidth="1"/>
    <col min="6706" max="6706" width="13.6640625" style="7" customWidth="1"/>
    <col min="6707" max="6707" width="12.5" style="7" customWidth="1"/>
    <col min="6708" max="6708" width="14" style="7" customWidth="1"/>
    <col min="6709" max="6710" width="13" style="7" customWidth="1"/>
    <col min="6711" max="6711" width="15.33203125" style="7" customWidth="1"/>
    <col min="6712" max="6712" width="12.83203125" style="7" customWidth="1"/>
    <col min="6713" max="6713" width="3.83203125" style="7" customWidth="1"/>
    <col min="6714" max="6714" width="15.6640625" style="7" customWidth="1"/>
    <col min="6715" max="6715" width="10.1640625" style="7" customWidth="1"/>
    <col min="6716" max="6716" width="53.6640625" style="7" customWidth="1"/>
    <col min="6717" max="6717" width="32.83203125" style="7" customWidth="1"/>
    <col min="6718" max="6718" width="21.5" style="7" customWidth="1"/>
    <col min="6719" max="6945" width="9.1640625" style="7" bestFit="1" customWidth="1"/>
    <col min="6946" max="6946" width="4" style="7" customWidth="1"/>
    <col min="6947" max="6947" width="16.6640625" style="7" customWidth="1"/>
    <col min="6948" max="6948" width="45.33203125" style="7" customWidth="1"/>
    <col min="6949" max="6949" width="35.6640625" style="7" customWidth="1"/>
    <col min="6950" max="6950" width="15.5" style="7" customWidth="1"/>
    <col min="6951" max="6951" width="30.5" style="7" customWidth="1"/>
    <col min="6952" max="6953" width="10" style="7" customWidth="1"/>
    <col min="6954" max="6954" width="4" style="7" customWidth="1"/>
    <col min="6955" max="6955" width="13.83203125" style="7" customWidth="1"/>
    <col min="6956" max="6956" width="39.5" style="7" customWidth="1"/>
    <col min="6957" max="6958" width="13.5" style="7" customWidth="1"/>
    <col min="6959" max="6959" width="14" style="7" customWidth="1"/>
    <col min="6960" max="6960" width="12.5" style="7" customWidth="1"/>
    <col min="6961" max="6961" width="14.33203125" style="7" customWidth="1"/>
    <col min="6962" max="6962" width="13.6640625" style="7" customWidth="1"/>
    <col min="6963" max="6963" width="12.5" style="7" customWidth="1"/>
    <col min="6964" max="6964" width="14" style="7" customWidth="1"/>
    <col min="6965" max="6966" width="13" style="7" customWidth="1"/>
    <col min="6967" max="6967" width="15.33203125" style="7" customWidth="1"/>
    <col min="6968" max="6968" width="12.83203125" style="7" customWidth="1"/>
    <col min="6969" max="6969" width="3.83203125" style="7" customWidth="1"/>
    <col min="6970" max="6970" width="15.6640625" style="7" customWidth="1"/>
    <col min="6971" max="6971" width="10.1640625" style="7" customWidth="1"/>
    <col min="6972" max="6972" width="53.6640625" style="7" customWidth="1"/>
    <col min="6973" max="6973" width="32.83203125" style="7" customWidth="1"/>
    <col min="6974" max="6974" width="21.5" style="7" customWidth="1"/>
    <col min="6975" max="7201" width="9.1640625" style="7" bestFit="1" customWidth="1"/>
    <col min="7202" max="7202" width="4" style="7" customWidth="1"/>
    <col min="7203" max="7203" width="16.6640625" style="7" customWidth="1"/>
    <col min="7204" max="7204" width="45.33203125" style="7" customWidth="1"/>
    <col min="7205" max="7205" width="35.6640625" style="7" customWidth="1"/>
    <col min="7206" max="7206" width="15.5" style="7" customWidth="1"/>
    <col min="7207" max="7207" width="30.5" style="7" customWidth="1"/>
    <col min="7208" max="7209" width="10" style="7" customWidth="1"/>
    <col min="7210" max="7210" width="4" style="7" customWidth="1"/>
    <col min="7211" max="7211" width="13.83203125" style="7" customWidth="1"/>
    <col min="7212" max="7212" width="39.5" style="7" customWidth="1"/>
    <col min="7213" max="7214" width="13.5" style="7" customWidth="1"/>
    <col min="7215" max="7215" width="14" style="7" customWidth="1"/>
    <col min="7216" max="7216" width="12.5" style="7" customWidth="1"/>
    <col min="7217" max="7217" width="14.33203125" style="7" customWidth="1"/>
    <col min="7218" max="7218" width="13.6640625" style="7" customWidth="1"/>
    <col min="7219" max="7219" width="12.5" style="7" customWidth="1"/>
    <col min="7220" max="7220" width="14" style="7" customWidth="1"/>
    <col min="7221" max="7222" width="13" style="7" customWidth="1"/>
    <col min="7223" max="7223" width="15.33203125" style="7" customWidth="1"/>
    <col min="7224" max="7224" width="12.83203125" style="7" customWidth="1"/>
    <col min="7225" max="7225" width="3.83203125" style="7" customWidth="1"/>
    <col min="7226" max="7226" width="15.6640625" style="7" customWidth="1"/>
    <col min="7227" max="7227" width="10.1640625" style="7" customWidth="1"/>
    <col min="7228" max="7228" width="53.6640625" style="7" customWidth="1"/>
    <col min="7229" max="7229" width="32.83203125" style="7" customWidth="1"/>
    <col min="7230" max="7230" width="21.5" style="7" customWidth="1"/>
    <col min="7231" max="7457" width="9.1640625" style="7" bestFit="1" customWidth="1"/>
    <col min="7458" max="7458" width="4" style="7" customWidth="1"/>
    <col min="7459" max="7459" width="16.6640625" style="7" customWidth="1"/>
    <col min="7460" max="7460" width="45.33203125" style="7" customWidth="1"/>
    <col min="7461" max="7461" width="35.6640625" style="7" customWidth="1"/>
    <col min="7462" max="7462" width="15.5" style="7" customWidth="1"/>
    <col min="7463" max="7463" width="30.5" style="7" customWidth="1"/>
    <col min="7464" max="7465" width="10" style="7" customWidth="1"/>
    <col min="7466" max="7466" width="4" style="7" customWidth="1"/>
    <col min="7467" max="7467" width="13.83203125" style="7" customWidth="1"/>
    <col min="7468" max="7468" width="39.5" style="7" customWidth="1"/>
    <col min="7469" max="7470" width="13.5" style="7" customWidth="1"/>
    <col min="7471" max="7471" width="14" style="7" customWidth="1"/>
    <col min="7472" max="7472" width="12.5" style="7" customWidth="1"/>
    <col min="7473" max="7473" width="14.33203125" style="7" customWidth="1"/>
    <col min="7474" max="7474" width="13.6640625" style="7" customWidth="1"/>
    <col min="7475" max="7475" width="12.5" style="7" customWidth="1"/>
    <col min="7476" max="7476" width="14" style="7" customWidth="1"/>
    <col min="7477" max="7478" width="13" style="7" customWidth="1"/>
    <col min="7479" max="7479" width="15.33203125" style="7" customWidth="1"/>
    <col min="7480" max="7480" width="12.83203125" style="7" customWidth="1"/>
    <col min="7481" max="7481" width="3.83203125" style="7" customWidth="1"/>
    <col min="7482" max="7482" width="15.6640625" style="7" customWidth="1"/>
    <col min="7483" max="7483" width="10.1640625" style="7" customWidth="1"/>
    <col min="7484" max="7484" width="53.6640625" style="7" customWidth="1"/>
    <col min="7485" max="7485" width="32.83203125" style="7" customWidth="1"/>
    <col min="7486" max="7486" width="21.5" style="7" customWidth="1"/>
    <col min="7487" max="7713" width="9.1640625" style="7" bestFit="1" customWidth="1"/>
    <col min="7714" max="7714" width="4" style="7" customWidth="1"/>
    <col min="7715" max="7715" width="16.6640625" style="7" customWidth="1"/>
    <col min="7716" max="7716" width="45.33203125" style="7" customWidth="1"/>
    <col min="7717" max="7717" width="35.6640625" style="7" customWidth="1"/>
    <col min="7718" max="7718" width="15.5" style="7" customWidth="1"/>
    <col min="7719" max="7719" width="30.5" style="7" customWidth="1"/>
    <col min="7720" max="7721" width="10" style="7" customWidth="1"/>
    <col min="7722" max="7722" width="4" style="7" customWidth="1"/>
    <col min="7723" max="7723" width="13.83203125" style="7" customWidth="1"/>
    <col min="7724" max="7724" width="39.5" style="7" customWidth="1"/>
    <col min="7725" max="7726" width="13.5" style="7" customWidth="1"/>
    <col min="7727" max="7727" width="14" style="7" customWidth="1"/>
    <col min="7728" max="7728" width="12.5" style="7" customWidth="1"/>
    <col min="7729" max="7729" width="14.33203125" style="7" customWidth="1"/>
    <col min="7730" max="7730" width="13.6640625" style="7" customWidth="1"/>
    <col min="7731" max="7731" width="12.5" style="7" customWidth="1"/>
    <col min="7732" max="7732" width="14" style="7" customWidth="1"/>
    <col min="7733" max="7734" width="13" style="7" customWidth="1"/>
    <col min="7735" max="7735" width="15.33203125" style="7" customWidth="1"/>
    <col min="7736" max="7736" width="12.83203125" style="7" customWidth="1"/>
    <col min="7737" max="7737" width="3.83203125" style="7" customWidth="1"/>
    <col min="7738" max="7738" width="15.6640625" style="7" customWidth="1"/>
    <col min="7739" max="7739" width="10.1640625" style="7" customWidth="1"/>
    <col min="7740" max="7740" width="53.6640625" style="7" customWidth="1"/>
    <col min="7741" max="7741" width="32.83203125" style="7" customWidth="1"/>
    <col min="7742" max="7742" width="21.5" style="7" customWidth="1"/>
    <col min="7743" max="7969" width="9.1640625" style="7" bestFit="1" customWidth="1"/>
    <col min="7970" max="7970" width="4" style="7" customWidth="1"/>
    <col min="7971" max="7971" width="16.6640625" style="7" customWidth="1"/>
    <col min="7972" max="7972" width="45.33203125" style="7" customWidth="1"/>
    <col min="7973" max="7973" width="35.6640625" style="7" customWidth="1"/>
    <col min="7974" max="7974" width="15.5" style="7" customWidth="1"/>
    <col min="7975" max="7975" width="30.5" style="7" customWidth="1"/>
    <col min="7976" max="7977" width="10" style="7" customWidth="1"/>
    <col min="7978" max="7978" width="4" style="7" customWidth="1"/>
    <col min="7979" max="7979" width="13.83203125" style="7" customWidth="1"/>
    <col min="7980" max="7980" width="39.5" style="7" customWidth="1"/>
    <col min="7981" max="7982" width="13.5" style="7" customWidth="1"/>
    <col min="7983" max="7983" width="14" style="7" customWidth="1"/>
    <col min="7984" max="7984" width="12.5" style="7" customWidth="1"/>
    <col min="7985" max="7985" width="14.33203125" style="7" customWidth="1"/>
    <col min="7986" max="7986" width="13.6640625" style="7" customWidth="1"/>
    <col min="7987" max="7987" width="12.5" style="7" customWidth="1"/>
    <col min="7988" max="7988" width="14" style="7" customWidth="1"/>
    <col min="7989" max="7990" width="13" style="7" customWidth="1"/>
    <col min="7991" max="7991" width="15.33203125" style="7" customWidth="1"/>
    <col min="7992" max="7992" width="12.83203125" style="7" customWidth="1"/>
    <col min="7993" max="7993" width="3.83203125" style="7" customWidth="1"/>
    <col min="7994" max="7994" width="15.6640625" style="7" customWidth="1"/>
    <col min="7995" max="7995" width="10.1640625" style="7" customWidth="1"/>
    <col min="7996" max="7996" width="53.6640625" style="7" customWidth="1"/>
    <col min="7997" max="7997" width="32.83203125" style="7" customWidth="1"/>
    <col min="7998" max="7998" width="21.5" style="7" customWidth="1"/>
    <col min="7999" max="8225" width="9.1640625" style="7" bestFit="1" customWidth="1"/>
    <col min="8226" max="8226" width="4" style="7" customWidth="1"/>
    <col min="8227" max="8227" width="16.6640625" style="7" customWidth="1"/>
    <col min="8228" max="8228" width="45.33203125" style="7" customWidth="1"/>
    <col min="8229" max="8229" width="35.6640625" style="7" customWidth="1"/>
    <col min="8230" max="8230" width="15.5" style="7" customWidth="1"/>
    <col min="8231" max="8231" width="30.5" style="7" customWidth="1"/>
    <col min="8232" max="8233" width="10" style="7" customWidth="1"/>
    <col min="8234" max="8234" width="4" style="7" customWidth="1"/>
    <col min="8235" max="8235" width="13.83203125" style="7" customWidth="1"/>
    <col min="8236" max="8236" width="39.5" style="7" customWidth="1"/>
    <col min="8237" max="8238" width="13.5" style="7" customWidth="1"/>
    <col min="8239" max="8239" width="14" style="7" customWidth="1"/>
    <col min="8240" max="8240" width="12.5" style="7" customWidth="1"/>
    <col min="8241" max="8241" width="14.33203125" style="7" customWidth="1"/>
    <col min="8242" max="8242" width="13.6640625" style="7" customWidth="1"/>
    <col min="8243" max="8243" width="12.5" style="7" customWidth="1"/>
    <col min="8244" max="8244" width="14" style="7" customWidth="1"/>
    <col min="8245" max="8246" width="13" style="7" customWidth="1"/>
    <col min="8247" max="8247" width="15.33203125" style="7" customWidth="1"/>
    <col min="8248" max="8248" width="12.83203125" style="7" customWidth="1"/>
    <col min="8249" max="8249" width="3.83203125" style="7" customWidth="1"/>
    <col min="8250" max="8250" width="15.6640625" style="7" customWidth="1"/>
    <col min="8251" max="8251" width="10.1640625" style="7" customWidth="1"/>
    <col min="8252" max="8252" width="53.6640625" style="7" customWidth="1"/>
    <col min="8253" max="8253" width="32.83203125" style="7" customWidth="1"/>
    <col min="8254" max="8254" width="21.5" style="7" customWidth="1"/>
    <col min="8255" max="8481" width="9.1640625" style="7" bestFit="1" customWidth="1"/>
    <col min="8482" max="8482" width="4" style="7" customWidth="1"/>
    <col min="8483" max="8483" width="16.6640625" style="7" customWidth="1"/>
    <col min="8484" max="8484" width="45.33203125" style="7" customWidth="1"/>
    <col min="8485" max="8485" width="35.6640625" style="7" customWidth="1"/>
    <col min="8486" max="8486" width="15.5" style="7" customWidth="1"/>
    <col min="8487" max="8487" width="30.5" style="7" customWidth="1"/>
    <col min="8488" max="8489" width="10" style="7" customWidth="1"/>
    <col min="8490" max="8490" width="4" style="7" customWidth="1"/>
    <col min="8491" max="8491" width="13.83203125" style="7" customWidth="1"/>
    <col min="8492" max="8492" width="39.5" style="7" customWidth="1"/>
    <col min="8493" max="8494" width="13.5" style="7" customWidth="1"/>
    <col min="8495" max="8495" width="14" style="7" customWidth="1"/>
    <col min="8496" max="8496" width="12.5" style="7" customWidth="1"/>
    <col min="8497" max="8497" width="14.33203125" style="7" customWidth="1"/>
    <col min="8498" max="8498" width="13.6640625" style="7" customWidth="1"/>
    <col min="8499" max="8499" width="12.5" style="7" customWidth="1"/>
    <col min="8500" max="8500" width="14" style="7" customWidth="1"/>
    <col min="8501" max="8502" width="13" style="7" customWidth="1"/>
    <col min="8503" max="8503" width="15.33203125" style="7" customWidth="1"/>
    <col min="8504" max="8504" width="12.83203125" style="7" customWidth="1"/>
    <col min="8505" max="8505" width="3.83203125" style="7" customWidth="1"/>
    <col min="8506" max="8506" width="15.6640625" style="7" customWidth="1"/>
    <col min="8507" max="8507" width="10.1640625" style="7" customWidth="1"/>
    <col min="8508" max="8508" width="53.6640625" style="7" customWidth="1"/>
    <col min="8509" max="8509" width="32.83203125" style="7" customWidth="1"/>
    <col min="8510" max="8510" width="21.5" style="7" customWidth="1"/>
    <col min="8511" max="8737" width="9.1640625" style="7" bestFit="1" customWidth="1"/>
    <col min="8738" max="8738" width="4" style="7" customWidth="1"/>
    <col min="8739" max="8739" width="16.6640625" style="7" customWidth="1"/>
    <col min="8740" max="8740" width="45.33203125" style="7" customWidth="1"/>
    <col min="8741" max="8741" width="35.6640625" style="7" customWidth="1"/>
    <col min="8742" max="8742" width="15.5" style="7" customWidth="1"/>
    <col min="8743" max="8743" width="30.5" style="7" customWidth="1"/>
    <col min="8744" max="8745" width="10" style="7" customWidth="1"/>
    <col min="8746" max="8746" width="4" style="7" customWidth="1"/>
    <col min="8747" max="8747" width="13.83203125" style="7" customWidth="1"/>
    <col min="8748" max="8748" width="39.5" style="7" customWidth="1"/>
    <col min="8749" max="8750" width="13.5" style="7" customWidth="1"/>
    <col min="8751" max="8751" width="14" style="7" customWidth="1"/>
    <col min="8752" max="8752" width="12.5" style="7" customWidth="1"/>
    <col min="8753" max="8753" width="14.33203125" style="7" customWidth="1"/>
    <col min="8754" max="8754" width="13.6640625" style="7" customWidth="1"/>
    <col min="8755" max="8755" width="12.5" style="7" customWidth="1"/>
    <col min="8756" max="8756" width="14" style="7" customWidth="1"/>
    <col min="8757" max="8758" width="13" style="7" customWidth="1"/>
    <col min="8759" max="8759" width="15.33203125" style="7" customWidth="1"/>
    <col min="8760" max="8760" width="12.83203125" style="7" customWidth="1"/>
    <col min="8761" max="8761" width="3.83203125" style="7" customWidth="1"/>
    <col min="8762" max="8762" width="15.6640625" style="7" customWidth="1"/>
    <col min="8763" max="8763" width="10.1640625" style="7" customWidth="1"/>
    <col min="8764" max="8764" width="53.6640625" style="7" customWidth="1"/>
    <col min="8765" max="8765" width="32.83203125" style="7" customWidth="1"/>
    <col min="8766" max="8766" width="21.5" style="7" customWidth="1"/>
    <col min="8767" max="8993" width="9.1640625" style="7" bestFit="1" customWidth="1"/>
    <col min="8994" max="8994" width="4" style="7" customWidth="1"/>
    <col min="8995" max="8995" width="16.6640625" style="7" customWidth="1"/>
    <col min="8996" max="8996" width="45.33203125" style="7" customWidth="1"/>
    <col min="8997" max="8997" width="35.6640625" style="7" customWidth="1"/>
    <col min="8998" max="8998" width="15.5" style="7" customWidth="1"/>
    <col min="8999" max="8999" width="30.5" style="7" customWidth="1"/>
    <col min="9000" max="9001" width="10" style="7" customWidth="1"/>
    <col min="9002" max="9002" width="4" style="7" customWidth="1"/>
    <col min="9003" max="9003" width="13.83203125" style="7" customWidth="1"/>
    <col min="9004" max="9004" width="39.5" style="7" customWidth="1"/>
    <col min="9005" max="9006" width="13.5" style="7" customWidth="1"/>
    <col min="9007" max="9007" width="14" style="7" customWidth="1"/>
    <col min="9008" max="9008" width="12.5" style="7" customWidth="1"/>
    <col min="9009" max="9009" width="14.33203125" style="7" customWidth="1"/>
    <col min="9010" max="9010" width="13.6640625" style="7" customWidth="1"/>
    <col min="9011" max="9011" width="12.5" style="7" customWidth="1"/>
    <col min="9012" max="9012" width="14" style="7" customWidth="1"/>
    <col min="9013" max="9014" width="13" style="7" customWidth="1"/>
    <col min="9015" max="9015" width="15.33203125" style="7" customWidth="1"/>
    <col min="9016" max="9016" width="12.83203125" style="7" customWidth="1"/>
    <col min="9017" max="9017" width="3.83203125" style="7" customWidth="1"/>
    <col min="9018" max="9018" width="15.6640625" style="7" customWidth="1"/>
    <col min="9019" max="9019" width="10.1640625" style="7" customWidth="1"/>
    <col min="9020" max="9020" width="53.6640625" style="7" customWidth="1"/>
    <col min="9021" max="9021" width="32.83203125" style="7" customWidth="1"/>
    <col min="9022" max="9022" width="21.5" style="7" customWidth="1"/>
    <col min="9023" max="9249" width="9.1640625" style="7" bestFit="1" customWidth="1"/>
    <col min="9250" max="9250" width="4" style="7" customWidth="1"/>
    <col min="9251" max="9251" width="16.6640625" style="7" customWidth="1"/>
    <col min="9252" max="9252" width="45.33203125" style="7" customWidth="1"/>
    <col min="9253" max="9253" width="35.6640625" style="7" customWidth="1"/>
    <col min="9254" max="9254" width="15.5" style="7" customWidth="1"/>
    <col min="9255" max="9255" width="30.5" style="7" customWidth="1"/>
    <col min="9256" max="9257" width="10" style="7" customWidth="1"/>
    <col min="9258" max="9258" width="4" style="7" customWidth="1"/>
    <col min="9259" max="9259" width="13.83203125" style="7" customWidth="1"/>
    <col min="9260" max="9260" width="39.5" style="7" customWidth="1"/>
    <col min="9261" max="9262" width="13.5" style="7" customWidth="1"/>
    <col min="9263" max="9263" width="14" style="7" customWidth="1"/>
    <col min="9264" max="9264" width="12.5" style="7" customWidth="1"/>
    <col min="9265" max="9265" width="14.33203125" style="7" customWidth="1"/>
    <col min="9266" max="9266" width="13.6640625" style="7" customWidth="1"/>
    <col min="9267" max="9267" width="12.5" style="7" customWidth="1"/>
    <col min="9268" max="9268" width="14" style="7" customWidth="1"/>
    <col min="9269" max="9270" width="13" style="7" customWidth="1"/>
    <col min="9271" max="9271" width="15.33203125" style="7" customWidth="1"/>
    <col min="9272" max="9272" width="12.83203125" style="7" customWidth="1"/>
    <col min="9273" max="9273" width="3.83203125" style="7" customWidth="1"/>
    <col min="9274" max="9274" width="15.6640625" style="7" customWidth="1"/>
    <col min="9275" max="9275" width="10.1640625" style="7" customWidth="1"/>
    <col min="9276" max="9276" width="53.6640625" style="7" customWidth="1"/>
    <col min="9277" max="9277" width="32.83203125" style="7" customWidth="1"/>
    <col min="9278" max="9278" width="21.5" style="7" customWidth="1"/>
    <col min="9279" max="9505" width="9.1640625" style="7" bestFit="1" customWidth="1"/>
    <col min="9506" max="9506" width="4" style="7" customWidth="1"/>
    <col min="9507" max="9507" width="16.6640625" style="7" customWidth="1"/>
    <col min="9508" max="9508" width="45.33203125" style="7" customWidth="1"/>
    <col min="9509" max="9509" width="35.6640625" style="7" customWidth="1"/>
    <col min="9510" max="9510" width="15.5" style="7" customWidth="1"/>
    <col min="9511" max="9511" width="30.5" style="7" customWidth="1"/>
    <col min="9512" max="9513" width="10" style="7" customWidth="1"/>
    <col min="9514" max="9514" width="4" style="7" customWidth="1"/>
    <col min="9515" max="9515" width="13.83203125" style="7" customWidth="1"/>
    <col min="9516" max="9516" width="39.5" style="7" customWidth="1"/>
    <col min="9517" max="9518" width="13.5" style="7" customWidth="1"/>
    <col min="9519" max="9519" width="14" style="7" customWidth="1"/>
    <col min="9520" max="9520" width="12.5" style="7" customWidth="1"/>
    <col min="9521" max="9521" width="14.33203125" style="7" customWidth="1"/>
    <col min="9522" max="9522" width="13.6640625" style="7" customWidth="1"/>
    <col min="9523" max="9523" width="12.5" style="7" customWidth="1"/>
    <col min="9524" max="9524" width="14" style="7" customWidth="1"/>
    <col min="9525" max="9526" width="13" style="7" customWidth="1"/>
    <col min="9527" max="9527" width="15.33203125" style="7" customWidth="1"/>
    <col min="9528" max="9528" width="12.83203125" style="7" customWidth="1"/>
    <col min="9529" max="9529" width="3.83203125" style="7" customWidth="1"/>
    <col min="9530" max="9530" width="15.6640625" style="7" customWidth="1"/>
    <col min="9531" max="9531" width="10.1640625" style="7" customWidth="1"/>
    <col min="9532" max="9532" width="53.6640625" style="7" customWidth="1"/>
    <col min="9533" max="9533" width="32.83203125" style="7" customWidth="1"/>
    <col min="9534" max="9534" width="21.5" style="7" customWidth="1"/>
    <col min="9535" max="9761" width="9.1640625" style="7" bestFit="1" customWidth="1"/>
    <col min="9762" max="9762" width="4" style="7" customWidth="1"/>
    <col min="9763" max="9763" width="16.6640625" style="7" customWidth="1"/>
    <col min="9764" max="9764" width="45.33203125" style="7" customWidth="1"/>
    <col min="9765" max="9765" width="35.6640625" style="7" customWidth="1"/>
    <col min="9766" max="9766" width="15.5" style="7" customWidth="1"/>
    <col min="9767" max="9767" width="30.5" style="7" customWidth="1"/>
    <col min="9768" max="9769" width="10" style="7" customWidth="1"/>
    <col min="9770" max="9770" width="4" style="7" customWidth="1"/>
    <col min="9771" max="9771" width="13.83203125" style="7" customWidth="1"/>
    <col min="9772" max="9772" width="39.5" style="7" customWidth="1"/>
    <col min="9773" max="9774" width="13.5" style="7" customWidth="1"/>
    <col min="9775" max="9775" width="14" style="7" customWidth="1"/>
    <col min="9776" max="9776" width="12.5" style="7" customWidth="1"/>
    <col min="9777" max="9777" width="14.33203125" style="7" customWidth="1"/>
    <col min="9778" max="9778" width="13.6640625" style="7" customWidth="1"/>
    <col min="9779" max="9779" width="12.5" style="7" customWidth="1"/>
    <col min="9780" max="9780" width="14" style="7" customWidth="1"/>
    <col min="9781" max="9782" width="13" style="7" customWidth="1"/>
    <col min="9783" max="9783" width="15.33203125" style="7" customWidth="1"/>
    <col min="9784" max="9784" width="12.83203125" style="7" customWidth="1"/>
    <col min="9785" max="9785" width="3.83203125" style="7" customWidth="1"/>
    <col min="9786" max="9786" width="15.6640625" style="7" customWidth="1"/>
    <col min="9787" max="9787" width="10.1640625" style="7" customWidth="1"/>
    <col min="9788" max="9788" width="53.6640625" style="7" customWidth="1"/>
    <col min="9789" max="9789" width="32.83203125" style="7" customWidth="1"/>
    <col min="9790" max="9790" width="21.5" style="7" customWidth="1"/>
    <col min="9791" max="10017" width="9.1640625" style="7" bestFit="1" customWidth="1"/>
    <col min="10018" max="10018" width="4" style="7" customWidth="1"/>
    <col min="10019" max="10019" width="16.6640625" style="7" customWidth="1"/>
    <col min="10020" max="10020" width="45.33203125" style="7" customWidth="1"/>
    <col min="10021" max="10021" width="35.6640625" style="7" customWidth="1"/>
    <col min="10022" max="10022" width="15.5" style="7" customWidth="1"/>
    <col min="10023" max="10023" width="30.5" style="7" customWidth="1"/>
    <col min="10024" max="10025" width="10" style="7" customWidth="1"/>
    <col min="10026" max="10026" width="4" style="7" customWidth="1"/>
    <col min="10027" max="10027" width="13.83203125" style="7" customWidth="1"/>
    <col min="10028" max="10028" width="39.5" style="7" customWidth="1"/>
    <col min="10029" max="10030" width="13.5" style="7" customWidth="1"/>
    <col min="10031" max="10031" width="14" style="7" customWidth="1"/>
    <col min="10032" max="10032" width="12.5" style="7" customWidth="1"/>
    <col min="10033" max="10033" width="14.33203125" style="7" customWidth="1"/>
    <col min="10034" max="10034" width="13.6640625" style="7" customWidth="1"/>
    <col min="10035" max="10035" width="12.5" style="7" customWidth="1"/>
    <col min="10036" max="10036" width="14" style="7" customWidth="1"/>
    <col min="10037" max="10038" width="13" style="7" customWidth="1"/>
    <col min="10039" max="10039" width="15.33203125" style="7" customWidth="1"/>
    <col min="10040" max="10040" width="12.83203125" style="7" customWidth="1"/>
    <col min="10041" max="10041" width="3.83203125" style="7" customWidth="1"/>
    <col min="10042" max="10042" width="15.6640625" style="7" customWidth="1"/>
    <col min="10043" max="10043" width="10.1640625" style="7" customWidth="1"/>
    <col min="10044" max="10044" width="53.6640625" style="7" customWidth="1"/>
    <col min="10045" max="10045" width="32.83203125" style="7" customWidth="1"/>
    <col min="10046" max="10046" width="21.5" style="7" customWidth="1"/>
    <col min="10047" max="10273" width="9.1640625" style="7" bestFit="1" customWidth="1"/>
    <col min="10274" max="10274" width="4" style="7" customWidth="1"/>
    <col min="10275" max="10275" width="16.6640625" style="7" customWidth="1"/>
    <col min="10276" max="10276" width="45.33203125" style="7" customWidth="1"/>
    <col min="10277" max="10277" width="35.6640625" style="7" customWidth="1"/>
    <col min="10278" max="10278" width="15.5" style="7" customWidth="1"/>
    <col min="10279" max="10279" width="30.5" style="7" customWidth="1"/>
    <col min="10280" max="10281" width="10" style="7" customWidth="1"/>
    <col min="10282" max="10282" width="4" style="7" customWidth="1"/>
    <col min="10283" max="10283" width="13.83203125" style="7" customWidth="1"/>
    <col min="10284" max="10284" width="39.5" style="7" customWidth="1"/>
    <col min="10285" max="10286" width="13.5" style="7" customWidth="1"/>
    <col min="10287" max="10287" width="14" style="7" customWidth="1"/>
    <col min="10288" max="10288" width="12.5" style="7" customWidth="1"/>
    <col min="10289" max="10289" width="14.33203125" style="7" customWidth="1"/>
    <col min="10290" max="10290" width="13.6640625" style="7" customWidth="1"/>
    <col min="10291" max="10291" width="12.5" style="7" customWidth="1"/>
    <col min="10292" max="10292" width="14" style="7" customWidth="1"/>
    <col min="10293" max="10294" width="13" style="7" customWidth="1"/>
    <col min="10295" max="10295" width="15.33203125" style="7" customWidth="1"/>
    <col min="10296" max="10296" width="12.83203125" style="7" customWidth="1"/>
    <col min="10297" max="10297" width="3.83203125" style="7" customWidth="1"/>
    <col min="10298" max="10298" width="15.6640625" style="7" customWidth="1"/>
    <col min="10299" max="10299" width="10.1640625" style="7" customWidth="1"/>
    <col min="10300" max="10300" width="53.6640625" style="7" customWidth="1"/>
    <col min="10301" max="10301" width="32.83203125" style="7" customWidth="1"/>
    <col min="10302" max="10302" width="21.5" style="7" customWidth="1"/>
    <col min="10303" max="10529" width="9.1640625" style="7" bestFit="1" customWidth="1"/>
    <col min="10530" max="10530" width="4" style="7" customWidth="1"/>
    <col min="10531" max="10531" width="16.6640625" style="7" customWidth="1"/>
    <col min="10532" max="10532" width="45.33203125" style="7" customWidth="1"/>
    <col min="10533" max="10533" width="35.6640625" style="7" customWidth="1"/>
    <col min="10534" max="10534" width="15.5" style="7" customWidth="1"/>
    <col min="10535" max="10535" width="30.5" style="7" customWidth="1"/>
    <col min="10536" max="10537" width="10" style="7" customWidth="1"/>
    <col min="10538" max="10538" width="4" style="7" customWidth="1"/>
    <col min="10539" max="10539" width="13.83203125" style="7" customWidth="1"/>
    <col min="10540" max="10540" width="39.5" style="7" customWidth="1"/>
    <col min="10541" max="10542" width="13.5" style="7" customWidth="1"/>
    <col min="10543" max="10543" width="14" style="7" customWidth="1"/>
    <col min="10544" max="10544" width="12.5" style="7" customWidth="1"/>
    <col min="10545" max="10545" width="14.33203125" style="7" customWidth="1"/>
    <col min="10546" max="10546" width="13.6640625" style="7" customWidth="1"/>
    <col min="10547" max="10547" width="12.5" style="7" customWidth="1"/>
    <col min="10548" max="10548" width="14" style="7" customWidth="1"/>
    <col min="10549" max="10550" width="13" style="7" customWidth="1"/>
    <col min="10551" max="10551" width="15.33203125" style="7" customWidth="1"/>
    <col min="10552" max="10552" width="12.83203125" style="7" customWidth="1"/>
    <col min="10553" max="10553" width="3.83203125" style="7" customWidth="1"/>
    <col min="10554" max="10554" width="15.6640625" style="7" customWidth="1"/>
    <col min="10555" max="10555" width="10.1640625" style="7" customWidth="1"/>
    <col min="10556" max="10556" width="53.6640625" style="7" customWidth="1"/>
    <col min="10557" max="10557" width="32.83203125" style="7" customWidth="1"/>
    <col min="10558" max="10558" width="21.5" style="7" customWidth="1"/>
    <col min="10559" max="10785" width="9.1640625" style="7" bestFit="1" customWidth="1"/>
    <col min="10786" max="10786" width="4" style="7" customWidth="1"/>
    <col min="10787" max="10787" width="16.6640625" style="7" customWidth="1"/>
    <col min="10788" max="10788" width="45.33203125" style="7" customWidth="1"/>
    <col min="10789" max="10789" width="35.6640625" style="7" customWidth="1"/>
    <col min="10790" max="10790" width="15.5" style="7" customWidth="1"/>
    <col min="10791" max="10791" width="30.5" style="7" customWidth="1"/>
    <col min="10792" max="10793" width="10" style="7" customWidth="1"/>
    <col min="10794" max="10794" width="4" style="7" customWidth="1"/>
    <col min="10795" max="10795" width="13.83203125" style="7" customWidth="1"/>
    <col min="10796" max="10796" width="39.5" style="7" customWidth="1"/>
    <col min="10797" max="10798" width="13.5" style="7" customWidth="1"/>
    <col min="10799" max="10799" width="14" style="7" customWidth="1"/>
    <col min="10800" max="10800" width="12.5" style="7" customWidth="1"/>
    <col min="10801" max="10801" width="14.33203125" style="7" customWidth="1"/>
    <col min="10802" max="10802" width="13.6640625" style="7" customWidth="1"/>
    <col min="10803" max="10803" width="12.5" style="7" customWidth="1"/>
    <col min="10804" max="10804" width="14" style="7" customWidth="1"/>
    <col min="10805" max="10806" width="13" style="7" customWidth="1"/>
    <col min="10807" max="10807" width="15.33203125" style="7" customWidth="1"/>
    <col min="10808" max="10808" width="12.83203125" style="7" customWidth="1"/>
    <col min="10809" max="10809" width="3.83203125" style="7" customWidth="1"/>
    <col min="10810" max="10810" width="15.6640625" style="7" customWidth="1"/>
    <col min="10811" max="10811" width="10.1640625" style="7" customWidth="1"/>
    <col min="10812" max="10812" width="53.6640625" style="7" customWidth="1"/>
    <col min="10813" max="10813" width="32.83203125" style="7" customWidth="1"/>
    <col min="10814" max="10814" width="21.5" style="7" customWidth="1"/>
    <col min="10815" max="11041" width="9.1640625" style="7" bestFit="1" customWidth="1"/>
    <col min="11042" max="11042" width="4" style="7" customWidth="1"/>
    <col min="11043" max="11043" width="16.6640625" style="7" customWidth="1"/>
    <col min="11044" max="11044" width="45.33203125" style="7" customWidth="1"/>
    <col min="11045" max="11045" width="35.6640625" style="7" customWidth="1"/>
    <col min="11046" max="11046" width="15.5" style="7" customWidth="1"/>
    <col min="11047" max="11047" width="30.5" style="7" customWidth="1"/>
    <col min="11048" max="11049" width="10" style="7" customWidth="1"/>
    <col min="11050" max="11050" width="4" style="7" customWidth="1"/>
    <col min="11051" max="11051" width="13.83203125" style="7" customWidth="1"/>
    <col min="11052" max="11052" width="39.5" style="7" customWidth="1"/>
    <col min="11053" max="11054" width="13.5" style="7" customWidth="1"/>
    <col min="11055" max="11055" width="14" style="7" customWidth="1"/>
    <col min="11056" max="11056" width="12.5" style="7" customWidth="1"/>
    <col min="11057" max="11057" width="14.33203125" style="7" customWidth="1"/>
    <col min="11058" max="11058" width="13.6640625" style="7" customWidth="1"/>
    <col min="11059" max="11059" width="12.5" style="7" customWidth="1"/>
    <col min="11060" max="11060" width="14" style="7" customWidth="1"/>
    <col min="11061" max="11062" width="13" style="7" customWidth="1"/>
    <col min="11063" max="11063" width="15.33203125" style="7" customWidth="1"/>
    <col min="11064" max="11064" width="12.83203125" style="7" customWidth="1"/>
    <col min="11065" max="11065" width="3.83203125" style="7" customWidth="1"/>
    <col min="11066" max="11066" width="15.6640625" style="7" customWidth="1"/>
    <col min="11067" max="11067" width="10.1640625" style="7" customWidth="1"/>
    <col min="11068" max="11068" width="53.6640625" style="7" customWidth="1"/>
    <col min="11069" max="11069" width="32.83203125" style="7" customWidth="1"/>
    <col min="11070" max="11070" width="21.5" style="7" customWidth="1"/>
    <col min="11071" max="11297" width="9.1640625" style="7" bestFit="1" customWidth="1"/>
    <col min="11298" max="11298" width="4" style="7" customWidth="1"/>
    <col min="11299" max="11299" width="16.6640625" style="7" customWidth="1"/>
    <col min="11300" max="11300" width="45.33203125" style="7" customWidth="1"/>
    <col min="11301" max="11301" width="35.6640625" style="7" customWidth="1"/>
    <col min="11302" max="11302" width="15.5" style="7" customWidth="1"/>
    <col min="11303" max="11303" width="30.5" style="7" customWidth="1"/>
    <col min="11304" max="11305" width="10" style="7" customWidth="1"/>
    <col min="11306" max="11306" width="4" style="7" customWidth="1"/>
    <col min="11307" max="11307" width="13.83203125" style="7" customWidth="1"/>
    <col min="11308" max="11308" width="39.5" style="7" customWidth="1"/>
    <col min="11309" max="11310" width="13.5" style="7" customWidth="1"/>
    <col min="11311" max="11311" width="14" style="7" customWidth="1"/>
    <col min="11312" max="11312" width="12.5" style="7" customWidth="1"/>
    <col min="11313" max="11313" width="14.33203125" style="7" customWidth="1"/>
    <col min="11314" max="11314" width="13.6640625" style="7" customWidth="1"/>
    <col min="11315" max="11315" width="12.5" style="7" customWidth="1"/>
    <col min="11316" max="11316" width="14" style="7" customWidth="1"/>
    <col min="11317" max="11318" width="13" style="7" customWidth="1"/>
    <col min="11319" max="11319" width="15.33203125" style="7" customWidth="1"/>
    <col min="11320" max="11320" width="12.83203125" style="7" customWidth="1"/>
    <col min="11321" max="11321" width="3.83203125" style="7" customWidth="1"/>
    <col min="11322" max="11322" width="15.6640625" style="7" customWidth="1"/>
    <col min="11323" max="11323" width="10.1640625" style="7" customWidth="1"/>
    <col min="11324" max="11324" width="53.6640625" style="7" customWidth="1"/>
    <col min="11325" max="11325" width="32.83203125" style="7" customWidth="1"/>
    <col min="11326" max="11326" width="21.5" style="7" customWidth="1"/>
    <col min="11327" max="11553" width="9.1640625" style="7" bestFit="1" customWidth="1"/>
    <col min="11554" max="11554" width="4" style="7" customWidth="1"/>
    <col min="11555" max="11555" width="16.6640625" style="7" customWidth="1"/>
    <col min="11556" max="11556" width="45.33203125" style="7" customWidth="1"/>
    <col min="11557" max="11557" width="35.6640625" style="7" customWidth="1"/>
    <col min="11558" max="11558" width="15.5" style="7" customWidth="1"/>
    <col min="11559" max="11559" width="30.5" style="7" customWidth="1"/>
    <col min="11560" max="11561" width="10" style="7" customWidth="1"/>
    <col min="11562" max="11562" width="4" style="7" customWidth="1"/>
    <col min="11563" max="11563" width="13.83203125" style="7" customWidth="1"/>
    <col min="11564" max="11564" width="39.5" style="7" customWidth="1"/>
    <col min="11565" max="11566" width="13.5" style="7" customWidth="1"/>
    <col min="11567" max="11567" width="14" style="7" customWidth="1"/>
    <col min="11568" max="11568" width="12.5" style="7" customWidth="1"/>
    <col min="11569" max="11569" width="14.33203125" style="7" customWidth="1"/>
    <col min="11570" max="11570" width="13.6640625" style="7" customWidth="1"/>
    <col min="11571" max="11571" width="12.5" style="7" customWidth="1"/>
    <col min="11572" max="11572" width="14" style="7" customWidth="1"/>
    <col min="11573" max="11574" width="13" style="7" customWidth="1"/>
    <col min="11575" max="11575" width="15.33203125" style="7" customWidth="1"/>
    <col min="11576" max="11576" width="12.83203125" style="7" customWidth="1"/>
    <col min="11577" max="11577" width="3.83203125" style="7" customWidth="1"/>
    <col min="11578" max="11578" width="15.6640625" style="7" customWidth="1"/>
    <col min="11579" max="11579" width="10.1640625" style="7" customWidth="1"/>
    <col min="11580" max="11580" width="53.6640625" style="7" customWidth="1"/>
    <col min="11581" max="11581" width="32.83203125" style="7" customWidth="1"/>
    <col min="11582" max="11582" width="21.5" style="7" customWidth="1"/>
    <col min="11583" max="11809" width="9.1640625" style="7" bestFit="1" customWidth="1"/>
    <col min="11810" max="11810" width="4" style="7" customWidth="1"/>
    <col min="11811" max="11811" width="16.6640625" style="7" customWidth="1"/>
    <col min="11812" max="11812" width="45.33203125" style="7" customWidth="1"/>
    <col min="11813" max="11813" width="35.6640625" style="7" customWidth="1"/>
    <col min="11814" max="11814" width="15.5" style="7" customWidth="1"/>
    <col min="11815" max="11815" width="30.5" style="7" customWidth="1"/>
    <col min="11816" max="11817" width="10" style="7" customWidth="1"/>
    <col min="11818" max="11818" width="4" style="7" customWidth="1"/>
    <col min="11819" max="11819" width="13.83203125" style="7" customWidth="1"/>
    <col min="11820" max="11820" width="39.5" style="7" customWidth="1"/>
    <col min="11821" max="11822" width="13.5" style="7" customWidth="1"/>
    <col min="11823" max="11823" width="14" style="7" customWidth="1"/>
    <col min="11824" max="11824" width="12.5" style="7" customWidth="1"/>
    <col min="11825" max="11825" width="14.33203125" style="7" customWidth="1"/>
    <col min="11826" max="11826" width="13.6640625" style="7" customWidth="1"/>
    <col min="11827" max="11827" width="12.5" style="7" customWidth="1"/>
    <col min="11828" max="11828" width="14" style="7" customWidth="1"/>
    <col min="11829" max="11830" width="13" style="7" customWidth="1"/>
    <col min="11831" max="11831" width="15.33203125" style="7" customWidth="1"/>
    <col min="11832" max="11832" width="12.83203125" style="7" customWidth="1"/>
    <col min="11833" max="11833" width="3.83203125" style="7" customWidth="1"/>
    <col min="11834" max="11834" width="15.6640625" style="7" customWidth="1"/>
    <col min="11835" max="11835" width="10.1640625" style="7" customWidth="1"/>
    <col min="11836" max="11836" width="53.6640625" style="7" customWidth="1"/>
    <col min="11837" max="11837" width="32.83203125" style="7" customWidth="1"/>
    <col min="11838" max="11838" width="21.5" style="7" customWidth="1"/>
    <col min="11839" max="12065" width="9.1640625" style="7" bestFit="1" customWidth="1"/>
    <col min="12066" max="12066" width="4" style="7" customWidth="1"/>
    <col min="12067" max="12067" width="16.6640625" style="7" customWidth="1"/>
    <col min="12068" max="12068" width="45.33203125" style="7" customWidth="1"/>
    <col min="12069" max="12069" width="35.6640625" style="7" customWidth="1"/>
    <col min="12070" max="12070" width="15.5" style="7" customWidth="1"/>
    <col min="12071" max="12071" width="30.5" style="7" customWidth="1"/>
    <col min="12072" max="12073" width="10" style="7" customWidth="1"/>
    <col min="12074" max="12074" width="4" style="7" customWidth="1"/>
    <col min="12075" max="12075" width="13.83203125" style="7" customWidth="1"/>
    <col min="12076" max="12076" width="39.5" style="7" customWidth="1"/>
    <col min="12077" max="12078" width="13.5" style="7" customWidth="1"/>
    <col min="12079" max="12079" width="14" style="7" customWidth="1"/>
    <col min="12080" max="12080" width="12.5" style="7" customWidth="1"/>
    <col min="12081" max="12081" width="14.33203125" style="7" customWidth="1"/>
    <col min="12082" max="12082" width="13.6640625" style="7" customWidth="1"/>
    <col min="12083" max="12083" width="12.5" style="7" customWidth="1"/>
    <col min="12084" max="12084" width="14" style="7" customWidth="1"/>
    <col min="12085" max="12086" width="13" style="7" customWidth="1"/>
    <col min="12087" max="12087" width="15.33203125" style="7" customWidth="1"/>
    <col min="12088" max="12088" width="12.83203125" style="7" customWidth="1"/>
    <col min="12089" max="12089" width="3.83203125" style="7" customWidth="1"/>
    <col min="12090" max="12090" width="15.6640625" style="7" customWidth="1"/>
    <col min="12091" max="12091" width="10.1640625" style="7" customWidth="1"/>
    <col min="12092" max="12092" width="53.6640625" style="7" customWidth="1"/>
    <col min="12093" max="12093" width="32.83203125" style="7" customWidth="1"/>
    <col min="12094" max="12094" width="21.5" style="7" customWidth="1"/>
    <col min="12095" max="12321" width="9.1640625" style="7" bestFit="1" customWidth="1"/>
    <col min="12322" max="12322" width="4" style="7" customWidth="1"/>
    <col min="12323" max="12323" width="16.6640625" style="7" customWidth="1"/>
    <col min="12324" max="12324" width="45.33203125" style="7" customWidth="1"/>
    <col min="12325" max="12325" width="35.6640625" style="7" customWidth="1"/>
    <col min="12326" max="12326" width="15.5" style="7" customWidth="1"/>
    <col min="12327" max="12327" width="30.5" style="7" customWidth="1"/>
    <col min="12328" max="12329" width="10" style="7" customWidth="1"/>
    <col min="12330" max="12330" width="4" style="7" customWidth="1"/>
    <col min="12331" max="12331" width="13.83203125" style="7" customWidth="1"/>
    <col min="12332" max="12332" width="39.5" style="7" customWidth="1"/>
    <col min="12333" max="12334" width="13.5" style="7" customWidth="1"/>
    <col min="12335" max="12335" width="14" style="7" customWidth="1"/>
    <col min="12336" max="12336" width="12.5" style="7" customWidth="1"/>
    <col min="12337" max="12337" width="14.33203125" style="7" customWidth="1"/>
    <col min="12338" max="12338" width="13.6640625" style="7" customWidth="1"/>
    <col min="12339" max="12339" width="12.5" style="7" customWidth="1"/>
    <col min="12340" max="12340" width="14" style="7" customWidth="1"/>
    <col min="12341" max="12342" width="13" style="7" customWidth="1"/>
    <col min="12343" max="12343" width="15.33203125" style="7" customWidth="1"/>
    <col min="12344" max="12344" width="12.83203125" style="7" customWidth="1"/>
    <col min="12345" max="12345" width="3.83203125" style="7" customWidth="1"/>
    <col min="12346" max="12346" width="15.6640625" style="7" customWidth="1"/>
    <col min="12347" max="12347" width="10.1640625" style="7" customWidth="1"/>
    <col min="12348" max="12348" width="53.6640625" style="7" customWidth="1"/>
    <col min="12349" max="12349" width="32.83203125" style="7" customWidth="1"/>
    <col min="12350" max="12350" width="21.5" style="7" customWidth="1"/>
    <col min="12351" max="12577" width="9.1640625" style="7" bestFit="1" customWidth="1"/>
    <col min="12578" max="12578" width="4" style="7" customWidth="1"/>
    <col min="12579" max="12579" width="16.6640625" style="7" customWidth="1"/>
    <col min="12580" max="12580" width="45.33203125" style="7" customWidth="1"/>
    <col min="12581" max="12581" width="35.6640625" style="7" customWidth="1"/>
    <col min="12582" max="12582" width="15.5" style="7" customWidth="1"/>
    <col min="12583" max="12583" width="30.5" style="7" customWidth="1"/>
    <col min="12584" max="12585" width="10" style="7" customWidth="1"/>
    <col min="12586" max="12586" width="4" style="7" customWidth="1"/>
    <col min="12587" max="12587" width="13.83203125" style="7" customWidth="1"/>
    <col min="12588" max="12588" width="39.5" style="7" customWidth="1"/>
    <col min="12589" max="12590" width="13.5" style="7" customWidth="1"/>
    <col min="12591" max="12591" width="14" style="7" customWidth="1"/>
    <col min="12592" max="12592" width="12.5" style="7" customWidth="1"/>
    <col min="12593" max="12593" width="14.33203125" style="7" customWidth="1"/>
    <col min="12594" max="12594" width="13.6640625" style="7" customWidth="1"/>
    <col min="12595" max="12595" width="12.5" style="7" customWidth="1"/>
    <col min="12596" max="12596" width="14" style="7" customWidth="1"/>
    <col min="12597" max="12598" width="13" style="7" customWidth="1"/>
    <col min="12599" max="12599" width="15.33203125" style="7" customWidth="1"/>
    <col min="12600" max="12600" width="12.83203125" style="7" customWidth="1"/>
    <col min="12601" max="12601" width="3.83203125" style="7" customWidth="1"/>
    <col min="12602" max="12602" width="15.6640625" style="7" customWidth="1"/>
    <col min="12603" max="12603" width="10.1640625" style="7" customWidth="1"/>
    <col min="12604" max="12604" width="53.6640625" style="7" customWidth="1"/>
    <col min="12605" max="12605" width="32.83203125" style="7" customWidth="1"/>
    <col min="12606" max="12606" width="21.5" style="7" customWidth="1"/>
    <col min="12607" max="12833" width="9.1640625" style="7" bestFit="1" customWidth="1"/>
    <col min="12834" max="12834" width="4" style="7" customWidth="1"/>
    <col min="12835" max="12835" width="16.6640625" style="7" customWidth="1"/>
    <col min="12836" max="12836" width="45.33203125" style="7" customWidth="1"/>
    <col min="12837" max="12837" width="35.6640625" style="7" customWidth="1"/>
    <col min="12838" max="12838" width="15.5" style="7" customWidth="1"/>
    <col min="12839" max="12839" width="30.5" style="7" customWidth="1"/>
    <col min="12840" max="12841" width="10" style="7" customWidth="1"/>
    <col min="12842" max="12842" width="4" style="7" customWidth="1"/>
    <col min="12843" max="12843" width="13.83203125" style="7" customWidth="1"/>
    <col min="12844" max="12844" width="39.5" style="7" customWidth="1"/>
    <col min="12845" max="12846" width="13.5" style="7" customWidth="1"/>
    <col min="12847" max="12847" width="14" style="7" customWidth="1"/>
    <col min="12848" max="12848" width="12.5" style="7" customWidth="1"/>
    <col min="12849" max="12849" width="14.33203125" style="7" customWidth="1"/>
    <col min="12850" max="12850" width="13.6640625" style="7" customWidth="1"/>
    <col min="12851" max="12851" width="12.5" style="7" customWidth="1"/>
    <col min="12852" max="12852" width="14" style="7" customWidth="1"/>
    <col min="12853" max="12854" width="13" style="7" customWidth="1"/>
    <col min="12855" max="12855" width="15.33203125" style="7" customWidth="1"/>
    <col min="12856" max="12856" width="12.83203125" style="7" customWidth="1"/>
    <col min="12857" max="12857" width="3.83203125" style="7" customWidth="1"/>
    <col min="12858" max="12858" width="15.6640625" style="7" customWidth="1"/>
    <col min="12859" max="12859" width="10.1640625" style="7" customWidth="1"/>
    <col min="12860" max="12860" width="53.6640625" style="7" customWidth="1"/>
    <col min="12861" max="12861" width="32.83203125" style="7" customWidth="1"/>
    <col min="12862" max="12862" width="21.5" style="7" customWidth="1"/>
    <col min="12863" max="13089" width="9.1640625" style="7" bestFit="1" customWidth="1"/>
    <col min="13090" max="13090" width="4" style="7" customWidth="1"/>
    <col min="13091" max="13091" width="16.6640625" style="7" customWidth="1"/>
    <col min="13092" max="13092" width="45.33203125" style="7" customWidth="1"/>
    <col min="13093" max="13093" width="35.6640625" style="7" customWidth="1"/>
    <col min="13094" max="13094" width="15.5" style="7" customWidth="1"/>
    <col min="13095" max="13095" width="30.5" style="7" customWidth="1"/>
    <col min="13096" max="13097" width="10" style="7" customWidth="1"/>
    <col min="13098" max="13098" width="4" style="7" customWidth="1"/>
    <col min="13099" max="13099" width="13.83203125" style="7" customWidth="1"/>
    <col min="13100" max="13100" width="39.5" style="7" customWidth="1"/>
    <col min="13101" max="13102" width="13.5" style="7" customWidth="1"/>
    <col min="13103" max="13103" width="14" style="7" customWidth="1"/>
    <col min="13104" max="13104" width="12.5" style="7" customWidth="1"/>
    <col min="13105" max="13105" width="14.33203125" style="7" customWidth="1"/>
    <col min="13106" max="13106" width="13.6640625" style="7" customWidth="1"/>
    <col min="13107" max="13107" width="12.5" style="7" customWidth="1"/>
    <col min="13108" max="13108" width="14" style="7" customWidth="1"/>
    <col min="13109" max="13110" width="13" style="7" customWidth="1"/>
    <col min="13111" max="13111" width="15.33203125" style="7" customWidth="1"/>
    <col min="13112" max="13112" width="12.83203125" style="7" customWidth="1"/>
    <col min="13113" max="13113" width="3.83203125" style="7" customWidth="1"/>
    <col min="13114" max="13114" width="15.6640625" style="7" customWidth="1"/>
    <col min="13115" max="13115" width="10.1640625" style="7" customWidth="1"/>
    <col min="13116" max="13116" width="53.6640625" style="7" customWidth="1"/>
    <col min="13117" max="13117" width="32.83203125" style="7" customWidth="1"/>
    <col min="13118" max="13118" width="21.5" style="7" customWidth="1"/>
    <col min="13119" max="13345" width="9.1640625" style="7" bestFit="1" customWidth="1"/>
    <col min="13346" max="13346" width="4" style="7" customWidth="1"/>
    <col min="13347" max="13347" width="16.6640625" style="7" customWidth="1"/>
    <col min="13348" max="13348" width="45.33203125" style="7" customWidth="1"/>
    <col min="13349" max="13349" width="35.6640625" style="7" customWidth="1"/>
    <col min="13350" max="13350" width="15.5" style="7" customWidth="1"/>
    <col min="13351" max="13351" width="30.5" style="7" customWidth="1"/>
    <col min="13352" max="13353" width="10" style="7" customWidth="1"/>
    <col min="13354" max="13354" width="4" style="7" customWidth="1"/>
    <col min="13355" max="13355" width="13.83203125" style="7" customWidth="1"/>
    <col min="13356" max="13356" width="39.5" style="7" customWidth="1"/>
    <col min="13357" max="13358" width="13.5" style="7" customWidth="1"/>
    <col min="13359" max="13359" width="14" style="7" customWidth="1"/>
    <col min="13360" max="13360" width="12.5" style="7" customWidth="1"/>
    <col min="13361" max="13361" width="14.33203125" style="7" customWidth="1"/>
    <col min="13362" max="13362" width="13.6640625" style="7" customWidth="1"/>
    <col min="13363" max="13363" width="12.5" style="7" customWidth="1"/>
    <col min="13364" max="13364" width="14" style="7" customWidth="1"/>
    <col min="13365" max="13366" width="13" style="7" customWidth="1"/>
    <col min="13367" max="13367" width="15.33203125" style="7" customWidth="1"/>
    <col min="13368" max="13368" width="12.83203125" style="7" customWidth="1"/>
    <col min="13369" max="13369" width="3.83203125" style="7" customWidth="1"/>
    <col min="13370" max="13370" width="15.6640625" style="7" customWidth="1"/>
    <col min="13371" max="13371" width="10.1640625" style="7" customWidth="1"/>
    <col min="13372" max="13372" width="53.6640625" style="7" customWidth="1"/>
    <col min="13373" max="13373" width="32.83203125" style="7" customWidth="1"/>
    <col min="13374" max="13374" width="21.5" style="7" customWidth="1"/>
    <col min="13375" max="13601" width="9.1640625" style="7" bestFit="1" customWidth="1"/>
    <col min="13602" max="13602" width="4" style="7" customWidth="1"/>
    <col min="13603" max="13603" width="16.6640625" style="7" customWidth="1"/>
    <col min="13604" max="13604" width="45.33203125" style="7" customWidth="1"/>
    <col min="13605" max="13605" width="35.6640625" style="7" customWidth="1"/>
    <col min="13606" max="13606" width="15.5" style="7" customWidth="1"/>
    <col min="13607" max="13607" width="30.5" style="7" customWidth="1"/>
    <col min="13608" max="13609" width="10" style="7" customWidth="1"/>
    <col min="13610" max="13610" width="4" style="7" customWidth="1"/>
    <col min="13611" max="13611" width="13.83203125" style="7" customWidth="1"/>
    <col min="13612" max="13612" width="39.5" style="7" customWidth="1"/>
    <col min="13613" max="13614" width="13.5" style="7" customWidth="1"/>
    <col min="13615" max="13615" width="14" style="7" customWidth="1"/>
    <col min="13616" max="13616" width="12.5" style="7" customWidth="1"/>
    <col min="13617" max="13617" width="14.33203125" style="7" customWidth="1"/>
    <col min="13618" max="13618" width="13.6640625" style="7" customWidth="1"/>
    <col min="13619" max="13619" width="12.5" style="7" customWidth="1"/>
    <col min="13620" max="13620" width="14" style="7" customWidth="1"/>
    <col min="13621" max="13622" width="13" style="7" customWidth="1"/>
    <col min="13623" max="13623" width="15.33203125" style="7" customWidth="1"/>
    <col min="13624" max="13624" width="12.83203125" style="7" customWidth="1"/>
    <col min="13625" max="13625" width="3.83203125" style="7" customWidth="1"/>
    <col min="13626" max="13626" width="15.6640625" style="7" customWidth="1"/>
    <col min="13627" max="13627" width="10.1640625" style="7" customWidth="1"/>
    <col min="13628" max="13628" width="53.6640625" style="7" customWidth="1"/>
    <col min="13629" max="13629" width="32.83203125" style="7" customWidth="1"/>
    <col min="13630" max="13630" width="21.5" style="7" customWidth="1"/>
    <col min="13631" max="13857" width="9.1640625" style="7" bestFit="1" customWidth="1"/>
    <col min="13858" max="13858" width="4" style="7" customWidth="1"/>
    <col min="13859" max="13859" width="16.6640625" style="7" customWidth="1"/>
    <col min="13860" max="13860" width="45.33203125" style="7" customWidth="1"/>
    <col min="13861" max="13861" width="35.6640625" style="7" customWidth="1"/>
    <col min="13862" max="13862" width="15.5" style="7" customWidth="1"/>
    <col min="13863" max="13863" width="30.5" style="7" customWidth="1"/>
    <col min="13864" max="13865" width="10" style="7" customWidth="1"/>
    <col min="13866" max="13866" width="4" style="7" customWidth="1"/>
    <col min="13867" max="13867" width="13.83203125" style="7" customWidth="1"/>
    <col min="13868" max="13868" width="39.5" style="7" customWidth="1"/>
    <col min="13869" max="13870" width="13.5" style="7" customWidth="1"/>
    <col min="13871" max="13871" width="14" style="7" customWidth="1"/>
    <col min="13872" max="13872" width="12.5" style="7" customWidth="1"/>
    <col min="13873" max="13873" width="14.33203125" style="7" customWidth="1"/>
    <col min="13874" max="13874" width="13.6640625" style="7" customWidth="1"/>
    <col min="13875" max="13875" width="12.5" style="7" customWidth="1"/>
    <col min="13876" max="13876" width="14" style="7" customWidth="1"/>
    <col min="13877" max="13878" width="13" style="7" customWidth="1"/>
    <col min="13879" max="13879" width="15.33203125" style="7" customWidth="1"/>
    <col min="13880" max="13880" width="12.83203125" style="7" customWidth="1"/>
    <col min="13881" max="13881" width="3.83203125" style="7" customWidth="1"/>
    <col min="13882" max="13882" width="15.6640625" style="7" customWidth="1"/>
    <col min="13883" max="13883" width="10.1640625" style="7" customWidth="1"/>
    <col min="13884" max="13884" width="53.6640625" style="7" customWidth="1"/>
    <col min="13885" max="13885" width="32.83203125" style="7" customWidth="1"/>
    <col min="13886" max="13886" width="21.5" style="7" customWidth="1"/>
    <col min="13887" max="14113" width="9.1640625" style="7" bestFit="1" customWidth="1"/>
    <col min="14114" max="14114" width="4" style="7" customWidth="1"/>
    <col min="14115" max="14115" width="16.6640625" style="7" customWidth="1"/>
    <col min="14116" max="14116" width="45.33203125" style="7" customWidth="1"/>
    <col min="14117" max="14117" width="35.6640625" style="7" customWidth="1"/>
    <col min="14118" max="14118" width="15.5" style="7" customWidth="1"/>
    <col min="14119" max="14119" width="30.5" style="7" customWidth="1"/>
    <col min="14120" max="14121" width="10" style="7" customWidth="1"/>
    <col min="14122" max="14122" width="4" style="7" customWidth="1"/>
    <col min="14123" max="14123" width="13.83203125" style="7" customWidth="1"/>
    <col min="14124" max="14124" width="39.5" style="7" customWidth="1"/>
    <col min="14125" max="14126" width="13.5" style="7" customWidth="1"/>
    <col min="14127" max="14127" width="14" style="7" customWidth="1"/>
    <col min="14128" max="14128" width="12.5" style="7" customWidth="1"/>
    <col min="14129" max="14129" width="14.33203125" style="7" customWidth="1"/>
    <col min="14130" max="14130" width="13.6640625" style="7" customWidth="1"/>
    <col min="14131" max="14131" width="12.5" style="7" customWidth="1"/>
    <col min="14132" max="14132" width="14" style="7" customWidth="1"/>
    <col min="14133" max="14134" width="13" style="7" customWidth="1"/>
    <col min="14135" max="14135" width="15.33203125" style="7" customWidth="1"/>
    <col min="14136" max="14136" width="12.83203125" style="7" customWidth="1"/>
    <col min="14137" max="14137" width="3.83203125" style="7" customWidth="1"/>
    <col min="14138" max="14138" width="15.6640625" style="7" customWidth="1"/>
    <col min="14139" max="14139" width="10.1640625" style="7" customWidth="1"/>
    <col min="14140" max="14140" width="53.6640625" style="7" customWidth="1"/>
    <col min="14141" max="14141" width="32.83203125" style="7" customWidth="1"/>
    <col min="14142" max="14142" width="21.5" style="7" customWidth="1"/>
    <col min="14143" max="14369" width="9.1640625" style="7" bestFit="1" customWidth="1"/>
    <col min="14370" max="14370" width="4" style="7" customWidth="1"/>
    <col min="14371" max="14371" width="16.6640625" style="7" customWidth="1"/>
    <col min="14372" max="14372" width="45.33203125" style="7" customWidth="1"/>
    <col min="14373" max="14373" width="35.6640625" style="7" customWidth="1"/>
    <col min="14374" max="14374" width="15.5" style="7" customWidth="1"/>
    <col min="14375" max="14375" width="30.5" style="7" customWidth="1"/>
    <col min="14376" max="14377" width="10" style="7" customWidth="1"/>
    <col min="14378" max="14378" width="4" style="7" customWidth="1"/>
    <col min="14379" max="14379" width="13.83203125" style="7" customWidth="1"/>
    <col min="14380" max="14380" width="39.5" style="7" customWidth="1"/>
    <col min="14381" max="14382" width="13.5" style="7" customWidth="1"/>
    <col min="14383" max="14383" width="14" style="7" customWidth="1"/>
    <col min="14384" max="14384" width="12.5" style="7" customWidth="1"/>
    <col min="14385" max="14385" width="14.33203125" style="7" customWidth="1"/>
    <col min="14386" max="14386" width="13.6640625" style="7" customWidth="1"/>
    <col min="14387" max="14387" width="12.5" style="7" customWidth="1"/>
    <col min="14388" max="14388" width="14" style="7" customWidth="1"/>
    <col min="14389" max="14390" width="13" style="7" customWidth="1"/>
    <col min="14391" max="14391" width="15.33203125" style="7" customWidth="1"/>
    <col min="14392" max="14392" width="12.83203125" style="7" customWidth="1"/>
    <col min="14393" max="14393" width="3.83203125" style="7" customWidth="1"/>
    <col min="14394" max="14394" width="15.6640625" style="7" customWidth="1"/>
    <col min="14395" max="14395" width="10.1640625" style="7" customWidth="1"/>
    <col min="14396" max="14396" width="53.6640625" style="7" customWidth="1"/>
    <col min="14397" max="14397" width="32.83203125" style="7" customWidth="1"/>
    <col min="14398" max="14398" width="21.5" style="7" customWidth="1"/>
    <col min="14399" max="14625" width="9.1640625" style="7" bestFit="1" customWidth="1"/>
    <col min="14626" max="14626" width="4" style="7" customWidth="1"/>
    <col min="14627" max="14627" width="16.6640625" style="7" customWidth="1"/>
    <col min="14628" max="14628" width="45.33203125" style="7" customWidth="1"/>
    <col min="14629" max="14629" width="35.6640625" style="7" customWidth="1"/>
    <col min="14630" max="14630" width="15.5" style="7" customWidth="1"/>
    <col min="14631" max="14631" width="30.5" style="7" customWidth="1"/>
    <col min="14632" max="14633" width="10" style="7" customWidth="1"/>
    <col min="14634" max="14634" width="4" style="7" customWidth="1"/>
    <col min="14635" max="14635" width="13.83203125" style="7" customWidth="1"/>
    <col min="14636" max="14636" width="39.5" style="7" customWidth="1"/>
    <col min="14637" max="14638" width="13.5" style="7" customWidth="1"/>
    <col min="14639" max="14639" width="14" style="7" customWidth="1"/>
    <col min="14640" max="14640" width="12.5" style="7" customWidth="1"/>
    <col min="14641" max="14641" width="14.33203125" style="7" customWidth="1"/>
    <col min="14642" max="14642" width="13.6640625" style="7" customWidth="1"/>
    <col min="14643" max="14643" width="12.5" style="7" customWidth="1"/>
    <col min="14644" max="14644" width="14" style="7" customWidth="1"/>
    <col min="14645" max="14646" width="13" style="7" customWidth="1"/>
    <col min="14647" max="14647" width="15.33203125" style="7" customWidth="1"/>
    <col min="14648" max="14648" width="12.83203125" style="7" customWidth="1"/>
    <col min="14649" max="14649" width="3.83203125" style="7" customWidth="1"/>
    <col min="14650" max="14650" width="15.6640625" style="7" customWidth="1"/>
    <col min="14651" max="14651" width="10.1640625" style="7" customWidth="1"/>
    <col min="14652" max="14652" width="53.6640625" style="7" customWidth="1"/>
    <col min="14653" max="14653" width="32.83203125" style="7" customWidth="1"/>
    <col min="14654" max="14654" width="21.5" style="7" customWidth="1"/>
    <col min="14655" max="14881" width="9.1640625" style="7" bestFit="1" customWidth="1"/>
    <col min="14882" max="14882" width="4" style="7" customWidth="1"/>
    <col min="14883" max="14883" width="16.6640625" style="7" customWidth="1"/>
    <col min="14884" max="14884" width="45.33203125" style="7" customWidth="1"/>
    <col min="14885" max="14885" width="35.6640625" style="7" customWidth="1"/>
    <col min="14886" max="14886" width="15.5" style="7" customWidth="1"/>
    <col min="14887" max="14887" width="30.5" style="7" customWidth="1"/>
    <col min="14888" max="14889" width="10" style="7" customWidth="1"/>
    <col min="14890" max="14890" width="4" style="7" customWidth="1"/>
    <col min="14891" max="14891" width="13.83203125" style="7" customWidth="1"/>
    <col min="14892" max="14892" width="39.5" style="7" customWidth="1"/>
    <col min="14893" max="14894" width="13.5" style="7" customWidth="1"/>
    <col min="14895" max="14895" width="14" style="7" customWidth="1"/>
    <col min="14896" max="14896" width="12.5" style="7" customWidth="1"/>
    <col min="14897" max="14897" width="14.33203125" style="7" customWidth="1"/>
    <col min="14898" max="14898" width="13.6640625" style="7" customWidth="1"/>
    <col min="14899" max="14899" width="12.5" style="7" customWidth="1"/>
    <col min="14900" max="14900" width="14" style="7" customWidth="1"/>
    <col min="14901" max="14902" width="13" style="7" customWidth="1"/>
    <col min="14903" max="14903" width="15.33203125" style="7" customWidth="1"/>
    <col min="14904" max="14904" width="12.83203125" style="7" customWidth="1"/>
    <col min="14905" max="14905" width="3.83203125" style="7" customWidth="1"/>
    <col min="14906" max="14906" width="15.6640625" style="7" customWidth="1"/>
    <col min="14907" max="14907" width="10.1640625" style="7" customWidth="1"/>
    <col min="14908" max="14908" width="53.6640625" style="7" customWidth="1"/>
    <col min="14909" max="14909" width="32.83203125" style="7" customWidth="1"/>
    <col min="14910" max="14910" width="21.5" style="7" customWidth="1"/>
    <col min="14911" max="15137" width="9.1640625" style="7" bestFit="1" customWidth="1"/>
    <col min="15138" max="15138" width="4" style="7" customWidth="1"/>
    <col min="15139" max="15139" width="16.6640625" style="7" customWidth="1"/>
    <col min="15140" max="15140" width="45.33203125" style="7" customWidth="1"/>
    <col min="15141" max="15141" width="35.6640625" style="7" customWidth="1"/>
    <col min="15142" max="15142" width="15.5" style="7" customWidth="1"/>
    <col min="15143" max="15143" width="30.5" style="7" customWidth="1"/>
    <col min="15144" max="15145" width="10" style="7" customWidth="1"/>
    <col min="15146" max="15146" width="4" style="7" customWidth="1"/>
    <col min="15147" max="15147" width="13.83203125" style="7" customWidth="1"/>
    <col min="15148" max="15148" width="39.5" style="7" customWidth="1"/>
    <col min="15149" max="15150" width="13.5" style="7" customWidth="1"/>
    <col min="15151" max="15151" width="14" style="7" customWidth="1"/>
    <col min="15152" max="15152" width="12.5" style="7" customWidth="1"/>
    <col min="15153" max="15153" width="14.33203125" style="7" customWidth="1"/>
    <col min="15154" max="15154" width="13.6640625" style="7" customWidth="1"/>
    <col min="15155" max="15155" width="12.5" style="7" customWidth="1"/>
    <col min="15156" max="15156" width="14" style="7" customWidth="1"/>
    <col min="15157" max="15158" width="13" style="7" customWidth="1"/>
    <col min="15159" max="15159" width="15.33203125" style="7" customWidth="1"/>
    <col min="15160" max="15160" width="12.83203125" style="7" customWidth="1"/>
    <col min="15161" max="15161" width="3.83203125" style="7" customWidth="1"/>
    <col min="15162" max="15162" width="15.6640625" style="7" customWidth="1"/>
    <col min="15163" max="15163" width="10.1640625" style="7" customWidth="1"/>
    <col min="15164" max="15164" width="53.6640625" style="7" customWidth="1"/>
    <col min="15165" max="15165" width="32.83203125" style="7" customWidth="1"/>
    <col min="15166" max="15166" width="21.5" style="7" customWidth="1"/>
    <col min="15167" max="15393" width="9.1640625" style="7" bestFit="1" customWidth="1"/>
    <col min="15394" max="15394" width="4" style="7" customWidth="1"/>
    <col min="15395" max="15395" width="16.6640625" style="7" customWidth="1"/>
    <col min="15396" max="15396" width="45.33203125" style="7" customWidth="1"/>
    <col min="15397" max="15397" width="35.6640625" style="7" customWidth="1"/>
    <col min="15398" max="15398" width="15.5" style="7" customWidth="1"/>
    <col min="15399" max="15399" width="30.5" style="7" customWidth="1"/>
    <col min="15400" max="15401" width="10" style="7" customWidth="1"/>
    <col min="15402" max="15402" width="4" style="7" customWidth="1"/>
    <col min="15403" max="15403" width="13.83203125" style="7" customWidth="1"/>
    <col min="15404" max="15404" width="39.5" style="7" customWidth="1"/>
    <col min="15405" max="15406" width="13.5" style="7" customWidth="1"/>
    <col min="15407" max="15407" width="14" style="7" customWidth="1"/>
    <col min="15408" max="15408" width="12.5" style="7" customWidth="1"/>
    <col min="15409" max="15409" width="14.33203125" style="7" customWidth="1"/>
    <col min="15410" max="15410" width="13.6640625" style="7" customWidth="1"/>
    <col min="15411" max="15411" width="12.5" style="7" customWidth="1"/>
    <col min="15412" max="15412" width="14" style="7" customWidth="1"/>
    <col min="15413" max="15414" width="13" style="7" customWidth="1"/>
    <col min="15415" max="15415" width="15.33203125" style="7" customWidth="1"/>
    <col min="15416" max="15416" width="12.83203125" style="7" customWidth="1"/>
    <col min="15417" max="15417" width="3.83203125" style="7" customWidth="1"/>
    <col min="15418" max="15418" width="15.6640625" style="7" customWidth="1"/>
    <col min="15419" max="15419" width="10.1640625" style="7" customWidth="1"/>
    <col min="15420" max="15420" width="53.6640625" style="7" customWidth="1"/>
    <col min="15421" max="15421" width="32.83203125" style="7" customWidth="1"/>
    <col min="15422" max="15422" width="21.5" style="7" customWidth="1"/>
    <col min="15423" max="15649" width="9.1640625" style="7" bestFit="1" customWidth="1"/>
    <col min="15650" max="15650" width="4" style="7" customWidth="1"/>
    <col min="15651" max="15651" width="16.6640625" style="7" customWidth="1"/>
    <col min="15652" max="15652" width="45.33203125" style="7" customWidth="1"/>
    <col min="15653" max="15653" width="35.6640625" style="7" customWidth="1"/>
    <col min="15654" max="15654" width="15.5" style="7" customWidth="1"/>
    <col min="15655" max="15655" width="30.5" style="7" customWidth="1"/>
    <col min="15656" max="15657" width="10" style="7" customWidth="1"/>
    <col min="15658" max="15658" width="4" style="7" customWidth="1"/>
    <col min="15659" max="15659" width="13.83203125" style="7" customWidth="1"/>
    <col min="15660" max="15660" width="39.5" style="7" customWidth="1"/>
    <col min="15661" max="15662" width="13.5" style="7" customWidth="1"/>
    <col min="15663" max="15663" width="14" style="7" customWidth="1"/>
    <col min="15664" max="15664" width="12.5" style="7" customWidth="1"/>
    <col min="15665" max="15665" width="14.33203125" style="7" customWidth="1"/>
    <col min="15666" max="15666" width="13.6640625" style="7" customWidth="1"/>
    <col min="15667" max="15667" width="12.5" style="7" customWidth="1"/>
    <col min="15668" max="15668" width="14" style="7" customWidth="1"/>
    <col min="15669" max="15670" width="13" style="7" customWidth="1"/>
    <col min="15671" max="15671" width="15.33203125" style="7" customWidth="1"/>
    <col min="15672" max="15672" width="12.83203125" style="7" customWidth="1"/>
    <col min="15673" max="15673" width="3.83203125" style="7" customWidth="1"/>
    <col min="15674" max="15674" width="15.6640625" style="7" customWidth="1"/>
    <col min="15675" max="15675" width="10.1640625" style="7" customWidth="1"/>
    <col min="15676" max="15676" width="53.6640625" style="7" customWidth="1"/>
    <col min="15677" max="15677" width="32.83203125" style="7" customWidth="1"/>
    <col min="15678" max="15678" width="21.5" style="7" customWidth="1"/>
    <col min="15679" max="15905" width="9.1640625" style="7" bestFit="1" customWidth="1"/>
    <col min="15906" max="15906" width="4" style="7" customWidth="1"/>
    <col min="15907" max="15907" width="16.6640625" style="7" customWidth="1"/>
    <col min="15908" max="15908" width="45.33203125" style="7" customWidth="1"/>
    <col min="15909" max="15909" width="35.6640625" style="7" customWidth="1"/>
    <col min="15910" max="15910" width="15.5" style="7" customWidth="1"/>
    <col min="15911" max="15911" width="30.5" style="7" customWidth="1"/>
    <col min="15912" max="15913" width="10" style="7" customWidth="1"/>
    <col min="15914" max="15914" width="4" style="7" customWidth="1"/>
    <col min="15915" max="15915" width="13.83203125" style="7" customWidth="1"/>
    <col min="15916" max="15916" width="39.5" style="7" customWidth="1"/>
    <col min="15917" max="15918" width="13.5" style="7" customWidth="1"/>
    <col min="15919" max="15919" width="14" style="7" customWidth="1"/>
    <col min="15920" max="15920" width="12.5" style="7" customWidth="1"/>
    <col min="15921" max="15921" width="14.33203125" style="7" customWidth="1"/>
    <col min="15922" max="15922" width="13.6640625" style="7" customWidth="1"/>
    <col min="15923" max="15923" width="12.5" style="7" customWidth="1"/>
    <col min="15924" max="15924" width="14" style="7" customWidth="1"/>
    <col min="15925" max="15926" width="13" style="7" customWidth="1"/>
    <col min="15927" max="15927" width="15.33203125" style="7" customWidth="1"/>
    <col min="15928" max="15928" width="12.83203125" style="7" customWidth="1"/>
    <col min="15929" max="15929" width="3.83203125" style="7" customWidth="1"/>
    <col min="15930" max="15930" width="15.6640625" style="7" customWidth="1"/>
    <col min="15931" max="15931" width="10.1640625" style="7" customWidth="1"/>
    <col min="15932" max="15932" width="53.6640625" style="7" customWidth="1"/>
    <col min="15933" max="15933" width="32.83203125" style="7" customWidth="1"/>
    <col min="15934" max="15934" width="21.5" style="7" customWidth="1"/>
    <col min="15935" max="16161" width="9.1640625" style="7" bestFit="1" customWidth="1"/>
    <col min="16162" max="16162" width="4" style="7" customWidth="1"/>
    <col min="16163" max="16163" width="16.6640625" style="7" customWidth="1"/>
    <col min="16164" max="16164" width="45.33203125" style="7" customWidth="1"/>
    <col min="16165" max="16165" width="35.6640625" style="7" customWidth="1"/>
    <col min="16166" max="16166" width="15.5" style="7" customWidth="1"/>
    <col min="16167" max="16167" width="30.5" style="7" customWidth="1"/>
    <col min="16168" max="16169" width="10" style="7" customWidth="1"/>
    <col min="16170" max="16170" width="4" style="7" customWidth="1"/>
    <col min="16171" max="16171" width="13.83203125" style="7" customWidth="1"/>
    <col min="16172" max="16172" width="39.5" style="7" customWidth="1"/>
    <col min="16173" max="16174" width="13.5" style="7" customWidth="1"/>
    <col min="16175" max="16175" width="14" style="7" customWidth="1"/>
    <col min="16176" max="16176" width="12.5" style="7" customWidth="1"/>
    <col min="16177" max="16177" width="14.33203125" style="7" customWidth="1"/>
    <col min="16178" max="16178" width="13.6640625" style="7" customWidth="1"/>
    <col min="16179" max="16179" width="12.5" style="7" customWidth="1"/>
    <col min="16180" max="16180" width="14" style="7" customWidth="1"/>
    <col min="16181" max="16182" width="13" style="7" customWidth="1"/>
    <col min="16183" max="16183" width="15.33203125" style="7" customWidth="1"/>
    <col min="16184" max="16184" width="12.83203125" style="7" customWidth="1"/>
    <col min="16185" max="16185" width="3.83203125" style="7" customWidth="1"/>
    <col min="16186" max="16186" width="15.6640625" style="7" customWidth="1"/>
    <col min="16187" max="16187" width="10.1640625" style="7" customWidth="1"/>
    <col min="16188" max="16188" width="53.6640625" style="7" customWidth="1"/>
    <col min="16189" max="16189" width="32.83203125" style="7" customWidth="1"/>
    <col min="16190" max="16190" width="21.5" style="7" customWidth="1"/>
    <col min="16191" max="16384" width="11.5" style="7"/>
  </cols>
  <sheetData>
    <row r="1" spans="1:350" s="149" customFormat="1" ht="43.5" customHeight="1">
      <c r="A1" s="690"/>
      <c r="B1" s="691"/>
      <c r="C1" s="692"/>
      <c r="D1" s="697" t="s">
        <v>0</v>
      </c>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J1" s="698"/>
      <c r="BK1" s="699"/>
      <c r="BL1" s="689" t="s">
        <v>77</v>
      </c>
      <c r="BM1" s="686"/>
    </row>
    <row r="2" spans="1:350" s="149" customFormat="1" ht="43.5" customHeight="1">
      <c r="A2" s="693"/>
      <c r="B2" s="645"/>
      <c r="C2" s="646"/>
      <c r="D2" s="700"/>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2"/>
      <c r="BL2" s="689" t="s">
        <v>2</v>
      </c>
      <c r="BM2" s="686"/>
    </row>
    <row r="3" spans="1:350" s="149" customFormat="1" ht="43.5" customHeight="1">
      <c r="A3" s="694"/>
      <c r="B3" s="695"/>
      <c r="C3" s="696"/>
      <c r="D3" s="703"/>
      <c r="E3" s="704"/>
      <c r="F3" s="704"/>
      <c r="G3" s="704"/>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701"/>
      <c r="BG3" s="701"/>
      <c r="BH3" s="701"/>
      <c r="BI3" s="701"/>
      <c r="BJ3" s="701"/>
      <c r="BK3" s="702"/>
      <c r="BL3" s="687" t="s">
        <v>3</v>
      </c>
      <c r="BM3" s="687"/>
    </row>
    <row r="4" spans="1:350" s="149" customFormat="1" ht="26.25" customHeight="1">
      <c r="A4" s="625" t="s">
        <v>4</v>
      </c>
      <c r="B4" s="654"/>
      <c r="C4" s="654"/>
      <c r="D4" s="654"/>
      <c r="E4" s="654"/>
      <c r="F4" s="654"/>
      <c r="G4" s="654"/>
      <c r="H4" s="755" t="s">
        <v>5</v>
      </c>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755"/>
      <c r="BA4" s="755"/>
      <c r="BB4" s="755"/>
      <c r="BC4" s="755"/>
      <c r="BD4" s="755"/>
      <c r="BE4" s="755"/>
      <c r="BF4" s="755"/>
      <c r="BG4" s="755"/>
      <c r="BH4" s="755"/>
      <c r="BI4" s="755"/>
      <c r="BJ4" s="755"/>
      <c r="BK4" s="755"/>
      <c r="BL4" s="755"/>
      <c r="BM4" s="755"/>
    </row>
    <row r="5" spans="1:350" s="149" customFormat="1" ht="16.5" customHeight="1">
      <c r="A5" s="625"/>
      <c r="B5" s="626"/>
      <c r="C5" s="626"/>
      <c r="D5" s="626"/>
      <c r="E5" s="626"/>
      <c r="F5" s="626"/>
      <c r="G5" s="627"/>
      <c r="H5" s="756" t="s">
        <v>7</v>
      </c>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8"/>
      <c r="AL5" s="759" t="s">
        <v>8</v>
      </c>
      <c r="AM5" s="760"/>
      <c r="AN5" s="760"/>
      <c r="AO5" s="760"/>
      <c r="AP5" s="760"/>
      <c r="AQ5" s="760"/>
      <c r="AR5" s="760"/>
      <c r="AS5" s="760"/>
      <c r="AT5" s="760"/>
      <c r="AU5" s="760"/>
      <c r="AV5" s="760"/>
      <c r="AW5" s="760"/>
      <c r="AX5" s="760"/>
      <c r="AY5" s="760"/>
      <c r="AZ5" s="760"/>
      <c r="BA5" s="761"/>
      <c r="BB5" s="761"/>
      <c r="BC5" s="761"/>
      <c r="BD5" s="761"/>
      <c r="BE5" s="761"/>
      <c r="BF5" s="761"/>
      <c r="BG5" s="761"/>
      <c r="BH5" s="761"/>
      <c r="BI5" s="761"/>
      <c r="BJ5" s="761"/>
      <c r="BK5" s="761"/>
      <c r="BL5" s="761"/>
      <c r="BM5" s="762"/>
      <c r="MC5" s="149" t="s">
        <v>9</v>
      </c>
      <c r="ME5" s="149" t="s">
        <v>10</v>
      </c>
      <c r="MK5" s="151" t="s">
        <v>11</v>
      </c>
      <c r="ML5" s="151" t="s">
        <v>12</v>
      </c>
    </row>
    <row r="6" spans="1:350" s="149" customFormat="1" ht="19.5" customHeight="1">
      <c r="A6" s="769" t="s">
        <v>13</v>
      </c>
      <c r="B6" s="651" t="s">
        <v>14</v>
      </c>
      <c r="C6" s="651" t="s">
        <v>68</v>
      </c>
      <c r="D6" s="651" t="s">
        <v>15</v>
      </c>
      <c r="E6" s="590" t="s">
        <v>16</v>
      </c>
      <c r="F6" s="666" t="s">
        <v>17</v>
      </c>
      <c r="G6" s="666"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717" t="s">
        <v>25</v>
      </c>
      <c r="BB6" s="718"/>
      <c r="BC6" s="721" t="s">
        <v>26</v>
      </c>
      <c r="BD6" s="722"/>
      <c r="BE6" s="721" t="s">
        <v>27</v>
      </c>
      <c r="BF6" s="763"/>
      <c r="BG6" s="722"/>
      <c r="BH6" s="709" t="s">
        <v>19</v>
      </c>
      <c r="BI6" s="710"/>
      <c r="BJ6" s="464" t="s">
        <v>21</v>
      </c>
      <c r="BK6" s="710" t="s">
        <v>78</v>
      </c>
      <c r="BL6" s="765" t="s">
        <v>28</v>
      </c>
      <c r="BM6" s="766"/>
      <c r="MC6" s="151" t="s">
        <v>33</v>
      </c>
      <c r="ME6" s="149" t="s">
        <v>34</v>
      </c>
      <c r="MF6" s="149" t="s">
        <v>35</v>
      </c>
      <c r="MG6" s="149" t="s">
        <v>36</v>
      </c>
      <c r="MH6" s="149" t="s">
        <v>37</v>
      </c>
      <c r="MI6" s="149" t="s">
        <v>38</v>
      </c>
      <c r="MJ6" s="149" t="s">
        <v>39</v>
      </c>
      <c r="MK6" s="151" t="s">
        <v>40</v>
      </c>
    </row>
    <row r="7" spans="1:350" s="159" customFormat="1" ht="22.5" customHeight="1">
      <c r="A7" s="770"/>
      <c r="B7" s="705"/>
      <c r="C7" s="705"/>
      <c r="D7" s="705"/>
      <c r="E7" s="685"/>
      <c r="F7" s="681"/>
      <c r="G7" s="681"/>
      <c r="H7" s="453">
        <v>1</v>
      </c>
      <c r="I7" s="454">
        <v>2</v>
      </c>
      <c r="J7" s="454">
        <v>3</v>
      </c>
      <c r="K7" s="454">
        <v>4</v>
      </c>
      <c r="L7" s="455">
        <v>5</v>
      </c>
      <c r="M7" s="456" t="s">
        <v>41</v>
      </c>
      <c r="N7" s="457" t="s">
        <v>42</v>
      </c>
      <c r="O7" s="453">
        <v>1</v>
      </c>
      <c r="P7" s="454">
        <v>2</v>
      </c>
      <c r="Q7" s="454">
        <v>3</v>
      </c>
      <c r="R7" s="454">
        <v>4</v>
      </c>
      <c r="S7" s="454">
        <v>5</v>
      </c>
      <c r="T7" s="454">
        <v>6</v>
      </c>
      <c r="U7" s="454">
        <v>7</v>
      </c>
      <c r="V7" s="454">
        <v>8</v>
      </c>
      <c r="W7" s="454">
        <v>9</v>
      </c>
      <c r="X7" s="454">
        <v>10</v>
      </c>
      <c r="Y7" s="454">
        <v>11</v>
      </c>
      <c r="Z7" s="454">
        <v>12</v>
      </c>
      <c r="AA7" s="454">
        <v>13</v>
      </c>
      <c r="AB7" s="454">
        <v>14</v>
      </c>
      <c r="AC7" s="454">
        <v>15</v>
      </c>
      <c r="AD7" s="454">
        <v>16</v>
      </c>
      <c r="AE7" s="454">
        <v>17</v>
      </c>
      <c r="AF7" s="454">
        <v>18</v>
      </c>
      <c r="AG7" s="455">
        <v>19</v>
      </c>
      <c r="AH7" s="458" t="s">
        <v>43</v>
      </c>
      <c r="AI7" s="459" t="s">
        <v>42</v>
      </c>
      <c r="AJ7" s="670"/>
      <c r="AK7" s="672"/>
      <c r="AL7" s="683"/>
      <c r="AM7" s="589" t="s">
        <v>34</v>
      </c>
      <c r="AN7" s="590"/>
      <c r="AO7" s="589" t="s">
        <v>44</v>
      </c>
      <c r="AP7" s="590"/>
      <c r="AQ7" s="589" t="s">
        <v>35</v>
      </c>
      <c r="AR7" s="590"/>
      <c r="AS7" s="589" t="s">
        <v>45</v>
      </c>
      <c r="AT7" s="590"/>
      <c r="AU7" s="589" t="s">
        <v>46</v>
      </c>
      <c r="AV7" s="590"/>
      <c r="AW7" s="589" t="s">
        <v>47</v>
      </c>
      <c r="AX7" s="590"/>
      <c r="AY7" s="589" t="s">
        <v>48</v>
      </c>
      <c r="AZ7" s="590"/>
      <c r="BA7" s="719"/>
      <c r="BB7" s="720"/>
      <c r="BC7" s="723"/>
      <c r="BD7" s="724"/>
      <c r="BE7" s="723"/>
      <c r="BF7" s="764"/>
      <c r="BG7" s="724"/>
      <c r="BH7" s="711"/>
      <c r="BI7" s="712"/>
      <c r="BJ7" s="465"/>
      <c r="BK7" s="712"/>
      <c r="BL7" s="767"/>
      <c r="BM7" s="768"/>
      <c r="MC7" s="151" t="s">
        <v>49</v>
      </c>
      <c r="ME7" s="149" t="s">
        <v>50</v>
      </c>
      <c r="MF7" s="159" t="s">
        <v>51</v>
      </c>
      <c r="MG7" s="159" t="s">
        <v>52</v>
      </c>
      <c r="MH7" s="159" t="s">
        <v>53</v>
      </c>
      <c r="MI7" s="159" t="s">
        <v>54</v>
      </c>
      <c r="MJ7" s="159" t="s">
        <v>55</v>
      </c>
    </row>
    <row r="8" spans="1:350" s="8" customFormat="1" ht="174.75" customHeight="1">
      <c r="A8" s="745">
        <v>1</v>
      </c>
      <c r="B8" s="706" t="s">
        <v>79</v>
      </c>
      <c r="C8" s="706" t="s">
        <v>80</v>
      </c>
      <c r="D8" s="444" t="s">
        <v>81</v>
      </c>
      <c r="E8" s="747" t="s">
        <v>82</v>
      </c>
      <c r="F8" s="747" t="s">
        <v>73</v>
      </c>
      <c r="G8" s="748" t="s">
        <v>83</v>
      </c>
      <c r="H8" s="749" t="s">
        <v>40</v>
      </c>
      <c r="I8" s="708"/>
      <c r="J8" s="708"/>
      <c r="K8" s="708"/>
      <c r="L8" s="725"/>
      <c r="M8" s="752">
        <f>IF(L8="X",5,IF(K8="X",4,IF(J8="X",3,IF(I8="X",2,IF(H8="X",1,"0")))))</f>
        <v>1</v>
      </c>
      <c r="N8" s="753" t="str">
        <f>IF(M8=1,"RARA VEZ",IF(M8=2,"IMPROBABLE",IF(M8=3,"POSIBLE",IF(M8=4,"PROBABLE",IF(M8=5,"CASI SIEMPRE","")))))</f>
        <v>RARA VEZ</v>
      </c>
      <c r="O8" s="749" t="s">
        <v>40</v>
      </c>
      <c r="P8" s="708" t="s">
        <v>40</v>
      </c>
      <c r="Q8" s="708" t="s">
        <v>40</v>
      </c>
      <c r="R8" s="708"/>
      <c r="S8" s="708" t="s">
        <v>40</v>
      </c>
      <c r="T8" s="708" t="s">
        <v>40</v>
      </c>
      <c r="U8" s="708" t="s">
        <v>40</v>
      </c>
      <c r="V8" s="708"/>
      <c r="W8" s="708" t="s">
        <v>40</v>
      </c>
      <c r="X8" s="708" t="s">
        <v>40</v>
      </c>
      <c r="Y8" s="708" t="s">
        <v>40</v>
      </c>
      <c r="Z8" s="708" t="s">
        <v>40</v>
      </c>
      <c r="AA8" s="708" t="s">
        <v>40</v>
      </c>
      <c r="AB8" s="708"/>
      <c r="AC8" s="708"/>
      <c r="AD8" s="708"/>
      <c r="AE8" s="708"/>
      <c r="AF8" s="708"/>
      <c r="AG8" s="725"/>
      <c r="AH8" s="726">
        <f>COUNTIF(O8:AG8,"X")</f>
        <v>11</v>
      </c>
      <c r="AI8" s="727" t="str">
        <f>IF(AH8=0,"",(IF(AH8&gt;11,"CATASTRÓFICO",IF(AH8&lt;=5,"MODERADO",IF(12&gt;AH8&gt;5,"MAYOR","")))))</f>
        <v>MAYOR</v>
      </c>
      <c r="AJ8" s="728">
        <f>IF(AI8="CATASTRÓFICO",5*M8,IF(AI8="MAYOR",4*M8,IF(AI8="MODERADO",3*M8,0)))</f>
        <v>4</v>
      </c>
      <c r="AK8" s="729" t="str">
        <f>IF(AJ8=0,"",IF(AJ8="MAYOR","EXTREMO",IF(AI8="CASI SIEMPRE","EXTREMO",IF(AI8="CATASTRÓFICO","EXTREMO",IF(AJ8="12M","EXTREMO",IF(AJ8=4,"ALTO",IF(AJ8=8,"ALTO",IF(AJ8=9,"ALTO",IF(AJ8=6,"MODERADO",IF(AJ8=3,"MODERADO",IF(AJ8=12,IF(AI8="MODERADO","ALTO","EXTREMO"),"EXTREMO")))))))))))</f>
        <v>ALTO</v>
      </c>
      <c r="AL8" s="445" t="s">
        <v>84</v>
      </c>
      <c r="AM8" s="446" t="s">
        <v>50</v>
      </c>
      <c r="AN8" s="447">
        <f t="shared" ref="AN8:AN11" si="0">IF(ISBLANK(AM8),"",IF(AM8="Asignado",15,"0"))</f>
        <v>15</v>
      </c>
      <c r="AO8" s="446" t="s">
        <v>63</v>
      </c>
      <c r="AP8" s="447">
        <f t="shared" ref="AP8:AP11" si="1">IF(ISBLANK(AO8),"",IF(AO8="Adecuado",15,"0"))</f>
        <v>15</v>
      </c>
      <c r="AQ8" s="446" t="s">
        <v>51</v>
      </c>
      <c r="AR8" s="447">
        <f t="shared" ref="AR8:AR11" si="2">IF(ISBLANK(AQ8),"",IF(AQ8="Oportuna",15,"0"))</f>
        <v>15</v>
      </c>
      <c r="AS8" s="446" t="s">
        <v>52</v>
      </c>
      <c r="AT8" s="448">
        <f t="shared" ref="AT8:AT11" si="3">IF(ISBLANK(AS8),"",IF(AS8="Prevenir",15,IF(AS8="Detectar",10,"0")))</f>
        <v>15</v>
      </c>
      <c r="AU8" s="446" t="s">
        <v>53</v>
      </c>
      <c r="AV8" s="447">
        <f t="shared" ref="AV8:AV11" si="4">IF(ISBLANK(AU8),"",IF(AU8="Confiable",15,"0"))</f>
        <v>15</v>
      </c>
      <c r="AW8" s="446" t="s">
        <v>55</v>
      </c>
      <c r="AX8" s="447">
        <f t="shared" ref="AX8:AX11" si="5">IF(ISBLANK(AW8),"",IF(AW8="Completa",10,IF(AW8="Incompleta",5,"0")))</f>
        <v>10</v>
      </c>
      <c r="AY8" s="449" t="s">
        <v>54</v>
      </c>
      <c r="AZ8" s="447">
        <f t="shared" ref="AZ8:AZ11" si="6">IF(ISBLANK(AY8),"",IF(AY8="Se Investigan y Resuelven Oportunamente",15,"0"))</f>
        <v>15</v>
      </c>
      <c r="BA8" s="180" t="str">
        <f t="shared" ref="BA8:BA11" si="7">IF(BB8=0,"",IF(BB8&lt;86,"Débil",(IF(BB8&gt;=96,"Fuerte","Moderado"))))</f>
        <v>Fuerte</v>
      </c>
      <c r="BB8" s="181">
        <f t="shared" ref="BB8:BB11" si="8">SUM(AZ8,AX8,AV8,AT8,AR8,AP8,AN8)</f>
        <v>100</v>
      </c>
      <c r="BC8" s="54" t="s">
        <v>33</v>
      </c>
      <c r="BD8" s="181" t="str">
        <f>IF(ISBLANK(BC8),"",(IF(BC8="El control no se ejecuta por parte del responsable","Débil",(IF(BC8="El control se ejecuta de manera consistente por parte del responsable","Fuerte","Moderado")))))</f>
        <v>Fuerte</v>
      </c>
      <c r="BE8" s="180" t="str">
        <f>IF(BA8="","",(IF(BD8="Débil","Débil",IF(BD8="Moderado","Moderado",IF(BA8="Débil","Débil","Fuerte")))))</f>
        <v>Fuerte</v>
      </c>
      <c r="BF8" s="200">
        <f>IF(BD8="","",(IF(BD8="Fuerte",2,IF(BD8="Moderado",1,0))))</f>
        <v>2</v>
      </c>
      <c r="BG8" s="501">
        <f>IFERROR(ROUND(AVERAGE(BF8:BF9),0),0)</f>
        <v>2</v>
      </c>
      <c r="BH8" s="487">
        <f>IF(BI8="CASI SIEMPRE",5,IF(BI8="PROBABLE",4,IF(BI8="POSIBLE",3,IF(BI8="IMPROBABLE",2,IF(BI8="RARA VEZ",1,0)))))</f>
        <v>1</v>
      </c>
      <c r="BI8" s="503" t="str">
        <f>IF(BG8=2,IF(N8="CASI SIEMPRE","POSIBLE",IF(N8="PROBABLE","IMPROBABLE","RARA VEZ")),IF(BG8=1,IF(N8="CASI SEGURO","PROBABLE",IF(N8="PROBABLE","POSIBLE",IF(N8="POSIBLE","IMPROBABLE","RARA VEZ"))),IF(BG8=0,N8,0)))</f>
        <v>RARA VEZ</v>
      </c>
      <c r="BJ8" s="487">
        <f>IF(BK8="CATASTRÓFICO",5,IF(BK8="MAYOR",4,IF(BK8="MODERADO",3,0)))</f>
        <v>4</v>
      </c>
      <c r="BK8" s="563" t="str">
        <f>AI8</f>
        <v>MAYOR</v>
      </c>
      <c r="BL8" s="565">
        <f>IF(BJ8*BH8=12,IF(BI8="PROBABLE","12A","12M"),BH8*BJ8)</f>
        <v>4</v>
      </c>
      <c r="BM8" s="736" t="str">
        <f>IF(BL8=0,"",IF(BI8="CASI SIEMPRE","EXTREMO",IF(BK8="CATASTRÓFICO","EXTREMO",IF(BL8="12M","EXTREMO",IF(BL8="12A","ALTO",IF(BL8=4,"ALTO",IF(BL8=8,"ALTO",IF(BL8=9,"ALTO",IF(BL8=6,"MODERADO",IF(BL8=3,"MODERADO","EXTREMO"))))))))))</f>
        <v>ALTO</v>
      </c>
      <c r="MC8" s="8" t="s">
        <v>56</v>
      </c>
      <c r="ME8" s="145" t="s">
        <v>57</v>
      </c>
      <c r="MF8" s="8" t="s">
        <v>58</v>
      </c>
      <c r="MG8" s="8" t="s">
        <v>59</v>
      </c>
      <c r="MH8" s="8" t="s">
        <v>60</v>
      </c>
      <c r="MI8" s="8" t="s">
        <v>61</v>
      </c>
      <c r="MJ8" s="8" t="s">
        <v>62</v>
      </c>
    </row>
    <row r="9" spans="1:350" s="8" customFormat="1" ht="123.75" customHeight="1">
      <c r="A9" s="746"/>
      <c r="B9" s="572"/>
      <c r="C9" s="572"/>
      <c r="D9" s="147" t="s">
        <v>85</v>
      </c>
      <c r="E9" s="575"/>
      <c r="F9" s="575"/>
      <c r="G9" s="577"/>
      <c r="H9" s="579"/>
      <c r="I9" s="557"/>
      <c r="J9" s="557"/>
      <c r="K9" s="557"/>
      <c r="L9" s="568"/>
      <c r="M9" s="591"/>
      <c r="N9" s="592"/>
      <c r="O9" s="579"/>
      <c r="P9" s="557"/>
      <c r="Q9" s="557"/>
      <c r="R9" s="557"/>
      <c r="S9" s="557"/>
      <c r="T9" s="557"/>
      <c r="U9" s="557"/>
      <c r="V9" s="557"/>
      <c r="W9" s="557"/>
      <c r="X9" s="557"/>
      <c r="Y9" s="557"/>
      <c r="Z9" s="557"/>
      <c r="AA9" s="557"/>
      <c r="AB9" s="557"/>
      <c r="AC9" s="557"/>
      <c r="AD9" s="557"/>
      <c r="AE9" s="557"/>
      <c r="AF9" s="557"/>
      <c r="AG9" s="568"/>
      <c r="AH9" s="570"/>
      <c r="AI9" s="594"/>
      <c r="AJ9" s="596"/>
      <c r="AK9" s="598"/>
      <c r="AL9" s="59" t="s">
        <v>86</v>
      </c>
      <c r="AM9" s="50" t="s">
        <v>50</v>
      </c>
      <c r="AN9" s="170">
        <f t="shared" si="0"/>
        <v>15</v>
      </c>
      <c r="AO9" s="50" t="s">
        <v>63</v>
      </c>
      <c r="AP9" s="170">
        <f t="shared" si="1"/>
        <v>15</v>
      </c>
      <c r="AQ9" s="50" t="s">
        <v>51</v>
      </c>
      <c r="AR9" s="170">
        <f t="shared" si="2"/>
        <v>15</v>
      </c>
      <c r="AS9" s="50" t="s">
        <v>52</v>
      </c>
      <c r="AT9" s="329">
        <f>IF(ISBLANK(AS9),"",IF(AS9="Prevenir",15,IF(AS9="Detectar",10,"0")))</f>
        <v>15</v>
      </c>
      <c r="AU9" s="50" t="s">
        <v>53</v>
      </c>
      <c r="AV9" s="170">
        <f t="shared" si="4"/>
        <v>15</v>
      </c>
      <c r="AW9" s="50" t="s">
        <v>55</v>
      </c>
      <c r="AX9" s="258">
        <f t="shared" si="5"/>
        <v>10</v>
      </c>
      <c r="AY9" s="51" t="s">
        <v>54</v>
      </c>
      <c r="AZ9" s="170">
        <f t="shared" si="6"/>
        <v>15</v>
      </c>
      <c r="BA9" s="182" t="str">
        <f t="shared" si="7"/>
        <v>Fuerte</v>
      </c>
      <c r="BB9" s="183">
        <f t="shared" si="8"/>
        <v>100</v>
      </c>
      <c r="BC9" s="41" t="s">
        <v>33</v>
      </c>
      <c r="BD9" s="194" t="str">
        <f t="shared" ref="BD9:BD11" si="9">IF(ISBLANK(BC9),"",(IF(BC9="El control no se ejecuta por parte del responsable","Débil",(IF(BC9="El control se ejecuta de manera consistente por parte del responsable","Fuerte","Moderado")))))</f>
        <v>Fuerte</v>
      </c>
      <c r="BE9" s="203" t="str">
        <f t="shared" ref="BE9:BE11" si="10">IF(BA9="","",(IF(BD9="Débil","Débil",IF(BD9="Moderado","Moderado",IF(BA9="Débil","Débil","Fuerte")))))</f>
        <v>Fuerte</v>
      </c>
      <c r="BF9" s="204">
        <f t="shared" ref="BF9:BF11" si="11">IF(BD9="","",(IF(BD9="Fuerte",2,IF(BD9="Moderado",1,0))))</f>
        <v>2</v>
      </c>
      <c r="BG9" s="501"/>
      <c r="BH9" s="487"/>
      <c r="BI9" s="503"/>
      <c r="BJ9" s="487"/>
      <c r="BK9" s="564"/>
      <c r="BL9" s="566"/>
      <c r="BM9" s="736"/>
      <c r="ME9" s="8" t="s">
        <v>63</v>
      </c>
      <c r="MG9" s="8" t="s">
        <v>64</v>
      </c>
      <c r="MJ9" s="8" t="s">
        <v>65</v>
      </c>
    </row>
    <row r="10" spans="1:350" s="8" customFormat="1" ht="162.75" customHeight="1">
      <c r="A10" s="750">
        <v>2</v>
      </c>
      <c r="B10" s="572"/>
      <c r="C10" s="572"/>
      <c r="D10" s="354" t="s">
        <v>87</v>
      </c>
      <c r="E10" s="580" t="s">
        <v>88</v>
      </c>
      <c r="F10" s="572" t="s">
        <v>73</v>
      </c>
      <c r="G10" s="739" t="s">
        <v>83</v>
      </c>
      <c r="H10" s="537" t="s">
        <v>40</v>
      </c>
      <c r="I10" s="507"/>
      <c r="J10" s="507"/>
      <c r="K10" s="507"/>
      <c r="L10" s="508"/>
      <c r="M10" s="510">
        <f>IF(L10="X",5,IF(K10="X",4,IF(J10="X",3,IF(I10="X",2,IF(H10="X",1,"0")))))</f>
        <v>1</v>
      </c>
      <c r="N10" s="512" t="str">
        <f>IF(M10=1,"RARA VEZ",IF(M10=2,"IMPROBABLE",IF(M10=3,"POSIBLE",IF(M10=4,"PROBABLE",IF(M10=5,"CASI SIEMPRE","")))))</f>
        <v>RARA VEZ</v>
      </c>
      <c r="O10" s="562" t="s">
        <v>40</v>
      </c>
      <c r="P10" s="505" t="s">
        <v>40</v>
      </c>
      <c r="Q10" s="505" t="s">
        <v>40</v>
      </c>
      <c r="R10" s="505"/>
      <c r="S10" s="505" t="s">
        <v>40</v>
      </c>
      <c r="T10" s="505" t="s">
        <v>40</v>
      </c>
      <c r="U10" s="505" t="s">
        <v>40</v>
      </c>
      <c r="V10" s="505"/>
      <c r="W10" s="505" t="s">
        <v>40</v>
      </c>
      <c r="X10" s="505" t="s">
        <v>40</v>
      </c>
      <c r="Y10" s="505" t="s">
        <v>40</v>
      </c>
      <c r="Z10" s="505" t="s">
        <v>40</v>
      </c>
      <c r="AA10" s="505" t="s">
        <v>40</v>
      </c>
      <c r="AB10" s="505"/>
      <c r="AC10" s="505"/>
      <c r="AD10" s="505"/>
      <c r="AE10" s="505"/>
      <c r="AF10" s="505"/>
      <c r="AG10" s="551"/>
      <c r="AH10" s="518">
        <f>COUNTIF(O10:AG10,"X")</f>
        <v>11</v>
      </c>
      <c r="AI10" s="553" t="str">
        <f>IF(AH10=0,"",(IF(AH10&gt;11,"CATASTRÓFICO",IF(AH10&lt;=5,"MODERADO",IF(12&gt;=AH10&gt;5,"MAYOR","")))))</f>
        <v>MAYOR</v>
      </c>
      <c r="AJ10" s="555">
        <f>IF(AI10="CATASTRÓFICO",5*M10,IF(AI10="MAYOR",4*M10,IF(AI10="MODERADO",3*M10,0)))</f>
        <v>4</v>
      </c>
      <c r="AK10" s="499" t="str">
        <f t="shared" ref="AK10" si="12">IF(AJ10=0,"",IF(AJ10="MAYOR","EXTREMO",IF(AI10="CASI SIEMPRE","EXTREMO",IF(AI10="CATASTRÓFICO","EXTREMO",IF(AJ10="12M","EXTREMO",IF(AJ10=4,"ALTO",IF(AJ10=8,"ALTO",IF(AJ10=9,"ALTO",IF(AJ10=6,"MODERADO",IF(AJ10=3,"MODERADO",IF(AJ10=12,IF(AI10="MODERADO","ALTO","EXTREMO"),"EXTREMO")))))))))))</f>
        <v>ALTO</v>
      </c>
      <c r="AL10" s="31" t="s">
        <v>89</v>
      </c>
      <c r="AM10" s="36" t="s">
        <v>50</v>
      </c>
      <c r="AN10" s="171">
        <f t="shared" si="0"/>
        <v>15</v>
      </c>
      <c r="AO10" s="36" t="s">
        <v>63</v>
      </c>
      <c r="AP10" s="171">
        <f t="shared" si="1"/>
        <v>15</v>
      </c>
      <c r="AQ10" s="36" t="s">
        <v>51</v>
      </c>
      <c r="AR10" s="171">
        <f t="shared" si="2"/>
        <v>15</v>
      </c>
      <c r="AS10" s="36" t="s">
        <v>52</v>
      </c>
      <c r="AT10" s="169">
        <f>IF(ISBLANK(AS10),"",IF(AS10="Prevenir",15,IF(AS10="Detectar",10,"0")))</f>
        <v>15</v>
      </c>
      <c r="AU10" s="36" t="s">
        <v>53</v>
      </c>
      <c r="AV10" s="171">
        <f t="shared" si="4"/>
        <v>15</v>
      </c>
      <c r="AW10" s="36" t="s">
        <v>55</v>
      </c>
      <c r="AX10" s="169">
        <f t="shared" si="5"/>
        <v>10</v>
      </c>
      <c r="AY10" s="37" t="s">
        <v>54</v>
      </c>
      <c r="AZ10" s="171">
        <f t="shared" si="6"/>
        <v>15</v>
      </c>
      <c r="BA10" s="184" t="str">
        <f t="shared" si="7"/>
        <v>Fuerte</v>
      </c>
      <c r="BB10" s="185">
        <f t="shared" si="8"/>
        <v>100</v>
      </c>
      <c r="BC10" s="36" t="s">
        <v>33</v>
      </c>
      <c r="BD10" s="195" t="str">
        <f t="shared" si="9"/>
        <v>Fuerte</v>
      </c>
      <c r="BE10" s="205" t="str">
        <f t="shared" si="10"/>
        <v>Fuerte</v>
      </c>
      <c r="BF10" s="206">
        <f t="shared" si="11"/>
        <v>2</v>
      </c>
      <c r="BG10" s="539">
        <f>IFERROR(ROUND(AVERAGE(BF10:BF11),0),0)</f>
        <v>2</v>
      </c>
      <c r="BH10" s="542">
        <f>IF(BI10="CASI SIEMPRE",5,IF(BI10="PROBABLE",4,IF(BI10="POSIBLE",3,IF(BI10="IMPROBABLE",2,IF(BI10="RARA VEZ",1,0)))))</f>
        <v>1</v>
      </c>
      <c r="BI10" s="545" t="str">
        <f>IF(BG10=2,IF(N10="CASI SIEMPRE","POSIBLE",IF(N10="PROBABLE","IMPROBABLE","RARA VEZ")),IF(BG10=1,IF(N10="CASI SEGURO","PROBABLE",IF(N10="PROBABLE","POSIBLE",IF(N10="POSIBLE","IMPROBABLE","RARA VEZ"))),IF(BG10=0,N10,0)))</f>
        <v>RARA VEZ</v>
      </c>
      <c r="BJ10" s="542">
        <f>IF(BK10="CATASTRÓFICO",5,IF(BK10="MAYOR",4,IF(BK10="MODERADO",3,0)))</f>
        <v>4</v>
      </c>
      <c r="BK10" s="548" t="str">
        <f>AI10</f>
        <v>MAYOR</v>
      </c>
      <c r="BL10" s="520">
        <f>IF(BJ10*BH10=12,IF(BI10="PROBABLE","12A","12M"),BH10*BJ10)</f>
        <v>4</v>
      </c>
      <c r="BM10" s="737" t="str">
        <f>IF(BL10=0,"",IF(BI10="CASI SIEMPRE","EXTREMO",IF(BK10="CATASTRÓFICO","EXTREMO",IF(BL10="12M","EXTREMO",IF(BL10="12A","ALTO",IF(BL10=4,"ALTO",IF(BL10=8,"ALTO",IF(BL10=9,"ALTO",IF(BL10=6,"MODERADO",IF(BL10=3,"MODERADO","EXTREMO"))))))))))</f>
        <v>ALTO</v>
      </c>
      <c r="ME10" s="8" t="s">
        <v>66</v>
      </c>
    </row>
    <row r="11" spans="1:350" s="8" customFormat="1" ht="125.25" customHeight="1">
      <c r="A11" s="751"/>
      <c r="B11" s="707"/>
      <c r="C11" s="707"/>
      <c r="D11" s="401" t="s">
        <v>90</v>
      </c>
      <c r="E11" s="754"/>
      <c r="F11" s="707"/>
      <c r="G11" s="740"/>
      <c r="H11" s="741"/>
      <c r="I11" s="713"/>
      <c r="J11" s="713"/>
      <c r="K11" s="713"/>
      <c r="L11" s="732"/>
      <c r="M11" s="743"/>
      <c r="N11" s="744"/>
      <c r="O11" s="741"/>
      <c r="P11" s="713"/>
      <c r="Q11" s="713"/>
      <c r="R11" s="713"/>
      <c r="S11" s="713"/>
      <c r="T11" s="713"/>
      <c r="U11" s="713"/>
      <c r="V11" s="713"/>
      <c r="W11" s="713"/>
      <c r="X11" s="713"/>
      <c r="Y11" s="713"/>
      <c r="Z11" s="713"/>
      <c r="AA11" s="713"/>
      <c r="AB11" s="713"/>
      <c r="AC11" s="713"/>
      <c r="AD11" s="713"/>
      <c r="AE11" s="713"/>
      <c r="AF11" s="713"/>
      <c r="AG11" s="732"/>
      <c r="AH11" s="742"/>
      <c r="AI11" s="715"/>
      <c r="AJ11" s="716"/>
      <c r="AK11" s="730"/>
      <c r="AL11" s="450" t="s">
        <v>86</v>
      </c>
      <c r="AM11" s="384" t="s">
        <v>50</v>
      </c>
      <c r="AN11" s="282">
        <f t="shared" si="0"/>
        <v>15</v>
      </c>
      <c r="AO11" s="384" t="s">
        <v>63</v>
      </c>
      <c r="AP11" s="282">
        <f t="shared" si="1"/>
        <v>15</v>
      </c>
      <c r="AQ11" s="384" t="s">
        <v>51</v>
      </c>
      <c r="AR11" s="282">
        <f t="shared" si="2"/>
        <v>15</v>
      </c>
      <c r="AS11" s="384" t="s">
        <v>52</v>
      </c>
      <c r="AT11" s="282">
        <f t="shared" si="3"/>
        <v>15</v>
      </c>
      <c r="AU11" s="384" t="s">
        <v>53</v>
      </c>
      <c r="AV11" s="282">
        <f t="shared" si="4"/>
        <v>15</v>
      </c>
      <c r="AW11" s="384" t="s">
        <v>55</v>
      </c>
      <c r="AX11" s="395">
        <f t="shared" si="5"/>
        <v>10</v>
      </c>
      <c r="AY11" s="385" t="s">
        <v>54</v>
      </c>
      <c r="AZ11" s="282">
        <f t="shared" si="6"/>
        <v>15</v>
      </c>
      <c r="BA11" s="283" t="str">
        <f t="shared" si="7"/>
        <v>Fuerte</v>
      </c>
      <c r="BB11" s="284">
        <f t="shared" si="8"/>
        <v>100</v>
      </c>
      <c r="BC11" s="384" t="s">
        <v>33</v>
      </c>
      <c r="BD11" s="285" t="str">
        <f t="shared" si="9"/>
        <v>Fuerte</v>
      </c>
      <c r="BE11" s="451" t="str">
        <f t="shared" si="10"/>
        <v>Fuerte</v>
      </c>
      <c r="BF11" s="452">
        <f t="shared" si="11"/>
        <v>2</v>
      </c>
      <c r="BG11" s="731"/>
      <c r="BH11" s="733"/>
      <c r="BI11" s="734"/>
      <c r="BJ11" s="733"/>
      <c r="BK11" s="735"/>
      <c r="BL11" s="714"/>
      <c r="BM11" s="738"/>
    </row>
    <row r="12" spans="1:350">
      <c r="H12" s="24"/>
      <c r="M12" s="244"/>
      <c r="N12" s="245"/>
      <c r="O12" s="25"/>
      <c r="AH12" s="248"/>
      <c r="AI12" s="245"/>
      <c r="AK12" s="249"/>
      <c r="BI12" s="256"/>
      <c r="BJ12" s="245"/>
      <c r="BM12" s="257"/>
    </row>
    <row r="13" spans="1:350" s="23" customFormat="1">
      <c r="B13" s="7"/>
      <c r="C13" s="7"/>
      <c r="D13" s="7"/>
      <c r="E13" s="7"/>
      <c r="G13" s="7"/>
      <c r="M13" s="246"/>
      <c r="N13" s="247"/>
      <c r="AH13" s="250"/>
      <c r="AI13" s="247"/>
      <c r="AJ13" s="150"/>
      <c r="AK13" s="251"/>
      <c r="AN13" s="253"/>
      <c r="AP13" s="253"/>
      <c r="AR13" s="253"/>
      <c r="AT13" s="253"/>
      <c r="AV13" s="253"/>
      <c r="AX13" s="253"/>
      <c r="AZ13" s="253"/>
      <c r="BA13" s="150"/>
      <c r="BB13" s="253"/>
      <c r="BC13" s="26"/>
      <c r="BD13" s="150"/>
      <c r="BE13" s="150"/>
      <c r="BF13" s="150"/>
      <c r="BG13" s="150"/>
      <c r="BH13" s="150"/>
      <c r="BI13" s="253"/>
      <c r="BJ13" s="150"/>
      <c r="BK13" s="150"/>
      <c r="BL13" s="150"/>
      <c r="BM13" s="150"/>
    </row>
  </sheetData>
  <sheetProtection insertColumns="0" insertRows="0" deleteColumns="0" deleteRows="0"/>
  <mergeCells count="120">
    <mergeCell ref="BL3:BM3"/>
    <mergeCell ref="BL1:BM1"/>
    <mergeCell ref="D6:D7"/>
    <mergeCell ref="E6:E7"/>
    <mergeCell ref="F6:F7"/>
    <mergeCell ref="G6:G7"/>
    <mergeCell ref="BK6:BK7"/>
    <mergeCell ref="AH6:AI6"/>
    <mergeCell ref="AJ6:AK7"/>
    <mergeCell ref="AL6:AL7"/>
    <mergeCell ref="AM6:AZ6"/>
    <mergeCell ref="A4:G5"/>
    <mergeCell ref="H4:BM4"/>
    <mergeCell ref="H5:AK5"/>
    <mergeCell ref="AL5:BM5"/>
    <mergeCell ref="Y8:Y9"/>
    <mergeCell ref="Z8:Z9"/>
    <mergeCell ref="H6:L6"/>
    <mergeCell ref="M6:N6"/>
    <mergeCell ref="O6:AG6"/>
    <mergeCell ref="AM7:AN7"/>
    <mergeCell ref="AO7:AP7"/>
    <mergeCell ref="AQ7:AR7"/>
    <mergeCell ref="AS7:AT7"/>
    <mergeCell ref="AU7:AV7"/>
    <mergeCell ref="AW7:AX7"/>
    <mergeCell ref="AY7:AZ7"/>
    <mergeCell ref="BE6:BG7"/>
    <mergeCell ref="BL6:BM7"/>
    <mergeCell ref="A6:A7"/>
    <mergeCell ref="B6:B7"/>
    <mergeCell ref="A8:A9"/>
    <mergeCell ref="B8:B11"/>
    <mergeCell ref="E8:E9"/>
    <mergeCell ref="F8:F9"/>
    <mergeCell ref="G8:G9"/>
    <mergeCell ref="H8:H9"/>
    <mergeCell ref="U8:U9"/>
    <mergeCell ref="V8:V9"/>
    <mergeCell ref="W8:W9"/>
    <mergeCell ref="O8:O9"/>
    <mergeCell ref="P8:P9"/>
    <mergeCell ref="Q8:Q9"/>
    <mergeCell ref="R8:R9"/>
    <mergeCell ref="S8:S9"/>
    <mergeCell ref="T8:T9"/>
    <mergeCell ref="A10:A11"/>
    <mergeCell ref="I8:I9"/>
    <mergeCell ref="J8:J9"/>
    <mergeCell ref="K8:K9"/>
    <mergeCell ref="L8:L9"/>
    <mergeCell ref="M8:M9"/>
    <mergeCell ref="N8:N9"/>
    <mergeCell ref="E10:E11"/>
    <mergeCell ref="F10:F11"/>
    <mergeCell ref="G10:G11"/>
    <mergeCell ref="H10:H11"/>
    <mergeCell ref="I10:I11"/>
    <mergeCell ref="J10:J11"/>
    <mergeCell ref="K10:K11"/>
    <mergeCell ref="L10:L11"/>
    <mergeCell ref="AH10:AH11"/>
    <mergeCell ref="Y10:Y11"/>
    <mergeCell ref="Z10:Z11"/>
    <mergeCell ref="M10:M11"/>
    <mergeCell ref="N10:N11"/>
    <mergeCell ref="O10:O11"/>
    <mergeCell ref="P10:P11"/>
    <mergeCell ref="Q10:Q11"/>
    <mergeCell ref="R10:R11"/>
    <mergeCell ref="AA10:AA11"/>
    <mergeCell ref="AB10:AB11"/>
    <mergeCell ref="AC10:AC11"/>
    <mergeCell ref="AD10:AD11"/>
    <mergeCell ref="S10:S11"/>
    <mergeCell ref="T10:T11"/>
    <mergeCell ref="U10:U11"/>
    <mergeCell ref="AH8:AH9"/>
    <mergeCell ref="AI8:AI9"/>
    <mergeCell ref="AJ8:AJ9"/>
    <mergeCell ref="AK8:AK9"/>
    <mergeCell ref="BG8:BG9"/>
    <mergeCell ref="AK10:AK11"/>
    <mergeCell ref="BG10:BG11"/>
    <mergeCell ref="AG10:AG11"/>
    <mergeCell ref="BH10:BH11"/>
    <mergeCell ref="BI10:BI11"/>
    <mergeCell ref="BJ10:BJ11"/>
    <mergeCell ref="BK10:BK11"/>
    <mergeCell ref="BH8:BH9"/>
    <mergeCell ref="BI8:BI9"/>
    <mergeCell ref="BJ8:BJ9"/>
    <mergeCell ref="BK8:BK9"/>
    <mergeCell ref="BL8:BL9"/>
    <mergeCell ref="BM8:BM9"/>
    <mergeCell ref="BM10:BM11"/>
    <mergeCell ref="BL2:BM2"/>
    <mergeCell ref="A1:C3"/>
    <mergeCell ref="D1:BK3"/>
    <mergeCell ref="C6:C7"/>
    <mergeCell ref="C8:C11"/>
    <mergeCell ref="AD8:AD9"/>
    <mergeCell ref="BH6:BI7"/>
    <mergeCell ref="X8:X9"/>
    <mergeCell ref="V10:V11"/>
    <mergeCell ref="W10:W11"/>
    <mergeCell ref="X10:X11"/>
    <mergeCell ref="BL10:BL11"/>
    <mergeCell ref="AI10:AI11"/>
    <mergeCell ref="AJ10:AJ11"/>
    <mergeCell ref="AF8:AF9"/>
    <mergeCell ref="AE10:AE11"/>
    <mergeCell ref="AF10:AF11"/>
    <mergeCell ref="AE8:AE9"/>
    <mergeCell ref="AA8:AA9"/>
    <mergeCell ref="AB8:AB9"/>
    <mergeCell ref="AC8:AC9"/>
    <mergeCell ref="BA6:BB7"/>
    <mergeCell ref="BC6:BD7"/>
    <mergeCell ref="AG8:AG9"/>
  </mergeCells>
  <conditionalFormatting sqref="N8">
    <cfRule type="cellIs" dxfId="3360" priority="408" operator="equal">
      <formula>"CASI SIEMPRE"</formula>
    </cfRule>
    <cfRule type="cellIs" dxfId="3359" priority="409" operator="equal">
      <formula>"PROBABLE"</formula>
    </cfRule>
    <cfRule type="cellIs" dxfId="3358" priority="410" operator="equal">
      <formula>"POSIBLE"</formula>
    </cfRule>
    <cfRule type="cellIs" dxfId="3357" priority="411" operator="equal">
      <formula>"RARA VEZ"</formula>
    </cfRule>
    <cfRule type="cellIs" dxfId="3356" priority="412" operator="equal">
      <formula>"IMPROBABLE"</formula>
    </cfRule>
  </conditionalFormatting>
  <conditionalFormatting sqref="M8">
    <cfRule type="cellIs" dxfId="3355" priority="403" operator="equal">
      <formula>5</formula>
    </cfRule>
    <cfRule type="cellIs" dxfId="3354" priority="404" operator="equal">
      <formula>4</formula>
    </cfRule>
    <cfRule type="cellIs" dxfId="3353" priority="405" operator="equal">
      <formula>3</formula>
    </cfRule>
    <cfRule type="cellIs" dxfId="3352" priority="406" operator="equal">
      <formula>2</formula>
    </cfRule>
    <cfRule type="cellIs" dxfId="3351" priority="407" operator="equal">
      <formula>1</formula>
    </cfRule>
  </conditionalFormatting>
  <conditionalFormatting sqref="AH8">
    <cfRule type="cellIs" dxfId="3350" priority="397" operator="greaterThanOrEqual">
      <formula>12</formula>
    </cfRule>
    <cfRule type="cellIs" dxfId="3349" priority="398" operator="between">
      <formula>6</formula>
      <formula>11</formula>
    </cfRule>
    <cfRule type="cellIs" dxfId="3348" priority="402" operator="between">
      <formula>1</formula>
      <formula>5</formula>
    </cfRule>
  </conditionalFormatting>
  <conditionalFormatting sqref="AI8">
    <cfRule type="cellIs" dxfId="3347" priority="399" operator="equal">
      <formula>"CATASTRÓFICO"</formula>
    </cfRule>
    <cfRule type="cellIs" dxfId="3346" priority="400" operator="equal">
      <formula>"MAYOR"</formula>
    </cfRule>
    <cfRule type="cellIs" dxfId="3345" priority="401" operator="equal">
      <formula>"MODERADO"</formula>
    </cfRule>
  </conditionalFormatting>
  <conditionalFormatting sqref="AX8">
    <cfRule type="cellIs" priority="393" operator="equal">
      <formula>""""""</formula>
    </cfRule>
    <cfRule type="cellIs" dxfId="3344" priority="394" stopIfTrue="1" operator="equal">
      <formula>5</formula>
    </cfRule>
    <cfRule type="cellIs" dxfId="3343" priority="395" operator="equal">
      <formula>"0"</formula>
    </cfRule>
    <cfRule type="cellIs" dxfId="3342" priority="396" stopIfTrue="1" operator="equal">
      <formula>10</formula>
    </cfRule>
  </conditionalFormatting>
  <conditionalFormatting sqref="AZ8">
    <cfRule type="cellIs" priority="389" operator="equal">
      <formula>""""""</formula>
    </cfRule>
    <cfRule type="cellIs" dxfId="3341" priority="390" stopIfTrue="1" operator="equal">
      <formula>10</formula>
    </cfRule>
    <cfRule type="cellIs" dxfId="3340" priority="391" operator="equal">
      <formula>"0"</formula>
    </cfRule>
    <cfRule type="cellIs" dxfId="3339" priority="392" stopIfTrue="1" operator="equal">
      <formula>15</formula>
    </cfRule>
  </conditionalFormatting>
  <conditionalFormatting sqref="BA8">
    <cfRule type="cellIs" dxfId="3338" priority="386" operator="equal">
      <formula>"DÉBIL"</formula>
    </cfRule>
    <cfRule type="cellIs" dxfId="3337" priority="387" operator="equal">
      <formula>"MODERADO"</formula>
    </cfRule>
    <cfRule type="cellIs" dxfId="3336" priority="388" operator="equal">
      <formula>"FUERTE"</formula>
    </cfRule>
  </conditionalFormatting>
  <conditionalFormatting sqref="AV8">
    <cfRule type="cellIs" priority="382" operator="equal">
      <formula>""""""</formula>
    </cfRule>
    <cfRule type="cellIs" dxfId="3335" priority="383" stopIfTrue="1" operator="equal">
      <formula>10</formula>
    </cfRule>
    <cfRule type="cellIs" dxfId="3334" priority="384" operator="equal">
      <formula>"0"</formula>
    </cfRule>
    <cfRule type="cellIs" dxfId="3333" priority="385" stopIfTrue="1" operator="equal">
      <formula>15</formula>
    </cfRule>
  </conditionalFormatting>
  <conditionalFormatting sqref="AT8:AT10">
    <cfRule type="cellIs" priority="378" operator="equal">
      <formula>""""""</formula>
    </cfRule>
    <cfRule type="cellIs" dxfId="3332" priority="379" stopIfTrue="1" operator="equal">
      <formula>10</formula>
    </cfRule>
    <cfRule type="cellIs" dxfId="3331" priority="380" operator="equal">
      <formula>"0"</formula>
    </cfRule>
    <cfRule type="cellIs" dxfId="3330" priority="381" stopIfTrue="1" operator="equal">
      <formula>15</formula>
    </cfRule>
  </conditionalFormatting>
  <conditionalFormatting sqref="AR8">
    <cfRule type="cellIs" priority="374" operator="equal">
      <formula>""""""</formula>
    </cfRule>
    <cfRule type="cellIs" dxfId="3329" priority="375" stopIfTrue="1" operator="equal">
      <formula>10</formula>
    </cfRule>
    <cfRule type="cellIs" dxfId="3328" priority="376" operator="equal">
      <formula>"0"</formula>
    </cfRule>
    <cfRule type="cellIs" dxfId="3327" priority="377" stopIfTrue="1" operator="equal">
      <formula>15</formula>
    </cfRule>
  </conditionalFormatting>
  <conditionalFormatting sqref="AP8">
    <cfRule type="cellIs" priority="370" operator="equal">
      <formula>""""""</formula>
    </cfRule>
    <cfRule type="cellIs" dxfId="3326" priority="371" stopIfTrue="1" operator="equal">
      <formula>10</formula>
    </cfRule>
    <cfRule type="cellIs" dxfId="3325" priority="372" operator="equal">
      <formula>"0"</formula>
    </cfRule>
    <cfRule type="cellIs" dxfId="3324" priority="373" stopIfTrue="1" operator="equal">
      <formula>15</formula>
    </cfRule>
  </conditionalFormatting>
  <conditionalFormatting sqref="AN8">
    <cfRule type="cellIs" priority="366" operator="equal">
      <formula>""""""</formula>
    </cfRule>
    <cfRule type="cellIs" dxfId="3323" priority="367" stopIfTrue="1" operator="equal">
      <formula>10</formula>
    </cfRule>
    <cfRule type="cellIs" dxfId="3322" priority="368" operator="equal">
      <formula>"0"</formula>
    </cfRule>
    <cfRule type="cellIs" dxfId="3321" priority="369" stopIfTrue="1" operator="equal">
      <formula>15</formula>
    </cfRule>
  </conditionalFormatting>
  <conditionalFormatting sqref="BA9">
    <cfRule type="cellIs" dxfId="3320" priority="363" operator="equal">
      <formula>"DÉBIL"</formula>
    </cfRule>
    <cfRule type="cellIs" dxfId="3319" priority="364" operator="equal">
      <formula>"MODERADO"</formula>
    </cfRule>
    <cfRule type="cellIs" dxfId="3318" priority="365" operator="equal">
      <formula>"FUERTE"</formula>
    </cfRule>
  </conditionalFormatting>
  <conditionalFormatting sqref="BA10:BA11">
    <cfRule type="cellIs" dxfId="3317" priority="360" operator="equal">
      <formula>"DÉBIL"</formula>
    </cfRule>
    <cfRule type="cellIs" dxfId="3316" priority="361" operator="equal">
      <formula>"MODERADO"</formula>
    </cfRule>
    <cfRule type="cellIs" dxfId="3315" priority="362" operator="equal">
      <formula>"FUERTE"</formula>
    </cfRule>
  </conditionalFormatting>
  <conditionalFormatting sqref="BB8:BC11">
    <cfRule type="cellIs" dxfId="3314" priority="348" operator="greaterThanOrEqual">
      <formula>96</formula>
    </cfRule>
    <cfRule type="cellIs" dxfId="3313" priority="349" operator="between">
      <formula>86</formula>
      <formula>95</formula>
    </cfRule>
    <cfRule type="cellIs" dxfId="3312" priority="350" operator="between">
      <formula>0</formula>
      <formula>85</formula>
    </cfRule>
  </conditionalFormatting>
  <conditionalFormatting sqref="BD8">
    <cfRule type="cellIs" dxfId="3311" priority="345" operator="equal">
      <formula>"DÉBIL"</formula>
    </cfRule>
    <cfRule type="cellIs" dxfId="3310" priority="346" operator="equal">
      <formula>"MODERADO"</formula>
    </cfRule>
    <cfRule type="cellIs" dxfId="3309" priority="347" operator="equal">
      <formula>"FUERTE"</formula>
    </cfRule>
  </conditionalFormatting>
  <conditionalFormatting sqref="BD9">
    <cfRule type="cellIs" dxfId="3308" priority="342" operator="equal">
      <formula>"DÉBIL"</formula>
    </cfRule>
    <cfRule type="cellIs" dxfId="3307" priority="343" operator="equal">
      <formula>"MODERADO"</formula>
    </cfRule>
    <cfRule type="cellIs" dxfId="3306" priority="344" operator="equal">
      <formula>"FUERTE"</formula>
    </cfRule>
  </conditionalFormatting>
  <conditionalFormatting sqref="BD10:BD11">
    <cfRule type="cellIs" dxfId="3305" priority="339" operator="equal">
      <formula>"DÉBIL"</formula>
    </cfRule>
    <cfRule type="cellIs" dxfId="3304" priority="340" operator="equal">
      <formula>"MODERADO"</formula>
    </cfRule>
    <cfRule type="cellIs" dxfId="3303" priority="341" operator="equal">
      <formula>"FUERTE"</formula>
    </cfRule>
  </conditionalFormatting>
  <conditionalFormatting sqref="BE8:BH8 BH10 BE11:BF11">
    <cfRule type="cellIs" dxfId="3302" priority="327" operator="equal">
      <formula>"DÉBIL"</formula>
    </cfRule>
    <cfRule type="cellIs" dxfId="3301" priority="328" operator="equal">
      <formula>"MODERADO"</formula>
    </cfRule>
    <cfRule type="cellIs" dxfId="3300" priority="329" operator="equal">
      <formula>"FUERTE"</formula>
    </cfRule>
  </conditionalFormatting>
  <conditionalFormatting sqref="BM8">
    <cfRule type="cellIs" dxfId="3299" priority="324" operator="equal">
      <formula>"EXTREMO"</formula>
    </cfRule>
    <cfRule type="cellIs" dxfId="3298" priority="325" operator="equal">
      <formula>"MODERADO"</formula>
    </cfRule>
    <cfRule type="cellIs" dxfId="3297" priority="326" operator="equal">
      <formula>"ALTO"</formula>
    </cfRule>
  </conditionalFormatting>
  <conditionalFormatting sqref="BL8">
    <cfRule type="cellIs" dxfId="3296" priority="321" operator="equal">
      <formula>"DÉBIL"</formula>
    </cfRule>
    <cfRule type="cellIs" dxfId="3295" priority="322" operator="equal">
      <formula>"MODERADO"</formula>
    </cfRule>
    <cfRule type="cellIs" dxfId="3294" priority="323" operator="equal">
      <formula>"FUERTE"</formula>
    </cfRule>
  </conditionalFormatting>
  <conditionalFormatting sqref="BI8">
    <cfRule type="cellIs" dxfId="3293" priority="316" operator="equal">
      <formula>"CASI SIEMPRE"</formula>
    </cfRule>
    <cfRule type="cellIs" dxfId="3292" priority="317" operator="equal">
      <formula>"PROBABLE"</formula>
    </cfRule>
    <cfRule type="cellIs" dxfId="3291" priority="318" operator="equal">
      <formula>"POSIBLE"</formula>
    </cfRule>
    <cfRule type="cellIs" dxfId="3290" priority="319" operator="equal">
      <formula>"RARA VEZ"</formula>
    </cfRule>
    <cfRule type="cellIs" dxfId="3289" priority="320" operator="equal">
      <formula>"IMPROBABLE"</formula>
    </cfRule>
  </conditionalFormatting>
  <conditionalFormatting sqref="AX9">
    <cfRule type="cellIs" priority="302" operator="equal">
      <formula>""""""</formula>
    </cfRule>
    <cfRule type="cellIs" dxfId="3288" priority="303" stopIfTrue="1" operator="equal">
      <formula>5</formula>
    </cfRule>
    <cfRule type="cellIs" dxfId="3287" priority="304" operator="equal">
      <formula>"0"</formula>
    </cfRule>
    <cfRule type="cellIs" dxfId="3286" priority="305" stopIfTrue="1" operator="equal">
      <formula>10</formula>
    </cfRule>
  </conditionalFormatting>
  <conditionalFormatting sqref="AZ9">
    <cfRule type="cellIs" priority="298" operator="equal">
      <formula>""""""</formula>
    </cfRule>
    <cfRule type="cellIs" dxfId="3285" priority="299" stopIfTrue="1" operator="equal">
      <formula>10</formula>
    </cfRule>
    <cfRule type="cellIs" dxfId="3284" priority="300" operator="equal">
      <formula>"0"</formula>
    </cfRule>
    <cfRule type="cellIs" dxfId="3283" priority="301" stopIfTrue="1" operator="equal">
      <formula>15</formula>
    </cfRule>
  </conditionalFormatting>
  <conditionalFormatting sqref="AV9">
    <cfRule type="cellIs" priority="294" operator="equal">
      <formula>""""""</formula>
    </cfRule>
    <cfRule type="cellIs" dxfId="3282" priority="295" stopIfTrue="1" operator="equal">
      <formula>10</formula>
    </cfRule>
    <cfRule type="cellIs" dxfId="3281" priority="296" operator="equal">
      <formula>"0"</formula>
    </cfRule>
    <cfRule type="cellIs" dxfId="3280" priority="297" stopIfTrue="1" operator="equal">
      <formula>15</formula>
    </cfRule>
  </conditionalFormatting>
  <conditionalFormatting sqref="AR9">
    <cfRule type="cellIs" priority="286" operator="equal">
      <formula>""""""</formula>
    </cfRule>
    <cfRule type="cellIs" dxfId="3279" priority="287" stopIfTrue="1" operator="equal">
      <formula>10</formula>
    </cfRule>
    <cfRule type="cellIs" dxfId="3278" priority="288" operator="equal">
      <formula>"0"</formula>
    </cfRule>
    <cfRule type="cellIs" dxfId="3277" priority="289" stopIfTrue="1" operator="equal">
      <formula>15</formula>
    </cfRule>
  </conditionalFormatting>
  <conditionalFormatting sqref="AP9">
    <cfRule type="cellIs" priority="282" operator="equal">
      <formula>""""""</formula>
    </cfRule>
    <cfRule type="cellIs" dxfId="3276" priority="283" stopIfTrue="1" operator="equal">
      <formula>10</formula>
    </cfRule>
    <cfRule type="cellIs" dxfId="3275" priority="284" operator="equal">
      <formula>"0"</formula>
    </cfRule>
    <cfRule type="cellIs" dxfId="3274" priority="285" stopIfTrue="1" operator="equal">
      <formula>15</formula>
    </cfRule>
  </conditionalFormatting>
  <conditionalFormatting sqref="AN9">
    <cfRule type="cellIs" priority="278" operator="equal">
      <formula>""""""</formula>
    </cfRule>
    <cfRule type="cellIs" dxfId="3273" priority="279" stopIfTrue="1" operator="equal">
      <formula>10</formula>
    </cfRule>
    <cfRule type="cellIs" dxfId="3272" priority="280" operator="equal">
      <formula>"0"</formula>
    </cfRule>
    <cfRule type="cellIs" dxfId="3271" priority="281" stopIfTrue="1" operator="equal">
      <formula>15</formula>
    </cfRule>
  </conditionalFormatting>
  <conditionalFormatting sqref="AR10">
    <cfRule type="cellIs" priority="274" operator="equal">
      <formula>""""""</formula>
    </cfRule>
    <cfRule type="cellIs" dxfId="3270" priority="275" stopIfTrue="1" operator="equal">
      <formula>10</formula>
    </cfRule>
    <cfRule type="cellIs" dxfId="3269" priority="276" operator="equal">
      <formula>"0"</formula>
    </cfRule>
    <cfRule type="cellIs" dxfId="3268" priority="277" stopIfTrue="1" operator="equal">
      <formula>15</formula>
    </cfRule>
  </conditionalFormatting>
  <conditionalFormatting sqref="AP10">
    <cfRule type="cellIs" priority="270" operator="equal">
      <formula>""""""</formula>
    </cfRule>
    <cfRule type="cellIs" dxfId="3267" priority="271" stopIfTrue="1" operator="equal">
      <formula>10</formula>
    </cfRule>
    <cfRule type="cellIs" dxfId="3266" priority="272" operator="equal">
      <formula>"0"</formula>
    </cfRule>
    <cfRule type="cellIs" dxfId="3265" priority="273" stopIfTrue="1" operator="equal">
      <formula>15</formula>
    </cfRule>
  </conditionalFormatting>
  <conditionalFormatting sqref="AN10:AN11">
    <cfRule type="cellIs" priority="266" operator="equal">
      <formula>""""""</formula>
    </cfRule>
    <cfRule type="cellIs" dxfId="3264" priority="267" stopIfTrue="1" operator="equal">
      <formula>10</formula>
    </cfRule>
    <cfRule type="cellIs" dxfId="3263" priority="268" operator="equal">
      <formula>"0"</formula>
    </cfRule>
    <cfRule type="cellIs" dxfId="3262" priority="269" stopIfTrue="1" operator="equal">
      <formula>15</formula>
    </cfRule>
  </conditionalFormatting>
  <conditionalFormatting sqref="AV10">
    <cfRule type="cellIs" priority="258" operator="equal">
      <formula>""""""</formula>
    </cfRule>
    <cfRule type="cellIs" dxfId="3261" priority="259" stopIfTrue="1" operator="equal">
      <formula>10</formula>
    </cfRule>
    <cfRule type="cellIs" dxfId="3260" priority="260" operator="equal">
      <formula>"0"</formula>
    </cfRule>
    <cfRule type="cellIs" dxfId="3259" priority="261" stopIfTrue="1" operator="equal">
      <formula>15</formula>
    </cfRule>
  </conditionalFormatting>
  <conditionalFormatting sqref="AZ10">
    <cfRule type="cellIs" priority="250" operator="equal">
      <formula>""""""</formula>
    </cfRule>
    <cfRule type="cellIs" dxfId="3258" priority="251" stopIfTrue="1" operator="equal">
      <formula>10</formula>
    </cfRule>
    <cfRule type="cellIs" dxfId="3257" priority="252" operator="equal">
      <formula>"0"</formula>
    </cfRule>
    <cfRule type="cellIs" dxfId="3256" priority="253" stopIfTrue="1" operator="equal">
      <formula>15</formula>
    </cfRule>
  </conditionalFormatting>
  <conditionalFormatting sqref="AP11">
    <cfRule type="cellIs" priority="222" operator="equal">
      <formula>""""""</formula>
    </cfRule>
    <cfRule type="cellIs" dxfId="3255" priority="223" stopIfTrue="1" operator="equal">
      <formula>10</formula>
    </cfRule>
    <cfRule type="cellIs" dxfId="3254" priority="224" operator="equal">
      <formula>"0"</formula>
    </cfRule>
    <cfRule type="cellIs" dxfId="3253" priority="225" stopIfTrue="1" operator="equal">
      <formula>15</formula>
    </cfRule>
  </conditionalFormatting>
  <conditionalFormatting sqref="AR11">
    <cfRule type="cellIs" priority="218" operator="equal">
      <formula>""""""</formula>
    </cfRule>
    <cfRule type="cellIs" dxfId="3252" priority="219" stopIfTrue="1" operator="equal">
      <formula>10</formula>
    </cfRule>
    <cfRule type="cellIs" dxfId="3251" priority="220" operator="equal">
      <formula>"0"</formula>
    </cfRule>
    <cfRule type="cellIs" dxfId="3250" priority="221" stopIfTrue="1" operator="equal">
      <formula>15</formula>
    </cfRule>
  </conditionalFormatting>
  <conditionalFormatting sqref="AT11">
    <cfRule type="cellIs" priority="214" operator="equal">
      <formula>""""""</formula>
    </cfRule>
    <cfRule type="cellIs" dxfId="3249" priority="215" stopIfTrue="1" operator="equal">
      <formula>10</formula>
    </cfRule>
    <cfRule type="cellIs" dxfId="3248" priority="216" operator="equal">
      <formula>"0"</formula>
    </cfRule>
    <cfRule type="cellIs" dxfId="3247" priority="217" stopIfTrue="1" operator="equal">
      <formula>15</formula>
    </cfRule>
  </conditionalFormatting>
  <conditionalFormatting sqref="AV11">
    <cfRule type="cellIs" priority="210" operator="equal">
      <formula>""""""</formula>
    </cfRule>
    <cfRule type="cellIs" dxfId="3246" priority="211" stopIfTrue="1" operator="equal">
      <formula>10</formula>
    </cfRule>
    <cfRule type="cellIs" dxfId="3245" priority="212" operator="equal">
      <formula>"0"</formula>
    </cfRule>
    <cfRule type="cellIs" dxfId="3244" priority="213" stopIfTrue="1" operator="equal">
      <formula>15</formula>
    </cfRule>
  </conditionalFormatting>
  <conditionalFormatting sqref="AZ11">
    <cfRule type="cellIs" priority="202" operator="equal">
      <formula>""""""</formula>
    </cfRule>
    <cfRule type="cellIs" dxfId="3243" priority="203" stopIfTrue="1" operator="equal">
      <formula>10</formula>
    </cfRule>
    <cfRule type="cellIs" dxfId="3242" priority="204" operator="equal">
      <formula>"0"</formula>
    </cfRule>
    <cfRule type="cellIs" dxfId="3241" priority="205" stopIfTrue="1" operator="equal">
      <formula>15</formula>
    </cfRule>
  </conditionalFormatting>
  <conditionalFormatting sqref="N10">
    <cfRule type="cellIs" dxfId="3240" priority="173" operator="equal">
      <formula>"CASI SIEMPRE"</formula>
    </cfRule>
    <cfRule type="cellIs" dxfId="3239" priority="174" operator="equal">
      <formula>"PROBABLE"</formula>
    </cfRule>
    <cfRule type="cellIs" dxfId="3238" priority="175" operator="equal">
      <formula>"POSIBLE"</formula>
    </cfRule>
    <cfRule type="cellIs" dxfId="3237" priority="176" operator="equal">
      <formula>"RARA VEZ"</formula>
    </cfRule>
    <cfRule type="cellIs" dxfId="3236" priority="177" operator="equal">
      <formula>"IMPROBABLE"</formula>
    </cfRule>
  </conditionalFormatting>
  <conditionalFormatting sqref="M10">
    <cfRule type="cellIs" dxfId="3235" priority="168" operator="equal">
      <formula>5</formula>
    </cfRule>
    <cfRule type="cellIs" dxfId="3234" priority="169" operator="equal">
      <formula>4</formula>
    </cfRule>
    <cfRule type="cellIs" dxfId="3233" priority="170" operator="equal">
      <formula>3</formula>
    </cfRule>
    <cfRule type="cellIs" dxfId="3232" priority="171" operator="equal">
      <formula>2</formula>
    </cfRule>
    <cfRule type="cellIs" dxfId="3231" priority="172" operator="equal">
      <formula>1</formula>
    </cfRule>
  </conditionalFormatting>
  <conditionalFormatting sqref="AH10">
    <cfRule type="cellIs" dxfId="3230" priority="165" operator="greaterThanOrEqual">
      <formula>12</formula>
    </cfRule>
    <cfRule type="cellIs" dxfId="3229" priority="166" operator="between">
      <formula>6</formula>
      <formula>11</formula>
    </cfRule>
    <cfRule type="cellIs" dxfId="3228" priority="167" operator="between">
      <formula>1</formula>
      <formula>5</formula>
    </cfRule>
  </conditionalFormatting>
  <conditionalFormatting sqref="AI10">
    <cfRule type="cellIs" dxfId="3227" priority="162" operator="equal">
      <formula>"CATASTRÓFICO"</formula>
    </cfRule>
    <cfRule type="cellIs" dxfId="3226" priority="163" operator="equal">
      <formula>"MAYOR"</formula>
    </cfRule>
    <cfRule type="cellIs" dxfId="3225" priority="164" operator="equal">
      <formula>"MODERADO"</formula>
    </cfRule>
  </conditionalFormatting>
  <conditionalFormatting sqref="BE9:BF9">
    <cfRule type="cellIs" dxfId="3224" priority="143" operator="equal">
      <formula>"DÉBIL"</formula>
    </cfRule>
    <cfRule type="cellIs" dxfId="3223" priority="144" operator="equal">
      <formula>"MODERADO"</formula>
    </cfRule>
    <cfRule type="cellIs" dxfId="3222" priority="145" operator="equal">
      <formula>"FUERTE"</formula>
    </cfRule>
  </conditionalFormatting>
  <conditionalFormatting sqref="AK10">
    <cfRule type="cellIs" dxfId="3221" priority="137" operator="equal">
      <formula>"MODERADO"</formula>
    </cfRule>
    <cfRule type="cellIs" dxfId="3220" priority="138" operator="equal">
      <formula>"ALTO"</formula>
    </cfRule>
    <cfRule type="cellIs" dxfId="3219" priority="139" operator="equal">
      <formula>"EXTREMO"</formula>
    </cfRule>
  </conditionalFormatting>
  <conditionalFormatting sqref="AK10">
    <cfRule type="cellIs" dxfId="3218" priority="136" operator="equal">
      <formula>"NINGUNO"</formula>
    </cfRule>
  </conditionalFormatting>
  <conditionalFormatting sqref="BM10">
    <cfRule type="cellIs" dxfId="3217" priority="125" operator="equal">
      <formula>"EXTREMO"</formula>
    </cfRule>
    <cfRule type="cellIs" dxfId="3216" priority="126" operator="equal">
      <formula>"MODERADO"</formula>
    </cfRule>
    <cfRule type="cellIs" dxfId="3215" priority="127" operator="equal">
      <formula>"ALTO"</formula>
    </cfRule>
  </conditionalFormatting>
  <conditionalFormatting sqref="BJ8">
    <cfRule type="cellIs" dxfId="3214" priority="122" operator="equal">
      <formula>"DÉBIL"</formula>
    </cfRule>
    <cfRule type="cellIs" dxfId="3213" priority="123" operator="equal">
      <formula>"MODERADO"</formula>
    </cfRule>
    <cfRule type="cellIs" dxfId="3212" priority="124" operator="equal">
      <formula>"FUERTE"</formula>
    </cfRule>
  </conditionalFormatting>
  <conditionalFormatting sqref="BE10:BF10">
    <cfRule type="cellIs" dxfId="3211" priority="109" operator="equal">
      <formula>"DÉBIL"</formula>
    </cfRule>
    <cfRule type="cellIs" dxfId="3210" priority="110" operator="equal">
      <formula>"MODERADO"</formula>
    </cfRule>
    <cfRule type="cellIs" dxfId="3209" priority="111" operator="equal">
      <formula>"FUERTE"</formula>
    </cfRule>
  </conditionalFormatting>
  <conditionalFormatting sqref="BJ10">
    <cfRule type="cellIs" dxfId="3208" priority="44" operator="equal">
      <formula>"DÉBIL"</formula>
    </cfRule>
    <cfRule type="cellIs" dxfId="3207" priority="45" operator="equal">
      <formula>"MODERADO"</formula>
    </cfRule>
    <cfRule type="cellIs" dxfId="3206" priority="46" operator="equal">
      <formula>"FUERTE"</formula>
    </cfRule>
  </conditionalFormatting>
  <conditionalFormatting sqref="BI10">
    <cfRule type="cellIs" dxfId="3205" priority="33" operator="equal">
      <formula>"CASI SIEMPRE"</formula>
    </cfRule>
    <cfRule type="cellIs" dxfId="3204" priority="34" operator="equal">
      <formula>"PROBABLE"</formula>
    </cfRule>
    <cfRule type="cellIs" dxfId="3203" priority="35" operator="equal">
      <formula>"POSIBLE"</formula>
    </cfRule>
    <cfRule type="cellIs" dxfId="3202" priority="36" operator="equal">
      <formula>"RARA VEZ"</formula>
    </cfRule>
    <cfRule type="cellIs" dxfId="3201" priority="37" operator="equal">
      <formula>"IMPROBABLE"</formula>
    </cfRule>
  </conditionalFormatting>
  <conditionalFormatting sqref="AK8">
    <cfRule type="cellIs" dxfId="3200" priority="30" operator="equal">
      <formula>"EXTREMO"</formula>
    </cfRule>
    <cfRule type="cellIs" dxfId="3199" priority="31" operator="equal">
      <formula>"MODERADO"</formula>
    </cfRule>
    <cfRule type="cellIs" dxfId="3198" priority="32" operator="equal">
      <formula>"ALTO"</formula>
    </cfRule>
  </conditionalFormatting>
  <conditionalFormatting sqref="BG10">
    <cfRule type="cellIs" dxfId="3197" priority="27" operator="equal">
      <formula>"DÉBIL"</formula>
    </cfRule>
    <cfRule type="cellIs" dxfId="3196" priority="28" operator="equal">
      <formula>"MODERADO"</formula>
    </cfRule>
    <cfRule type="cellIs" dxfId="3195" priority="29" operator="equal">
      <formula>"FUERTE"</formula>
    </cfRule>
  </conditionalFormatting>
  <conditionalFormatting sqref="BK8">
    <cfRule type="cellIs" dxfId="3194" priority="18" operator="equal">
      <formula>"CATASTRÓFICO"</formula>
    </cfRule>
    <cfRule type="cellIs" dxfId="3193" priority="19" operator="equal">
      <formula>"MAYOR"</formula>
    </cfRule>
    <cfRule type="cellIs" dxfId="3192" priority="20" operator="equal">
      <formula>"MODERADO"</formula>
    </cfRule>
  </conditionalFormatting>
  <conditionalFormatting sqref="BK10">
    <cfRule type="cellIs" dxfId="3191" priority="15" operator="equal">
      <formula>"CATASTRÓFICO"</formula>
    </cfRule>
    <cfRule type="cellIs" dxfId="3190" priority="16" operator="equal">
      <formula>"MAYOR"</formula>
    </cfRule>
    <cfRule type="cellIs" dxfId="3189" priority="17" operator="equal">
      <formula>"MODERADO"</formula>
    </cfRule>
  </conditionalFormatting>
  <conditionalFormatting sqref="AX10">
    <cfRule type="cellIs" priority="5" operator="equal">
      <formula>""""""</formula>
    </cfRule>
    <cfRule type="cellIs" dxfId="3188" priority="6" stopIfTrue="1" operator="equal">
      <formula>5</formula>
    </cfRule>
    <cfRule type="cellIs" dxfId="3187" priority="7" operator="equal">
      <formula>"0"</formula>
    </cfRule>
    <cfRule type="cellIs" dxfId="3186" priority="8" stopIfTrue="1" operator="equal">
      <formula>10</formula>
    </cfRule>
  </conditionalFormatting>
  <conditionalFormatting sqref="AX11">
    <cfRule type="cellIs" priority="1" operator="equal">
      <formula>""""""</formula>
    </cfRule>
    <cfRule type="cellIs" dxfId="3185" priority="2" stopIfTrue="1" operator="equal">
      <formula>5</formula>
    </cfRule>
    <cfRule type="cellIs" dxfId="3184" priority="3" operator="equal">
      <formula>"0"</formula>
    </cfRule>
    <cfRule type="cellIs" dxfId="3183" priority="4" stopIfTrue="1" operator="equal">
      <formula>10</formula>
    </cfRule>
  </conditionalFormatting>
  <dataValidations count="11">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8:L8 H10:L10" xr:uid="{D5EBD14B-1FA4-4F0B-A9D3-B833C51548A4}">
      <formula1>$MK$6</formula1>
    </dataValidation>
    <dataValidation type="list" allowBlank="1" showInputMessage="1" showErrorMessage="1" errorTitle="ERROR" error="NO ADMITE VALOR DIFERENTE AL DE LA LISTA DESPLEGABLE (X)" sqref="R8:AE9 P8:Q8 AF8:AG11 Y10:AE11" xr:uid="{ECF46E5C-E656-4966-B801-E73BF707D8AB}">
      <formula1>$MK$6</formula1>
    </dataValidation>
    <dataValidation type="list" allowBlank="1" showErrorMessage="1" errorTitle="ERROR" error="NO ADMITE VALOR DIFERENTE AL DE LA LISTA DESPLEGABLE (X)" promptTitle="ADVERTENCIA" prompt="Si marca más de un valor para un mismo riesgo, se tomará por VERDADERO el IMPACTO MÁS ALTO" sqref="O8:O11" xr:uid="{4F7883F1-DBFE-4B57-ADDF-EE32896AFD14}">
      <formula1>$MK$6</formula1>
    </dataValidation>
    <dataValidation type="list" allowBlank="1" showInputMessage="1" showErrorMessage="1" sqref="BC8:BC11" xr:uid="{3DD964CC-B94D-4A62-ADC8-C3F312D04782}">
      <formula1>$MC$6:$MC$8</formula1>
    </dataValidation>
    <dataValidation type="list" allowBlank="1" showInputMessage="1" showErrorMessage="1" sqref="AW8:AW11" xr:uid="{6B0FAA34-0C6D-4AB8-9DD6-4AB9846074B4}">
      <formula1>$MJ$7:$MJ$9</formula1>
    </dataValidation>
    <dataValidation type="list" allowBlank="1" showInputMessage="1" showErrorMessage="1" sqref="AY8:AY11" xr:uid="{9EBFF7D6-39D8-4F26-B638-4F1DE29CE5D8}">
      <formula1>$MI$7:$MI$8</formula1>
    </dataValidation>
    <dataValidation type="list" allowBlank="1" showInputMessage="1" showErrorMessage="1" sqref="AU8:AU11" xr:uid="{599F2847-E477-47E3-9E12-4628357A7933}">
      <formula1>$MH$7:$MH$8</formula1>
    </dataValidation>
    <dataValidation type="list" allowBlank="1" showInputMessage="1" showErrorMessage="1" sqref="AS8:AS11" xr:uid="{FF255ACC-FC9D-4479-9F8A-842BBE696935}">
      <formula1>$MG$7:$MG$9</formula1>
    </dataValidation>
    <dataValidation type="list" allowBlank="1" showInputMessage="1" showErrorMessage="1" sqref="AQ8:AQ11" xr:uid="{0C948048-40BD-45C2-9E35-728B44DA5585}">
      <formula1>$MF$7:$MF$8</formula1>
    </dataValidation>
    <dataValidation type="list" allowBlank="1" showInputMessage="1" showErrorMessage="1" sqref="AO8:AO11" xr:uid="{3F60C702-17A3-4C4C-99EC-46E32BD66CEB}">
      <formula1>$ME$9:$ME$10</formula1>
    </dataValidation>
    <dataValidation type="list" allowBlank="1" showInputMessage="1" showErrorMessage="1" sqref="AM8:AM11" xr:uid="{DFEB61FB-D55C-4132-8309-7E9AAA00381F}">
      <formula1>$ME$7:$ME$8</formula1>
    </dataValidation>
  </dataValidations>
  <pageMargins left="0.7" right="0.7" top="0.75" bottom="0.75" header="0.3" footer="0.3"/>
  <pageSetup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94BD3-CE90-4EE0-8C78-735320CFF4F7}">
  <sheetPr>
    <tabColor rgb="FF548235"/>
  </sheetPr>
  <dimension ref="A1:MS17"/>
  <sheetViews>
    <sheetView topLeftCell="D3" zoomScale="98" zoomScaleNormal="98" workbookViewId="0">
      <selection activeCell="G13" sqref="G13:G14"/>
    </sheetView>
  </sheetViews>
  <sheetFormatPr baseColWidth="10" defaultColWidth="11.5" defaultRowHeight="15"/>
  <cols>
    <col min="1" max="1" width="4" style="23" customWidth="1"/>
    <col min="2" max="3" width="16.6640625" style="7" customWidth="1"/>
    <col min="4" max="4" width="45.33203125" style="7" customWidth="1"/>
    <col min="5" max="5" width="43.5" style="7" customWidth="1"/>
    <col min="6" max="6" width="15.5" style="7"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4.5" style="253" hidden="1" customWidth="1"/>
    <col min="55" max="55" width="20.1640625" style="26" hidden="1" customWidth="1"/>
    <col min="56" max="56" width="9.5" style="150" hidden="1" customWidth="1"/>
    <col min="57" max="58" width="13" style="150" hidden="1" customWidth="1"/>
    <col min="59" max="59" width="6.5" style="150" hidden="1" customWidth="1"/>
    <col min="60" max="60" width="7.5" style="150" hidden="1" customWidth="1"/>
    <col min="61" max="61" width="15.33203125" style="253" customWidth="1"/>
    <col min="62" max="62" width="2" style="150" hidden="1" customWidth="1"/>
    <col min="63" max="63" width="12.83203125" style="150" customWidth="1"/>
    <col min="64" max="64" width="6.5" style="150" hidden="1" customWidth="1"/>
    <col min="65" max="65" width="15.6640625" style="150" customWidth="1"/>
    <col min="66" max="66" width="10.1640625" style="23" hidden="1" customWidth="1"/>
    <col min="67" max="67" width="53.6640625" style="7" hidden="1" customWidth="1"/>
    <col min="68" max="68" width="32.83203125" style="23" hidden="1" customWidth="1"/>
    <col min="69" max="69" width="21.5" style="23" hidden="1" customWidth="1"/>
    <col min="70" max="296" width="9.1640625" style="7" bestFit="1" customWidth="1"/>
    <col min="297" max="297" width="4" style="7" customWidth="1"/>
    <col min="298" max="298" width="16.6640625" style="7" customWidth="1"/>
    <col min="299" max="299" width="45.33203125" style="7" customWidth="1"/>
    <col min="300" max="300" width="35.6640625" style="7" customWidth="1"/>
    <col min="301" max="301" width="15.5" style="7" customWidth="1"/>
    <col min="302" max="302" width="30.5" style="7" customWidth="1"/>
    <col min="303" max="304" width="10" style="7" customWidth="1"/>
    <col min="305" max="305" width="4" style="7" customWidth="1"/>
    <col min="306" max="306" width="13.83203125" style="7" customWidth="1"/>
    <col min="307" max="307" width="39.5" style="7" customWidth="1"/>
    <col min="308" max="309" width="13.5" style="7" customWidth="1"/>
    <col min="310" max="310" width="14" style="7" customWidth="1"/>
    <col min="311" max="311" width="12.5" style="7" customWidth="1"/>
    <col min="312" max="312" width="14.33203125" style="7" customWidth="1"/>
    <col min="313" max="313" width="13.6640625" style="7" customWidth="1"/>
    <col min="314" max="314" width="12.5" style="7" customWidth="1"/>
    <col min="315" max="315" width="14" style="7" customWidth="1"/>
    <col min="316" max="317" width="13" style="7" customWidth="1"/>
    <col min="318" max="318" width="15.33203125" style="7" customWidth="1"/>
    <col min="319" max="319" width="12.83203125" style="7" customWidth="1"/>
    <col min="320" max="320" width="3.83203125" style="7" customWidth="1"/>
    <col min="321" max="321" width="15.6640625" style="7" customWidth="1"/>
    <col min="322" max="322" width="10.1640625" style="7" customWidth="1"/>
    <col min="323" max="323" width="53.6640625" style="7" customWidth="1"/>
    <col min="324" max="324" width="32.83203125" style="7" customWidth="1"/>
    <col min="325" max="325" width="21.5" style="7" customWidth="1"/>
    <col min="326" max="347" width="9.1640625" style="7" bestFit="1" customWidth="1"/>
    <col min="348" max="348" width="31.1640625" style="7" customWidth="1"/>
    <col min="349" max="552" width="9.1640625" style="7" bestFit="1" customWidth="1"/>
    <col min="553" max="553" width="4" style="7" customWidth="1"/>
    <col min="554" max="554" width="16.6640625" style="7" customWidth="1"/>
    <col min="555" max="555" width="45.33203125" style="7" customWidth="1"/>
    <col min="556" max="556" width="35.6640625" style="7" customWidth="1"/>
    <col min="557" max="557" width="15.5" style="7" customWidth="1"/>
    <col min="558" max="558" width="30.5" style="7" customWidth="1"/>
    <col min="559" max="560" width="10" style="7" customWidth="1"/>
    <col min="561" max="561" width="4" style="7" customWidth="1"/>
    <col min="562" max="562" width="13.83203125" style="7" customWidth="1"/>
    <col min="563" max="563" width="39.5" style="7" customWidth="1"/>
    <col min="564" max="565" width="13.5" style="7" customWidth="1"/>
    <col min="566" max="566" width="14" style="7" customWidth="1"/>
    <col min="567" max="567" width="12.5" style="7" customWidth="1"/>
    <col min="568" max="568" width="14.33203125" style="7" customWidth="1"/>
    <col min="569" max="569" width="13.6640625" style="7" customWidth="1"/>
    <col min="570" max="570" width="12.5" style="7" customWidth="1"/>
    <col min="571" max="571" width="14" style="7" customWidth="1"/>
    <col min="572" max="573" width="13" style="7" customWidth="1"/>
    <col min="574" max="574" width="15.33203125" style="7" customWidth="1"/>
    <col min="575" max="575" width="12.83203125" style="7" customWidth="1"/>
    <col min="576" max="576" width="3.83203125" style="7" customWidth="1"/>
    <col min="577" max="577" width="15.6640625" style="7" customWidth="1"/>
    <col min="578" max="578" width="10.1640625" style="7" customWidth="1"/>
    <col min="579" max="579" width="53.6640625" style="7" customWidth="1"/>
    <col min="580" max="580" width="32.83203125" style="7" customWidth="1"/>
    <col min="581" max="581" width="21.5" style="7" customWidth="1"/>
    <col min="582" max="808" width="9.1640625" style="7" bestFit="1" customWidth="1"/>
    <col min="809" max="809" width="4" style="7" customWidth="1"/>
    <col min="810" max="810" width="16.6640625" style="7" customWidth="1"/>
    <col min="811" max="811" width="45.33203125" style="7" customWidth="1"/>
    <col min="812" max="812" width="35.6640625" style="7" customWidth="1"/>
    <col min="813" max="813" width="15.5" style="7" customWidth="1"/>
    <col min="814" max="814" width="30.5" style="7" customWidth="1"/>
    <col min="815" max="816" width="10" style="7" customWidth="1"/>
    <col min="817" max="817" width="4" style="7" customWidth="1"/>
    <col min="818" max="818" width="13.83203125" style="7" customWidth="1"/>
    <col min="819" max="819" width="39.5" style="7" customWidth="1"/>
    <col min="820" max="821" width="13.5" style="7" customWidth="1"/>
    <col min="822" max="822" width="14" style="7" customWidth="1"/>
    <col min="823" max="823" width="12.5" style="7" customWidth="1"/>
    <col min="824" max="824" width="14.33203125" style="7" customWidth="1"/>
    <col min="825" max="825" width="13.6640625" style="7" customWidth="1"/>
    <col min="826" max="826" width="12.5" style="7" customWidth="1"/>
    <col min="827" max="827" width="14" style="7" customWidth="1"/>
    <col min="828" max="829" width="13" style="7" customWidth="1"/>
    <col min="830" max="830" width="15.33203125" style="7" customWidth="1"/>
    <col min="831" max="831" width="12.83203125" style="7" customWidth="1"/>
    <col min="832" max="832" width="3.83203125" style="7" customWidth="1"/>
    <col min="833" max="833" width="15.6640625" style="7" customWidth="1"/>
    <col min="834" max="834" width="10.1640625" style="7" customWidth="1"/>
    <col min="835" max="835" width="53.6640625" style="7" customWidth="1"/>
    <col min="836" max="836" width="32.83203125" style="7" customWidth="1"/>
    <col min="837" max="837" width="21.5" style="7" customWidth="1"/>
    <col min="838" max="1064" width="9.1640625" style="7" bestFit="1" customWidth="1"/>
    <col min="1065" max="1065" width="4" style="7" customWidth="1"/>
    <col min="1066" max="1066" width="16.6640625" style="7" customWidth="1"/>
    <col min="1067" max="1067" width="45.33203125" style="7" customWidth="1"/>
    <col min="1068" max="1068" width="35.6640625" style="7" customWidth="1"/>
    <col min="1069" max="1069" width="15.5" style="7" customWidth="1"/>
    <col min="1070" max="1070" width="30.5" style="7" customWidth="1"/>
    <col min="1071" max="1072" width="10" style="7" customWidth="1"/>
    <col min="1073" max="1073" width="4" style="7" customWidth="1"/>
    <col min="1074" max="1074" width="13.83203125" style="7" customWidth="1"/>
    <col min="1075" max="1075" width="39.5" style="7" customWidth="1"/>
    <col min="1076" max="1077" width="13.5" style="7" customWidth="1"/>
    <col min="1078" max="1078" width="14" style="7" customWidth="1"/>
    <col min="1079" max="1079" width="12.5" style="7" customWidth="1"/>
    <col min="1080" max="1080" width="14.33203125" style="7" customWidth="1"/>
    <col min="1081" max="1081" width="13.6640625" style="7" customWidth="1"/>
    <col min="1082" max="1082" width="12.5" style="7" customWidth="1"/>
    <col min="1083" max="1083" width="14" style="7" customWidth="1"/>
    <col min="1084" max="1085" width="13" style="7" customWidth="1"/>
    <col min="1086" max="1086" width="15.33203125" style="7" customWidth="1"/>
    <col min="1087" max="1087" width="12.83203125" style="7" customWidth="1"/>
    <col min="1088" max="1088" width="3.83203125" style="7" customWidth="1"/>
    <col min="1089" max="1089" width="15.6640625" style="7" customWidth="1"/>
    <col min="1090" max="1090" width="10.1640625" style="7" customWidth="1"/>
    <col min="1091" max="1091" width="53.6640625" style="7" customWidth="1"/>
    <col min="1092" max="1092" width="32.83203125" style="7" customWidth="1"/>
    <col min="1093" max="1093" width="21.5" style="7" customWidth="1"/>
    <col min="1094" max="1320" width="9.1640625" style="7" bestFit="1" customWidth="1"/>
    <col min="1321" max="1321" width="4" style="7" customWidth="1"/>
    <col min="1322" max="1322" width="16.6640625" style="7" customWidth="1"/>
    <col min="1323" max="1323" width="45.33203125" style="7" customWidth="1"/>
    <col min="1324" max="1324" width="35.6640625" style="7" customWidth="1"/>
    <col min="1325" max="1325" width="15.5" style="7" customWidth="1"/>
    <col min="1326" max="1326" width="30.5" style="7" customWidth="1"/>
    <col min="1327" max="1328" width="10" style="7" customWidth="1"/>
    <col min="1329" max="1329" width="4" style="7" customWidth="1"/>
    <col min="1330" max="1330" width="13.83203125" style="7" customWidth="1"/>
    <col min="1331" max="1331" width="39.5" style="7" customWidth="1"/>
    <col min="1332" max="1333" width="13.5" style="7" customWidth="1"/>
    <col min="1334" max="1334" width="14" style="7" customWidth="1"/>
    <col min="1335" max="1335" width="12.5" style="7" customWidth="1"/>
    <col min="1336" max="1336" width="14.33203125" style="7" customWidth="1"/>
    <col min="1337" max="1337" width="13.6640625" style="7" customWidth="1"/>
    <col min="1338" max="1338" width="12.5" style="7" customWidth="1"/>
    <col min="1339" max="1339" width="14" style="7" customWidth="1"/>
    <col min="1340" max="1341" width="13" style="7" customWidth="1"/>
    <col min="1342" max="1342" width="15.33203125" style="7" customWidth="1"/>
    <col min="1343" max="1343" width="12.83203125" style="7" customWidth="1"/>
    <col min="1344" max="1344" width="3.83203125" style="7" customWidth="1"/>
    <col min="1345" max="1345" width="15.6640625" style="7" customWidth="1"/>
    <col min="1346" max="1346" width="10.1640625" style="7" customWidth="1"/>
    <col min="1347" max="1347" width="53.6640625" style="7" customWidth="1"/>
    <col min="1348" max="1348" width="32.83203125" style="7" customWidth="1"/>
    <col min="1349" max="1349" width="21.5" style="7" customWidth="1"/>
    <col min="1350" max="1576" width="9.1640625" style="7" bestFit="1" customWidth="1"/>
    <col min="1577" max="1577" width="4" style="7" customWidth="1"/>
    <col min="1578" max="1578" width="16.6640625" style="7" customWidth="1"/>
    <col min="1579" max="1579" width="45.33203125" style="7" customWidth="1"/>
    <col min="1580" max="1580" width="35.6640625" style="7" customWidth="1"/>
    <col min="1581" max="1581" width="15.5" style="7" customWidth="1"/>
    <col min="1582" max="1582" width="30.5" style="7" customWidth="1"/>
    <col min="1583" max="1584" width="10" style="7" customWidth="1"/>
    <col min="1585" max="1585" width="4" style="7" customWidth="1"/>
    <col min="1586" max="1586" width="13.83203125" style="7" customWidth="1"/>
    <col min="1587" max="1587" width="39.5" style="7" customWidth="1"/>
    <col min="1588" max="1589" width="13.5" style="7" customWidth="1"/>
    <col min="1590" max="1590" width="14" style="7" customWidth="1"/>
    <col min="1591" max="1591" width="12.5" style="7" customWidth="1"/>
    <col min="1592" max="1592" width="14.33203125" style="7" customWidth="1"/>
    <col min="1593" max="1593" width="13.6640625" style="7" customWidth="1"/>
    <col min="1594" max="1594" width="12.5" style="7" customWidth="1"/>
    <col min="1595" max="1595" width="14" style="7" customWidth="1"/>
    <col min="1596" max="1597" width="13" style="7" customWidth="1"/>
    <col min="1598" max="1598" width="15.33203125" style="7" customWidth="1"/>
    <col min="1599" max="1599" width="12.83203125" style="7" customWidth="1"/>
    <col min="1600" max="1600" width="3.83203125" style="7" customWidth="1"/>
    <col min="1601" max="1601" width="15.6640625" style="7" customWidth="1"/>
    <col min="1602" max="1602" width="10.1640625" style="7" customWidth="1"/>
    <col min="1603" max="1603" width="53.6640625" style="7" customWidth="1"/>
    <col min="1604" max="1604" width="32.83203125" style="7" customWidth="1"/>
    <col min="1605" max="1605" width="21.5" style="7" customWidth="1"/>
    <col min="1606" max="1832" width="9.1640625" style="7" bestFit="1" customWidth="1"/>
    <col min="1833" max="1833" width="4" style="7" customWidth="1"/>
    <col min="1834" max="1834" width="16.6640625" style="7" customWidth="1"/>
    <col min="1835" max="1835" width="45.33203125" style="7" customWidth="1"/>
    <col min="1836" max="1836" width="35.6640625" style="7" customWidth="1"/>
    <col min="1837" max="1837" width="15.5" style="7" customWidth="1"/>
    <col min="1838" max="1838" width="30.5" style="7" customWidth="1"/>
    <col min="1839" max="1840" width="10" style="7" customWidth="1"/>
    <col min="1841" max="1841" width="4" style="7" customWidth="1"/>
    <col min="1842" max="1842" width="13.83203125" style="7" customWidth="1"/>
    <col min="1843" max="1843" width="39.5" style="7" customWidth="1"/>
    <col min="1844" max="1845" width="13.5" style="7" customWidth="1"/>
    <col min="1846" max="1846" width="14" style="7" customWidth="1"/>
    <col min="1847" max="1847" width="12.5" style="7" customWidth="1"/>
    <col min="1848" max="1848" width="14.33203125" style="7" customWidth="1"/>
    <col min="1849" max="1849" width="13.6640625" style="7" customWidth="1"/>
    <col min="1850" max="1850" width="12.5" style="7" customWidth="1"/>
    <col min="1851" max="1851" width="14" style="7" customWidth="1"/>
    <col min="1852" max="1853" width="13" style="7" customWidth="1"/>
    <col min="1854" max="1854" width="15.33203125" style="7" customWidth="1"/>
    <col min="1855" max="1855" width="12.83203125" style="7" customWidth="1"/>
    <col min="1856" max="1856" width="3.83203125" style="7" customWidth="1"/>
    <col min="1857" max="1857" width="15.6640625" style="7" customWidth="1"/>
    <col min="1858" max="1858" width="10.1640625" style="7" customWidth="1"/>
    <col min="1859" max="1859" width="53.6640625" style="7" customWidth="1"/>
    <col min="1860" max="1860" width="32.83203125" style="7" customWidth="1"/>
    <col min="1861" max="1861" width="21.5" style="7" customWidth="1"/>
    <col min="1862" max="2088" width="9.1640625" style="7" bestFit="1" customWidth="1"/>
    <col min="2089" max="2089" width="4" style="7" customWidth="1"/>
    <col min="2090" max="2090" width="16.6640625" style="7" customWidth="1"/>
    <col min="2091" max="2091" width="45.33203125" style="7" customWidth="1"/>
    <col min="2092" max="2092" width="35.6640625" style="7" customWidth="1"/>
    <col min="2093" max="2093" width="15.5" style="7" customWidth="1"/>
    <col min="2094" max="2094" width="30.5" style="7" customWidth="1"/>
    <col min="2095" max="2096" width="10" style="7" customWidth="1"/>
    <col min="2097" max="2097" width="4" style="7" customWidth="1"/>
    <col min="2098" max="2098" width="13.83203125" style="7" customWidth="1"/>
    <col min="2099" max="2099" width="39.5" style="7" customWidth="1"/>
    <col min="2100" max="2101" width="13.5" style="7" customWidth="1"/>
    <col min="2102" max="2102" width="14" style="7" customWidth="1"/>
    <col min="2103" max="2103" width="12.5" style="7" customWidth="1"/>
    <col min="2104" max="2104" width="14.33203125" style="7" customWidth="1"/>
    <col min="2105" max="2105" width="13.6640625" style="7" customWidth="1"/>
    <col min="2106" max="2106" width="12.5" style="7" customWidth="1"/>
    <col min="2107" max="2107" width="14" style="7" customWidth="1"/>
    <col min="2108" max="2109" width="13" style="7" customWidth="1"/>
    <col min="2110" max="2110" width="15.33203125" style="7" customWidth="1"/>
    <col min="2111" max="2111" width="12.83203125" style="7" customWidth="1"/>
    <col min="2112" max="2112" width="3.83203125" style="7" customWidth="1"/>
    <col min="2113" max="2113" width="15.6640625" style="7" customWidth="1"/>
    <col min="2114" max="2114" width="10.1640625" style="7" customWidth="1"/>
    <col min="2115" max="2115" width="53.6640625" style="7" customWidth="1"/>
    <col min="2116" max="2116" width="32.83203125" style="7" customWidth="1"/>
    <col min="2117" max="2117" width="21.5" style="7" customWidth="1"/>
    <col min="2118" max="2344" width="9.1640625" style="7" bestFit="1" customWidth="1"/>
    <col min="2345" max="2345" width="4" style="7" customWidth="1"/>
    <col min="2346" max="2346" width="16.6640625" style="7" customWidth="1"/>
    <col min="2347" max="2347" width="45.33203125" style="7" customWidth="1"/>
    <col min="2348" max="2348" width="35.6640625" style="7" customWidth="1"/>
    <col min="2349" max="2349" width="15.5" style="7" customWidth="1"/>
    <col min="2350" max="2350" width="30.5" style="7" customWidth="1"/>
    <col min="2351" max="2352" width="10" style="7" customWidth="1"/>
    <col min="2353" max="2353" width="4" style="7" customWidth="1"/>
    <col min="2354" max="2354" width="13.83203125" style="7" customWidth="1"/>
    <col min="2355" max="2355" width="39.5" style="7" customWidth="1"/>
    <col min="2356" max="2357" width="13.5" style="7" customWidth="1"/>
    <col min="2358" max="2358" width="14" style="7" customWidth="1"/>
    <col min="2359" max="2359" width="12.5" style="7" customWidth="1"/>
    <col min="2360" max="2360" width="14.33203125" style="7" customWidth="1"/>
    <col min="2361" max="2361" width="13.6640625" style="7" customWidth="1"/>
    <col min="2362" max="2362" width="12.5" style="7" customWidth="1"/>
    <col min="2363" max="2363" width="14" style="7" customWidth="1"/>
    <col min="2364" max="2365" width="13" style="7" customWidth="1"/>
    <col min="2366" max="2366" width="15.33203125" style="7" customWidth="1"/>
    <col min="2367" max="2367" width="12.83203125" style="7" customWidth="1"/>
    <col min="2368" max="2368" width="3.83203125" style="7" customWidth="1"/>
    <col min="2369" max="2369" width="15.6640625" style="7" customWidth="1"/>
    <col min="2370" max="2370" width="10.1640625" style="7" customWidth="1"/>
    <col min="2371" max="2371" width="53.6640625" style="7" customWidth="1"/>
    <col min="2372" max="2372" width="32.83203125" style="7" customWidth="1"/>
    <col min="2373" max="2373" width="21.5" style="7" customWidth="1"/>
    <col min="2374" max="2600" width="9.1640625" style="7" bestFit="1" customWidth="1"/>
    <col min="2601" max="2601" width="4" style="7" customWidth="1"/>
    <col min="2602" max="2602" width="16.6640625" style="7" customWidth="1"/>
    <col min="2603" max="2603" width="45.33203125" style="7" customWidth="1"/>
    <col min="2604" max="2604" width="35.6640625" style="7" customWidth="1"/>
    <col min="2605" max="2605" width="15.5" style="7" customWidth="1"/>
    <col min="2606" max="2606" width="30.5" style="7" customWidth="1"/>
    <col min="2607" max="2608" width="10" style="7" customWidth="1"/>
    <col min="2609" max="2609" width="4" style="7" customWidth="1"/>
    <col min="2610" max="2610" width="13.83203125" style="7" customWidth="1"/>
    <col min="2611" max="2611" width="39.5" style="7" customWidth="1"/>
    <col min="2612" max="2613" width="13.5" style="7" customWidth="1"/>
    <col min="2614" max="2614" width="14" style="7" customWidth="1"/>
    <col min="2615" max="2615" width="12.5" style="7" customWidth="1"/>
    <col min="2616" max="2616" width="14.33203125" style="7" customWidth="1"/>
    <col min="2617" max="2617" width="13.6640625" style="7" customWidth="1"/>
    <col min="2618" max="2618" width="12.5" style="7" customWidth="1"/>
    <col min="2619" max="2619" width="14" style="7" customWidth="1"/>
    <col min="2620" max="2621" width="13" style="7" customWidth="1"/>
    <col min="2622" max="2622" width="15.33203125" style="7" customWidth="1"/>
    <col min="2623" max="2623" width="12.83203125" style="7" customWidth="1"/>
    <col min="2624" max="2624" width="3.83203125" style="7" customWidth="1"/>
    <col min="2625" max="2625" width="15.6640625" style="7" customWidth="1"/>
    <col min="2626" max="2626" width="10.1640625" style="7" customWidth="1"/>
    <col min="2627" max="2627" width="53.6640625" style="7" customWidth="1"/>
    <col min="2628" max="2628" width="32.83203125" style="7" customWidth="1"/>
    <col min="2629" max="2629" width="21.5" style="7" customWidth="1"/>
    <col min="2630" max="2856" width="9.1640625" style="7" bestFit="1" customWidth="1"/>
    <col min="2857" max="2857" width="4" style="7" customWidth="1"/>
    <col min="2858" max="2858" width="16.6640625" style="7" customWidth="1"/>
    <col min="2859" max="2859" width="45.33203125" style="7" customWidth="1"/>
    <col min="2860" max="2860" width="35.6640625" style="7" customWidth="1"/>
    <col min="2861" max="2861" width="15.5" style="7" customWidth="1"/>
    <col min="2862" max="2862" width="30.5" style="7" customWidth="1"/>
    <col min="2863" max="2864" width="10" style="7" customWidth="1"/>
    <col min="2865" max="2865" width="4" style="7" customWidth="1"/>
    <col min="2866" max="2866" width="13.83203125" style="7" customWidth="1"/>
    <col min="2867" max="2867" width="39.5" style="7" customWidth="1"/>
    <col min="2868" max="2869" width="13.5" style="7" customWidth="1"/>
    <col min="2870" max="2870" width="14" style="7" customWidth="1"/>
    <col min="2871" max="2871" width="12.5" style="7" customWidth="1"/>
    <col min="2872" max="2872" width="14.33203125" style="7" customWidth="1"/>
    <col min="2873" max="2873" width="13.6640625" style="7" customWidth="1"/>
    <col min="2874" max="2874" width="12.5" style="7" customWidth="1"/>
    <col min="2875" max="2875" width="14" style="7" customWidth="1"/>
    <col min="2876" max="2877" width="13" style="7" customWidth="1"/>
    <col min="2878" max="2878" width="15.33203125" style="7" customWidth="1"/>
    <col min="2879" max="2879" width="12.83203125" style="7" customWidth="1"/>
    <col min="2880" max="2880" width="3.83203125" style="7" customWidth="1"/>
    <col min="2881" max="2881" width="15.6640625" style="7" customWidth="1"/>
    <col min="2882" max="2882" width="10.1640625" style="7" customWidth="1"/>
    <col min="2883" max="2883" width="53.6640625" style="7" customWidth="1"/>
    <col min="2884" max="2884" width="32.83203125" style="7" customWidth="1"/>
    <col min="2885" max="2885" width="21.5" style="7" customWidth="1"/>
    <col min="2886" max="3112" width="9.1640625" style="7" bestFit="1" customWidth="1"/>
    <col min="3113" max="3113" width="4" style="7" customWidth="1"/>
    <col min="3114" max="3114" width="16.6640625" style="7" customWidth="1"/>
    <col min="3115" max="3115" width="45.33203125" style="7" customWidth="1"/>
    <col min="3116" max="3116" width="35.6640625" style="7" customWidth="1"/>
    <col min="3117" max="3117" width="15.5" style="7" customWidth="1"/>
    <col min="3118" max="3118" width="30.5" style="7" customWidth="1"/>
    <col min="3119" max="3120" width="10" style="7" customWidth="1"/>
    <col min="3121" max="3121" width="4" style="7" customWidth="1"/>
    <col min="3122" max="3122" width="13.83203125" style="7" customWidth="1"/>
    <col min="3123" max="3123" width="39.5" style="7" customWidth="1"/>
    <col min="3124" max="3125" width="13.5" style="7" customWidth="1"/>
    <col min="3126" max="3126" width="14" style="7" customWidth="1"/>
    <col min="3127" max="3127" width="12.5" style="7" customWidth="1"/>
    <col min="3128" max="3128" width="14.33203125" style="7" customWidth="1"/>
    <col min="3129" max="3129" width="13.6640625" style="7" customWidth="1"/>
    <col min="3130" max="3130" width="12.5" style="7" customWidth="1"/>
    <col min="3131" max="3131" width="14" style="7" customWidth="1"/>
    <col min="3132" max="3133" width="13" style="7" customWidth="1"/>
    <col min="3134" max="3134" width="15.33203125" style="7" customWidth="1"/>
    <col min="3135" max="3135" width="12.83203125" style="7" customWidth="1"/>
    <col min="3136" max="3136" width="3.83203125" style="7" customWidth="1"/>
    <col min="3137" max="3137" width="15.6640625" style="7" customWidth="1"/>
    <col min="3138" max="3138" width="10.1640625" style="7" customWidth="1"/>
    <col min="3139" max="3139" width="53.6640625" style="7" customWidth="1"/>
    <col min="3140" max="3140" width="32.83203125" style="7" customWidth="1"/>
    <col min="3141" max="3141" width="21.5" style="7" customWidth="1"/>
    <col min="3142" max="3368" width="9.1640625" style="7" bestFit="1" customWidth="1"/>
    <col min="3369" max="3369" width="4" style="7" customWidth="1"/>
    <col min="3370" max="3370" width="16.6640625" style="7" customWidth="1"/>
    <col min="3371" max="3371" width="45.33203125" style="7" customWidth="1"/>
    <col min="3372" max="3372" width="35.6640625" style="7" customWidth="1"/>
    <col min="3373" max="3373" width="15.5" style="7" customWidth="1"/>
    <col min="3374" max="3374" width="30.5" style="7" customWidth="1"/>
    <col min="3375" max="3376" width="10" style="7" customWidth="1"/>
    <col min="3377" max="3377" width="4" style="7" customWidth="1"/>
    <col min="3378" max="3378" width="13.83203125" style="7" customWidth="1"/>
    <col min="3379" max="3379" width="39.5" style="7" customWidth="1"/>
    <col min="3380" max="3381" width="13.5" style="7" customWidth="1"/>
    <col min="3382" max="3382" width="14" style="7" customWidth="1"/>
    <col min="3383" max="3383" width="12.5" style="7" customWidth="1"/>
    <col min="3384" max="3384" width="14.33203125" style="7" customWidth="1"/>
    <col min="3385" max="3385" width="13.6640625" style="7" customWidth="1"/>
    <col min="3386" max="3386" width="12.5" style="7" customWidth="1"/>
    <col min="3387" max="3387" width="14" style="7" customWidth="1"/>
    <col min="3388" max="3389" width="13" style="7" customWidth="1"/>
    <col min="3390" max="3390" width="15.33203125" style="7" customWidth="1"/>
    <col min="3391" max="3391" width="12.83203125" style="7" customWidth="1"/>
    <col min="3392" max="3392" width="3.83203125" style="7" customWidth="1"/>
    <col min="3393" max="3393" width="15.6640625" style="7" customWidth="1"/>
    <col min="3394" max="3394" width="10.1640625" style="7" customWidth="1"/>
    <col min="3395" max="3395" width="53.6640625" style="7" customWidth="1"/>
    <col min="3396" max="3396" width="32.83203125" style="7" customWidth="1"/>
    <col min="3397" max="3397" width="21.5" style="7" customWidth="1"/>
    <col min="3398" max="3624" width="9.1640625" style="7" bestFit="1" customWidth="1"/>
    <col min="3625" max="3625" width="4" style="7" customWidth="1"/>
    <col min="3626" max="3626" width="16.6640625" style="7" customWidth="1"/>
    <col min="3627" max="3627" width="45.33203125" style="7" customWidth="1"/>
    <col min="3628" max="3628" width="35.6640625" style="7" customWidth="1"/>
    <col min="3629" max="3629" width="15.5" style="7" customWidth="1"/>
    <col min="3630" max="3630" width="30.5" style="7" customWidth="1"/>
    <col min="3631" max="3632" width="10" style="7" customWidth="1"/>
    <col min="3633" max="3633" width="4" style="7" customWidth="1"/>
    <col min="3634" max="3634" width="13.83203125" style="7" customWidth="1"/>
    <col min="3635" max="3635" width="39.5" style="7" customWidth="1"/>
    <col min="3636" max="3637" width="13.5" style="7" customWidth="1"/>
    <col min="3638" max="3638" width="14" style="7" customWidth="1"/>
    <col min="3639" max="3639" width="12.5" style="7" customWidth="1"/>
    <col min="3640" max="3640" width="14.33203125" style="7" customWidth="1"/>
    <col min="3641" max="3641" width="13.6640625" style="7" customWidth="1"/>
    <col min="3642" max="3642" width="12.5" style="7" customWidth="1"/>
    <col min="3643" max="3643" width="14" style="7" customWidth="1"/>
    <col min="3644" max="3645" width="13" style="7" customWidth="1"/>
    <col min="3646" max="3646" width="15.33203125" style="7" customWidth="1"/>
    <col min="3647" max="3647" width="12.83203125" style="7" customWidth="1"/>
    <col min="3648" max="3648" width="3.83203125" style="7" customWidth="1"/>
    <col min="3649" max="3649" width="15.6640625" style="7" customWidth="1"/>
    <col min="3650" max="3650" width="10.1640625" style="7" customWidth="1"/>
    <col min="3651" max="3651" width="53.6640625" style="7" customWidth="1"/>
    <col min="3652" max="3652" width="32.83203125" style="7" customWidth="1"/>
    <col min="3653" max="3653" width="21.5" style="7" customWidth="1"/>
    <col min="3654" max="3880" width="9.1640625" style="7" bestFit="1" customWidth="1"/>
    <col min="3881" max="3881" width="4" style="7" customWidth="1"/>
    <col min="3882" max="3882" width="16.6640625" style="7" customWidth="1"/>
    <col min="3883" max="3883" width="45.33203125" style="7" customWidth="1"/>
    <col min="3884" max="3884" width="35.6640625" style="7" customWidth="1"/>
    <col min="3885" max="3885" width="15.5" style="7" customWidth="1"/>
    <col min="3886" max="3886" width="30.5" style="7" customWidth="1"/>
    <col min="3887" max="3888" width="10" style="7" customWidth="1"/>
    <col min="3889" max="3889" width="4" style="7" customWidth="1"/>
    <col min="3890" max="3890" width="13.83203125" style="7" customWidth="1"/>
    <col min="3891" max="3891" width="39.5" style="7" customWidth="1"/>
    <col min="3892" max="3893" width="13.5" style="7" customWidth="1"/>
    <col min="3894" max="3894" width="14" style="7" customWidth="1"/>
    <col min="3895" max="3895" width="12.5" style="7" customWidth="1"/>
    <col min="3896" max="3896" width="14.33203125" style="7" customWidth="1"/>
    <col min="3897" max="3897" width="13.6640625" style="7" customWidth="1"/>
    <col min="3898" max="3898" width="12.5" style="7" customWidth="1"/>
    <col min="3899" max="3899" width="14" style="7" customWidth="1"/>
    <col min="3900" max="3901" width="13" style="7" customWidth="1"/>
    <col min="3902" max="3902" width="15.33203125" style="7" customWidth="1"/>
    <col min="3903" max="3903" width="12.83203125" style="7" customWidth="1"/>
    <col min="3904" max="3904" width="3.83203125" style="7" customWidth="1"/>
    <col min="3905" max="3905" width="15.6640625" style="7" customWidth="1"/>
    <col min="3906" max="3906" width="10.1640625" style="7" customWidth="1"/>
    <col min="3907" max="3907" width="53.6640625" style="7" customWidth="1"/>
    <col min="3908" max="3908" width="32.83203125" style="7" customWidth="1"/>
    <col min="3909" max="3909" width="21.5" style="7" customWidth="1"/>
    <col min="3910" max="4136" width="9.1640625" style="7" bestFit="1" customWidth="1"/>
    <col min="4137" max="4137" width="4" style="7" customWidth="1"/>
    <col min="4138" max="4138" width="16.6640625" style="7" customWidth="1"/>
    <col min="4139" max="4139" width="45.33203125" style="7" customWidth="1"/>
    <col min="4140" max="4140" width="35.6640625" style="7" customWidth="1"/>
    <col min="4141" max="4141" width="15.5" style="7" customWidth="1"/>
    <col min="4142" max="4142" width="30.5" style="7" customWidth="1"/>
    <col min="4143" max="4144" width="10" style="7" customWidth="1"/>
    <col min="4145" max="4145" width="4" style="7" customWidth="1"/>
    <col min="4146" max="4146" width="13.83203125" style="7" customWidth="1"/>
    <col min="4147" max="4147" width="39.5" style="7" customWidth="1"/>
    <col min="4148" max="4149" width="13.5" style="7" customWidth="1"/>
    <col min="4150" max="4150" width="14" style="7" customWidth="1"/>
    <col min="4151" max="4151" width="12.5" style="7" customWidth="1"/>
    <col min="4152" max="4152" width="14.33203125" style="7" customWidth="1"/>
    <col min="4153" max="4153" width="13.6640625" style="7" customWidth="1"/>
    <col min="4154" max="4154" width="12.5" style="7" customWidth="1"/>
    <col min="4155" max="4155" width="14" style="7" customWidth="1"/>
    <col min="4156" max="4157" width="13" style="7" customWidth="1"/>
    <col min="4158" max="4158" width="15.33203125" style="7" customWidth="1"/>
    <col min="4159" max="4159" width="12.83203125" style="7" customWidth="1"/>
    <col min="4160" max="4160" width="3.83203125" style="7" customWidth="1"/>
    <col min="4161" max="4161" width="15.6640625" style="7" customWidth="1"/>
    <col min="4162" max="4162" width="10.1640625" style="7" customWidth="1"/>
    <col min="4163" max="4163" width="53.6640625" style="7" customWidth="1"/>
    <col min="4164" max="4164" width="32.83203125" style="7" customWidth="1"/>
    <col min="4165" max="4165" width="21.5" style="7" customWidth="1"/>
    <col min="4166" max="4392" width="9.1640625" style="7" bestFit="1" customWidth="1"/>
    <col min="4393" max="4393" width="4" style="7" customWidth="1"/>
    <col min="4394" max="4394" width="16.6640625" style="7" customWidth="1"/>
    <col min="4395" max="4395" width="45.33203125" style="7" customWidth="1"/>
    <col min="4396" max="4396" width="35.6640625" style="7" customWidth="1"/>
    <col min="4397" max="4397" width="15.5" style="7" customWidth="1"/>
    <col min="4398" max="4398" width="30.5" style="7" customWidth="1"/>
    <col min="4399" max="4400" width="10" style="7" customWidth="1"/>
    <col min="4401" max="4401" width="4" style="7" customWidth="1"/>
    <col min="4402" max="4402" width="13.83203125" style="7" customWidth="1"/>
    <col min="4403" max="4403" width="39.5" style="7" customWidth="1"/>
    <col min="4404" max="4405" width="13.5" style="7" customWidth="1"/>
    <col min="4406" max="4406" width="14" style="7" customWidth="1"/>
    <col min="4407" max="4407" width="12.5" style="7" customWidth="1"/>
    <col min="4408" max="4408" width="14.33203125" style="7" customWidth="1"/>
    <col min="4409" max="4409" width="13.6640625" style="7" customWidth="1"/>
    <col min="4410" max="4410" width="12.5" style="7" customWidth="1"/>
    <col min="4411" max="4411" width="14" style="7" customWidth="1"/>
    <col min="4412" max="4413" width="13" style="7" customWidth="1"/>
    <col min="4414" max="4414" width="15.33203125" style="7" customWidth="1"/>
    <col min="4415" max="4415" width="12.83203125" style="7" customWidth="1"/>
    <col min="4416" max="4416" width="3.83203125" style="7" customWidth="1"/>
    <col min="4417" max="4417" width="15.6640625" style="7" customWidth="1"/>
    <col min="4418" max="4418" width="10.1640625" style="7" customWidth="1"/>
    <col min="4419" max="4419" width="53.6640625" style="7" customWidth="1"/>
    <col min="4420" max="4420" width="32.83203125" style="7" customWidth="1"/>
    <col min="4421" max="4421" width="21.5" style="7" customWidth="1"/>
    <col min="4422" max="4648" width="9.1640625" style="7" bestFit="1" customWidth="1"/>
    <col min="4649" max="4649" width="4" style="7" customWidth="1"/>
    <col min="4650" max="4650" width="16.6640625" style="7" customWidth="1"/>
    <col min="4651" max="4651" width="45.33203125" style="7" customWidth="1"/>
    <col min="4652" max="4652" width="35.6640625" style="7" customWidth="1"/>
    <col min="4653" max="4653" width="15.5" style="7" customWidth="1"/>
    <col min="4654" max="4654" width="30.5" style="7" customWidth="1"/>
    <col min="4655" max="4656" width="10" style="7" customWidth="1"/>
    <col min="4657" max="4657" width="4" style="7" customWidth="1"/>
    <col min="4658" max="4658" width="13.83203125" style="7" customWidth="1"/>
    <col min="4659" max="4659" width="39.5" style="7" customWidth="1"/>
    <col min="4660" max="4661" width="13.5" style="7" customWidth="1"/>
    <col min="4662" max="4662" width="14" style="7" customWidth="1"/>
    <col min="4663" max="4663" width="12.5" style="7" customWidth="1"/>
    <col min="4664" max="4664" width="14.33203125" style="7" customWidth="1"/>
    <col min="4665" max="4665" width="13.6640625" style="7" customWidth="1"/>
    <col min="4666" max="4666" width="12.5" style="7" customWidth="1"/>
    <col min="4667" max="4667" width="14" style="7" customWidth="1"/>
    <col min="4668" max="4669" width="13" style="7" customWidth="1"/>
    <col min="4670" max="4670" width="15.33203125" style="7" customWidth="1"/>
    <col min="4671" max="4671" width="12.83203125" style="7" customWidth="1"/>
    <col min="4672" max="4672" width="3.83203125" style="7" customWidth="1"/>
    <col min="4673" max="4673" width="15.6640625" style="7" customWidth="1"/>
    <col min="4674" max="4674" width="10.1640625" style="7" customWidth="1"/>
    <col min="4675" max="4675" width="53.6640625" style="7" customWidth="1"/>
    <col min="4676" max="4676" width="32.83203125" style="7" customWidth="1"/>
    <col min="4677" max="4677" width="21.5" style="7" customWidth="1"/>
    <col min="4678" max="4904" width="9.1640625" style="7" bestFit="1" customWidth="1"/>
    <col min="4905" max="4905" width="4" style="7" customWidth="1"/>
    <col min="4906" max="4906" width="16.6640625" style="7" customWidth="1"/>
    <col min="4907" max="4907" width="45.33203125" style="7" customWidth="1"/>
    <col min="4908" max="4908" width="35.6640625" style="7" customWidth="1"/>
    <col min="4909" max="4909" width="15.5" style="7" customWidth="1"/>
    <col min="4910" max="4910" width="30.5" style="7" customWidth="1"/>
    <col min="4911" max="4912" width="10" style="7" customWidth="1"/>
    <col min="4913" max="4913" width="4" style="7" customWidth="1"/>
    <col min="4914" max="4914" width="13.83203125" style="7" customWidth="1"/>
    <col min="4915" max="4915" width="39.5" style="7" customWidth="1"/>
    <col min="4916" max="4917" width="13.5" style="7" customWidth="1"/>
    <col min="4918" max="4918" width="14" style="7" customWidth="1"/>
    <col min="4919" max="4919" width="12.5" style="7" customWidth="1"/>
    <col min="4920" max="4920" width="14.33203125" style="7" customWidth="1"/>
    <col min="4921" max="4921" width="13.6640625" style="7" customWidth="1"/>
    <col min="4922" max="4922" width="12.5" style="7" customWidth="1"/>
    <col min="4923" max="4923" width="14" style="7" customWidth="1"/>
    <col min="4924" max="4925" width="13" style="7" customWidth="1"/>
    <col min="4926" max="4926" width="15.33203125" style="7" customWidth="1"/>
    <col min="4927" max="4927" width="12.83203125" style="7" customWidth="1"/>
    <col min="4928" max="4928" width="3.83203125" style="7" customWidth="1"/>
    <col min="4929" max="4929" width="15.6640625" style="7" customWidth="1"/>
    <col min="4930" max="4930" width="10.1640625" style="7" customWidth="1"/>
    <col min="4931" max="4931" width="53.6640625" style="7" customWidth="1"/>
    <col min="4932" max="4932" width="32.83203125" style="7" customWidth="1"/>
    <col min="4933" max="4933" width="21.5" style="7" customWidth="1"/>
    <col min="4934" max="5160" width="9.1640625" style="7" bestFit="1" customWidth="1"/>
    <col min="5161" max="5161" width="4" style="7" customWidth="1"/>
    <col min="5162" max="5162" width="16.6640625" style="7" customWidth="1"/>
    <col min="5163" max="5163" width="45.33203125" style="7" customWidth="1"/>
    <col min="5164" max="5164" width="35.6640625" style="7" customWidth="1"/>
    <col min="5165" max="5165" width="15.5" style="7" customWidth="1"/>
    <col min="5166" max="5166" width="30.5" style="7" customWidth="1"/>
    <col min="5167" max="5168" width="10" style="7" customWidth="1"/>
    <col min="5169" max="5169" width="4" style="7" customWidth="1"/>
    <col min="5170" max="5170" width="13.83203125" style="7" customWidth="1"/>
    <col min="5171" max="5171" width="39.5" style="7" customWidth="1"/>
    <col min="5172" max="5173" width="13.5" style="7" customWidth="1"/>
    <col min="5174" max="5174" width="14" style="7" customWidth="1"/>
    <col min="5175" max="5175" width="12.5" style="7" customWidth="1"/>
    <col min="5176" max="5176" width="14.33203125" style="7" customWidth="1"/>
    <col min="5177" max="5177" width="13.6640625" style="7" customWidth="1"/>
    <col min="5178" max="5178" width="12.5" style="7" customWidth="1"/>
    <col min="5179" max="5179" width="14" style="7" customWidth="1"/>
    <col min="5180" max="5181" width="13" style="7" customWidth="1"/>
    <col min="5182" max="5182" width="15.33203125" style="7" customWidth="1"/>
    <col min="5183" max="5183" width="12.83203125" style="7" customWidth="1"/>
    <col min="5184" max="5184" width="3.83203125" style="7" customWidth="1"/>
    <col min="5185" max="5185" width="15.6640625" style="7" customWidth="1"/>
    <col min="5186" max="5186" width="10.1640625" style="7" customWidth="1"/>
    <col min="5187" max="5187" width="53.6640625" style="7" customWidth="1"/>
    <col min="5188" max="5188" width="32.83203125" style="7" customWidth="1"/>
    <col min="5189" max="5189" width="21.5" style="7" customWidth="1"/>
    <col min="5190" max="5416" width="9.1640625" style="7" bestFit="1" customWidth="1"/>
    <col min="5417" max="5417" width="4" style="7" customWidth="1"/>
    <col min="5418" max="5418" width="16.6640625" style="7" customWidth="1"/>
    <col min="5419" max="5419" width="45.33203125" style="7" customWidth="1"/>
    <col min="5420" max="5420" width="35.6640625" style="7" customWidth="1"/>
    <col min="5421" max="5421" width="15.5" style="7" customWidth="1"/>
    <col min="5422" max="5422" width="30.5" style="7" customWidth="1"/>
    <col min="5423" max="5424" width="10" style="7" customWidth="1"/>
    <col min="5425" max="5425" width="4" style="7" customWidth="1"/>
    <col min="5426" max="5426" width="13.83203125" style="7" customWidth="1"/>
    <col min="5427" max="5427" width="39.5" style="7" customWidth="1"/>
    <col min="5428" max="5429" width="13.5" style="7" customWidth="1"/>
    <col min="5430" max="5430" width="14" style="7" customWidth="1"/>
    <col min="5431" max="5431" width="12.5" style="7" customWidth="1"/>
    <col min="5432" max="5432" width="14.33203125" style="7" customWidth="1"/>
    <col min="5433" max="5433" width="13.6640625" style="7" customWidth="1"/>
    <col min="5434" max="5434" width="12.5" style="7" customWidth="1"/>
    <col min="5435" max="5435" width="14" style="7" customWidth="1"/>
    <col min="5436" max="5437" width="13" style="7" customWidth="1"/>
    <col min="5438" max="5438" width="15.33203125" style="7" customWidth="1"/>
    <col min="5439" max="5439" width="12.83203125" style="7" customWidth="1"/>
    <col min="5440" max="5440" width="3.83203125" style="7" customWidth="1"/>
    <col min="5441" max="5441" width="15.6640625" style="7" customWidth="1"/>
    <col min="5442" max="5442" width="10.1640625" style="7" customWidth="1"/>
    <col min="5443" max="5443" width="53.6640625" style="7" customWidth="1"/>
    <col min="5444" max="5444" width="32.83203125" style="7" customWidth="1"/>
    <col min="5445" max="5445" width="21.5" style="7" customWidth="1"/>
    <col min="5446" max="5672" width="9.1640625" style="7" bestFit="1" customWidth="1"/>
    <col min="5673" max="5673" width="4" style="7" customWidth="1"/>
    <col min="5674" max="5674" width="16.6640625" style="7" customWidth="1"/>
    <col min="5675" max="5675" width="45.33203125" style="7" customWidth="1"/>
    <col min="5676" max="5676" width="35.6640625" style="7" customWidth="1"/>
    <col min="5677" max="5677" width="15.5" style="7" customWidth="1"/>
    <col min="5678" max="5678" width="30.5" style="7" customWidth="1"/>
    <col min="5679" max="5680" width="10" style="7" customWidth="1"/>
    <col min="5681" max="5681" width="4" style="7" customWidth="1"/>
    <col min="5682" max="5682" width="13.83203125" style="7" customWidth="1"/>
    <col min="5683" max="5683" width="39.5" style="7" customWidth="1"/>
    <col min="5684" max="5685" width="13.5" style="7" customWidth="1"/>
    <col min="5686" max="5686" width="14" style="7" customWidth="1"/>
    <col min="5687" max="5687" width="12.5" style="7" customWidth="1"/>
    <col min="5688" max="5688" width="14.33203125" style="7" customWidth="1"/>
    <col min="5689" max="5689" width="13.6640625" style="7" customWidth="1"/>
    <col min="5690" max="5690" width="12.5" style="7" customWidth="1"/>
    <col min="5691" max="5691" width="14" style="7" customWidth="1"/>
    <col min="5692" max="5693" width="13" style="7" customWidth="1"/>
    <col min="5694" max="5694" width="15.33203125" style="7" customWidth="1"/>
    <col min="5695" max="5695" width="12.83203125" style="7" customWidth="1"/>
    <col min="5696" max="5696" width="3.83203125" style="7" customWidth="1"/>
    <col min="5697" max="5697" width="15.6640625" style="7" customWidth="1"/>
    <col min="5698" max="5698" width="10.1640625" style="7" customWidth="1"/>
    <col min="5699" max="5699" width="53.6640625" style="7" customWidth="1"/>
    <col min="5700" max="5700" width="32.83203125" style="7" customWidth="1"/>
    <col min="5701" max="5701" width="21.5" style="7" customWidth="1"/>
    <col min="5702" max="5928" width="9.1640625" style="7" bestFit="1" customWidth="1"/>
    <col min="5929" max="5929" width="4" style="7" customWidth="1"/>
    <col min="5930" max="5930" width="16.6640625" style="7" customWidth="1"/>
    <col min="5931" max="5931" width="45.33203125" style="7" customWidth="1"/>
    <col min="5932" max="5932" width="35.6640625" style="7" customWidth="1"/>
    <col min="5933" max="5933" width="15.5" style="7" customWidth="1"/>
    <col min="5934" max="5934" width="30.5" style="7" customWidth="1"/>
    <col min="5935" max="5936" width="10" style="7" customWidth="1"/>
    <col min="5937" max="5937" width="4" style="7" customWidth="1"/>
    <col min="5938" max="5938" width="13.83203125" style="7" customWidth="1"/>
    <col min="5939" max="5939" width="39.5" style="7" customWidth="1"/>
    <col min="5940" max="5941" width="13.5" style="7" customWidth="1"/>
    <col min="5942" max="5942" width="14" style="7" customWidth="1"/>
    <col min="5943" max="5943" width="12.5" style="7" customWidth="1"/>
    <col min="5944" max="5944" width="14.33203125" style="7" customWidth="1"/>
    <col min="5945" max="5945" width="13.6640625" style="7" customWidth="1"/>
    <col min="5946" max="5946" width="12.5" style="7" customWidth="1"/>
    <col min="5947" max="5947" width="14" style="7" customWidth="1"/>
    <col min="5948" max="5949" width="13" style="7" customWidth="1"/>
    <col min="5950" max="5950" width="15.33203125" style="7" customWidth="1"/>
    <col min="5951" max="5951" width="12.83203125" style="7" customWidth="1"/>
    <col min="5952" max="5952" width="3.83203125" style="7" customWidth="1"/>
    <col min="5953" max="5953" width="15.6640625" style="7" customWidth="1"/>
    <col min="5954" max="5954" width="10.1640625" style="7" customWidth="1"/>
    <col min="5955" max="5955" width="53.6640625" style="7" customWidth="1"/>
    <col min="5956" max="5956" width="32.83203125" style="7" customWidth="1"/>
    <col min="5957" max="5957" width="21.5" style="7" customWidth="1"/>
    <col min="5958" max="6184" width="9.1640625" style="7" bestFit="1" customWidth="1"/>
    <col min="6185" max="6185" width="4" style="7" customWidth="1"/>
    <col min="6186" max="6186" width="16.6640625" style="7" customWidth="1"/>
    <col min="6187" max="6187" width="45.33203125" style="7" customWidth="1"/>
    <col min="6188" max="6188" width="35.6640625" style="7" customWidth="1"/>
    <col min="6189" max="6189" width="15.5" style="7" customWidth="1"/>
    <col min="6190" max="6190" width="30.5" style="7" customWidth="1"/>
    <col min="6191" max="6192" width="10" style="7" customWidth="1"/>
    <col min="6193" max="6193" width="4" style="7" customWidth="1"/>
    <col min="6194" max="6194" width="13.83203125" style="7" customWidth="1"/>
    <col min="6195" max="6195" width="39.5" style="7" customWidth="1"/>
    <col min="6196" max="6197" width="13.5" style="7" customWidth="1"/>
    <col min="6198" max="6198" width="14" style="7" customWidth="1"/>
    <col min="6199" max="6199" width="12.5" style="7" customWidth="1"/>
    <col min="6200" max="6200" width="14.33203125" style="7" customWidth="1"/>
    <col min="6201" max="6201" width="13.6640625" style="7" customWidth="1"/>
    <col min="6202" max="6202" width="12.5" style="7" customWidth="1"/>
    <col min="6203" max="6203" width="14" style="7" customWidth="1"/>
    <col min="6204" max="6205" width="13" style="7" customWidth="1"/>
    <col min="6206" max="6206" width="15.33203125" style="7" customWidth="1"/>
    <col min="6207" max="6207" width="12.83203125" style="7" customWidth="1"/>
    <col min="6208" max="6208" width="3.83203125" style="7" customWidth="1"/>
    <col min="6209" max="6209" width="15.6640625" style="7" customWidth="1"/>
    <col min="6210" max="6210" width="10.1640625" style="7" customWidth="1"/>
    <col min="6211" max="6211" width="53.6640625" style="7" customWidth="1"/>
    <col min="6212" max="6212" width="32.83203125" style="7" customWidth="1"/>
    <col min="6213" max="6213" width="21.5" style="7" customWidth="1"/>
    <col min="6214" max="6440" width="9.1640625" style="7" bestFit="1" customWidth="1"/>
    <col min="6441" max="6441" width="4" style="7" customWidth="1"/>
    <col min="6442" max="6442" width="16.6640625" style="7" customWidth="1"/>
    <col min="6443" max="6443" width="45.33203125" style="7" customWidth="1"/>
    <col min="6444" max="6444" width="35.6640625" style="7" customWidth="1"/>
    <col min="6445" max="6445" width="15.5" style="7" customWidth="1"/>
    <col min="6446" max="6446" width="30.5" style="7" customWidth="1"/>
    <col min="6447" max="6448" width="10" style="7" customWidth="1"/>
    <col min="6449" max="6449" width="4" style="7" customWidth="1"/>
    <col min="6450" max="6450" width="13.83203125" style="7" customWidth="1"/>
    <col min="6451" max="6451" width="39.5" style="7" customWidth="1"/>
    <col min="6452" max="6453" width="13.5" style="7" customWidth="1"/>
    <col min="6454" max="6454" width="14" style="7" customWidth="1"/>
    <col min="6455" max="6455" width="12.5" style="7" customWidth="1"/>
    <col min="6456" max="6456" width="14.33203125" style="7" customWidth="1"/>
    <col min="6457" max="6457" width="13.6640625" style="7" customWidth="1"/>
    <col min="6458" max="6458" width="12.5" style="7" customWidth="1"/>
    <col min="6459" max="6459" width="14" style="7" customWidth="1"/>
    <col min="6460" max="6461" width="13" style="7" customWidth="1"/>
    <col min="6462" max="6462" width="15.33203125" style="7" customWidth="1"/>
    <col min="6463" max="6463" width="12.83203125" style="7" customWidth="1"/>
    <col min="6464" max="6464" width="3.83203125" style="7" customWidth="1"/>
    <col min="6465" max="6465" width="15.6640625" style="7" customWidth="1"/>
    <col min="6466" max="6466" width="10.1640625" style="7" customWidth="1"/>
    <col min="6467" max="6467" width="53.6640625" style="7" customWidth="1"/>
    <col min="6468" max="6468" width="32.83203125" style="7" customWidth="1"/>
    <col min="6469" max="6469" width="21.5" style="7" customWidth="1"/>
    <col min="6470" max="6696" width="9.1640625" style="7" bestFit="1" customWidth="1"/>
    <col min="6697" max="6697" width="4" style="7" customWidth="1"/>
    <col min="6698" max="6698" width="16.6640625" style="7" customWidth="1"/>
    <col min="6699" max="6699" width="45.33203125" style="7" customWidth="1"/>
    <col min="6700" max="6700" width="35.6640625" style="7" customWidth="1"/>
    <col min="6701" max="6701" width="15.5" style="7" customWidth="1"/>
    <col min="6702" max="6702" width="30.5" style="7" customWidth="1"/>
    <col min="6703" max="6704" width="10" style="7" customWidth="1"/>
    <col min="6705" max="6705" width="4" style="7" customWidth="1"/>
    <col min="6706" max="6706" width="13.83203125" style="7" customWidth="1"/>
    <col min="6707" max="6707" width="39.5" style="7" customWidth="1"/>
    <col min="6708" max="6709" width="13.5" style="7" customWidth="1"/>
    <col min="6710" max="6710" width="14" style="7" customWidth="1"/>
    <col min="6711" max="6711" width="12.5" style="7" customWidth="1"/>
    <col min="6712" max="6712" width="14.33203125" style="7" customWidth="1"/>
    <col min="6713" max="6713" width="13.6640625" style="7" customWidth="1"/>
    <col min="6714" max="6714" width="12.5" style="7" customWidth="1"/>
    <col min="6715" max="6715" width="14" style="7" customWidth="1"/>
    <col min="6716" max="6717" width="13" style="7" customWidth="1"/>
    <col min="6718" max="6718" width="15.33203125" style="7" customWidth="1"/>
    <col min="6719" max="6719" width="12.83203125" style="7" customWidth="1"/>
    <col min="6720" max="6720" width="3.83203125" style="7" customWidth="1"/>
    <col min="6721" max="6721" width="15.6640625" style="7" customWidth="1"/>
    <col min="6722" max="6722" width="10.1640625" style="7" customWidth="1"/>
    <col min="6723" max="6723" width="53.6640625" style="7" customWidth="1"/>
    <col min="6724" max="6724" width="32.83203125" style="7" customWidth="1"/>
    <col min="6725" max="6725" width="21.5" style="7" customWidth="1"/>
    <col min="6726" max="6952" width="9.1640625" style="7" bestFit="1" customWidth="1"/>
    <col min="6953" max="6953" width="4" style="7" customWidth="1"/>
    <col min="6954" max="6954" width="16.6640625" style="7" customWidth="1"/>
    <col min="6955" max="6955" width="45.33203125" style="7" customWidth="1"/>
    <col min="6956" max="6956" width="35.6640625" style="7" customWidth="1"/>
    <col min="6957" max="6957" width="15.5" style="7" customWidth="1"/>
    <col min="6958" max="6958" width="30.5" style="7" customWidth="1"/>
    <col min="6959" max="6960" width="10" style="7" customWidth="1"/>
    <col min="6961" max="6961" width="4" style="7" customWidth="1"/>
    <col min="6962" max="6962" width="13.83203125" style="7" customWidth="1"/>
    <col min="6963" max="6963" width="39.5" style="7" customWidth="1"/>
    <col min="6964" max="6965" width="13.5" style="7" customWidth="1"/>
    <col min="6966" max="6966" width="14" style="7" customWidth="1"/>
    <col min="6967" max="6967" width="12.5" style="7" customWidth="1"/>
    <col min="6968" max="6968" width="14.33203125" style="7" customWidth="1"/>
    <col min="6969" max="6969" width="13.6640625" style="7" customWidth="1"/>
    <col min="6970" max="6970" width="12.5" style="7" customWidth="1"/>
    <col min="6971" max="6971" width="14" style="7" customWidth="1"/>
    <col min="6972" max="6973" width="13" style="7" customWidth="1"/>
    <col min="6974" max="6974" width="15.33203125" style="7" customWidth="1"/>
    <col min="6975" max="6975" width="12.83203125" style="7" customWidth="1"/>
    <col min="6976" max="6976" width="3.83203125" style="7" customWidth="1"/>
    <col min="6977" max="6977" width="15.6640625" style="7" customWidth="1"/>
    <col min="6978" max="6978" width="10.1640625" style="7" customWidth="1"/>
    <col min="6979" max="6979" width="53.6640625" style="7" customWidth="1"/>
    <col min="6980" max="6980" width="32.83203125" style="7" customWidth="1"/>
    <col min="6981" max="6981" width="21.5" style="7" customWidth="1"/>
    <col min="6982" max="7208" width="9.1640625" style="7" bestFit="1" customWidth="1"/>
    <col min="7209" max="7209" width="4" style="7" customWidth="1"/>
    <col min="7210" max="7210" width="16.6640625" style="7" customWidth="1"/>
    <col min="7211" max="7211" width="45.33203125" style="7" customWidth="1"/>
    <col min="7212" max="7212" width="35.6640625" style="7" customWidth="1"/>
    <col min="7213" max="7213" width="15.5" style="7" customWidth="1"/>
    <col min="7214" max="7214" width="30.5" style="7" customWidth="1"/>
    <col min="7215" max="7216" width="10" style="7" customWidth="1"/>
    <col min="7217" max="7217" width="4" style="7" customWidth="1"/>
    <col min="7218" max="7218" width="13.83203125" style="7" customWidth="1"/>
    <col min="7219" max="7219" width="39.5" style="7" customWidth="1"/>
    <col min="7220" max="7221" width="13.5" style="7" customWidth="1"/>
    <col min="7222" max="7222" width="14" style="7" customWidth="1"/>
    <col min="7223" max="7223" width="12.5" style="7" customWidth="1"/>
    <col min="7224" max="7224" width="14.33203125" style="7" customWidth="1"/>
    <col min="7225" max="7225" width="13.6640625" style="7" customWidth="1"/>
    <col min="7226" max="7226" width="12.5" style="7" customWidth="1"/>
    <col min="7227" max="7227" width="14" style="7" customWidth="1"/>
    <col min="7228" max="7229" width="13" style="7" customWidth="1"/>
    <col min="7230" max="7230" width="15.33203125" style="7" customWidth="1"/>
    <col min="7231" max="7231" width="12.83203125" style="7" customWidth="1"/>
    <col min="7232" max="7232" width="3.83203125" style="7" customWidth="1"/>
    <col min="7233" max="7233" width="15.6640625" style="7" customWidth="1"/>
    <col min="7234" max="7234" width="10.1640625" style="7" customWidth="1"/>
    <col min="7235" max="7235" width="53.6640625" style="7" customWidth="1"/>
    <col min="7236" max="7236" width="32.83203125" style="7" customWidth="1"/>
    <col min="7237" max="7237" width="21.5" style="7" customWidth="1"/>
    <col min="7238" max="7464" width="9.1640625" style="7" bestFit="1" customWidth="1"/>
    <col min="7465" max="7465" width="4" style="7" customWidth="1"/>
    <col min="7466" max="7466" width="16.6640625" style="7" customWidth="1"/>
    <col min="7467" max="7467" width="45.33203125" style="7" customWidth="1"/>
    <col min="7468" max="7468" width="35.6640625" style="7" customWidth="1"/>
    <col min="7469" max="7469" width="15.5" style="7" customWidth="1"/>
    <col min="7470" max="7470" width="30.5" style="7" customWidth="1"/>
    <col min="7471" max="7472" width="10" style="7" customWidth="1"/>
    <col min="7473" max="7473" width="4" style="7" customWidth="1"/>
    <col min="7474" max="7474" width="13.83203125" style="7" customWidth="1"/>
    <col min="7475" max="7475" width="39.5" style="7" customWidth="1"/>
    <col min="7476" max="7477" width="13.5" style="7" customWidth="1"/>
    <col min="7478" max="7478" width="14" style="7" customWidth="1"/>
    <col min="7479" max="7479" width="12.5" style="7" customWidth="1"/>
    <col min="7480" max="7480" width="14.33203125" style="7" customWidth="1"/>
    <col min="7481" max="7481" width="13.6640625" style="7" customWidth="1"/>
    <col min="7482" max="7482" width="12.5" style="7" customWidth="1"/>
    <col min="7483" max="7483" width="14" style="7" customWidth="1"/>
    <col min="7484" max="7485" width="13" style="7" customWidth="1"/>
    <col min="7486" max="7486" width="15.33203125" style="7" customWidth="1"/>
    <col min="7487" max="7487" width="12.83203125" style="7" customWidth="1"/>
    <col min="7488" max="7488" width="3.83203125" style="7" customWidth="1"/>
    <col min="7489" max="7489" width="15.6640625" style="7" customWidth="1"/>
    <col min="7490" max="7490" width="10.1640625" style="7" customWidth="1"/>
    <col min="7491" max="7491" width="53.6640625" style="7" customWidth="1"/>
    <col min="7492" max="7492" width="32.83203125" style="7" customWidth="1"/>
    <col min="7493" max="7493" width="21.5" style="7" customWidth="1"/>
    <col min="7494" max="7720" width="9.1640625" style="7" bestFit="1" customWidth="1"/>
    <col min="7721" max="7721" width="4" style="7" customWidth="1"/>
    <col min="7722" max="7722" width="16.6640625" style="7" customWidth="1"/>
    <col min="7723" max="7723" width="45.33203125" style="7" customWidth="1"/>
    <col min="7724" max="7724" width="35.6640625" style="7" customWidth="1"/>
    <col min="7725" max="7725" width="15.5" style="7" customWidth="1"/>
    <col min="7726" max="7726" width="30.5" style="7" customWidth="1"/>
    <col min="7727" max="7728" width="10" style="7" customWidth="1"/>
    <col min="7729" max="7729" width="4" style="7" customWidth="1"/>
    <col min="7730" max="7730" width="13.83203125" style="7" customWidth="1"/>
    <col min="7731" max="7731" width="39.5" style="7" customWidth="1"/>
    <col min="7732" max="7733" width="13.5" style="7" customWidth="1"/>
    <col min="7734" max="7734" width="14" style="7" customWidth="1"/>
    <col min="7735" max="7735" width="12.5" style="7" customWidth="1"/>
    <col min="7736" max="7736" width="14.33203125" style="7" customWidth="1"/>
    <col min="7737" max="7737" width="13.6640625" style="7" customWidth="1"/>
    <col min="7738" max="7738" width="12.5" style="7" customWidth="1"/>
    <col min="7739" max="7739" width="14" style="7" customWidth="1"/>
    <col min="7740" max="7741" width="13" style="7" customWidth="1"/>
    <col min="7742" max="7742" width="15.33203125" style="7" customWidth="1"/>
    <col min="7743" max="7743" width="12.83203125" style="7" customWidth="1"/>
    <col min="7744" max="7744" width="3.83203125" style="7" customWidth="1"/>
    <col min="7745" max="7745" width="15.6640625" style="7" customWidth="1"/>
    <col min="7746" max="7746" width="10.1640625" style="7" customWidth="1"/>
    <col min="7747" max="7747" width="53.6640625" style="7" customWidth="1"/>
    <col min="7748" max="7748" width="32.83203125" style="7" customWidth="1"/>
    <col min="7749" max="7749" width="21.5" style="7" customWidth="1"/>
    <col min="7750" max="7976" width="9.1640625" style="7" bestFit="1" customWidth="1"/>
    <col min="7977" max="7977" width="4" style="7" customWidth="1"/>
    <col min="7978" max="7978" width="16.6640625" style="7" customWidth="1"/>
    <col min="7979" max="7979" width="45.33203125" style="7" customWidth="1"/>
    <col min="7980" max="7980" width="35.6640625" style="7" customWidth="1"/>
    <col min="7981" max="7981" width="15.5" style="7" customWidth="1"/>
    <col min="7982" max="7982" width="30.5" style="7" customWidth="1"/>
    <col min="7983" max="7984" width="10" style="7" customWidth="1"/>
    <col min="7985" max="7985" width="4" style="7" customWidth="1"/>
    <col min="7986" max="7986" width="13.83203125" style="7" customWidth="1"/>
    <col min="7987" max="7987" width="39.5" style="7" customWidth="1"/>
    <col min="7988" max="7989" width="13.5" style="7" customWidth="1"/>
    <col min="7990" max="7990" width="14" style="7" customWidth="1"/>
    <col min="7991" max="7991" width="12.5" style="7" customWidth="1"/>
    <col min="7992" max="7992" width="14.33203125" style="7" customWidth="1"/>
    <col min="7993" max="7993" width="13.6640625" style="7" customWidth="1"/>
    <col min="7994" max="7994" width="12.5" style="7" customWidth="1"/>
    <col min="7995" max="7995" width="14" style="7" customWidth="1"/>
    <col min="7996" max="7997" width="13" style="7" customWidth="1"/>
    <col min="7998" max="7998" width="15.33203125" style="7" customWidth="1"/>
    <col min="7999" max="7999" width="12.83203125" style="7" customWidth="1"/>
    <col min="8000" max="8000" width="3.83203125" style="7" customWidth="1"/>
    <col min="8001" max="8001" width="15.6640625" style="7" customWidth="1"/>
    <col min="8002" max="8002" width="10.1640625" style="7" customWidth="1"/>
    <col min="8003" max="8003" width="53.6640625" style="7" customWidth="1"/>
    <col min="8004" max="8004" width="32.83203125" style="7" customWidth="1"/>
    <col min="8005" max="8005" width="21.5" style="7" customWidth="1"/>
    <col min="8006" max="8232" width="9.1640625" style="7" bestFit="1" customWidth="1"/>
    <col min="8233" max="8233" width="4" style="7" customWidth="1"/>
    <col min="8234" max="8234" width="16.6640625" style="7" customWidth="1"/>
    <col min="8235" max="8235" width="45.33203125" style="7" customWidth="1"/>
    <col min="8236" max="8236" width="35.6640625" style="7" customWidth="1"/>
    <col min="8237" max="8237" width="15.5" style="7" customWidth="1"/>
    <col min="8238" max="8238" width="30.5" style="7" customWidth="1"/>
    <col min="8239" max="8240" width="10" style="7" customWidth="1"/>
    <col min="8241" max="8241" width="4" style="7" customWidth="1"/>
    <col min="8242" max="8242" width="13.83203125" style="7" customWidth="1"/>
    <col min="8243" max="8243" width="39.5" style="7" customWidth="1"/>
    <col min="8244" max="8245" width="13.5" style="7" customWidth="1"/>
    <col min="8246" max="8246" width="14" style="7" customWidth="1"/>
    <col min="8247" max="8247" width="12.5" style="7" customWidth="1"/>
    <col min="8248" max="8248" width="14.33203125" style="7" customWidth="1"/>
    <col min="8249" max="8249" width="13.6640625" style="7" customWidth="1"/>
    <col min="8250" max="8250" width="12.5" style="7" customWidth="1"/>
    <col min="8251" max="8251" width="14" style="7" customWidth="1"/>
    <col min="8252" max="8253" width="13" style="7" customWidth="1"/>
    <col min="8254" max="8254" width="15.33203125" style="7" customWidth="1"/>
    <col min="8255" max="8255" width="12.83203125" style="7" customWidth="1"/>
    <col min="8256" max="8256" width="3.83203125" style="7" customWidth="1"/>
    <col min="8257" max="8257" width="15.6640625" style="7" customWidth="1"/>
    <col min="8258" max="8258" width="10.1640625" style="7" customWidth="1"/>
    <col min="8259" max="8259" width="53.6640625" style="7" customWidth="1"/>
    <col min="8260" max="8260" width="32.83203125" style="7" customWidth="1"/>
    <col min="8261" max="8261" width="21.5" style="7" customWidth="1"/>
    <col min="8262" max="8488" width="9.1640625" style="7" bestFit="1" customWidth="1"/>
    <col min="8489" max="8489" width="4" style="7" customWidth="1"/>
    <col min="8490" max="8490" width="16.6640625" style="7" customWidth="1"/>
    <col min="8491" max="8491" width="45.33203125" style="7" customWidth="1"/>
    <col min="8492" max="8492" width="35.6640625" style="7" customWidth="1"/>
    <col min="8493" max="8493" width="15.5" style="7" customWidth="1"/>
    <col min="8494" max="8494" width="30.5" style="7" customWidth="1"/>
    <col min="8495" max="8496" width="10" style="7" customWidth="1"/>
    <col min="8497" max="8497" width="4" style="7" customWidth="1"/>
    <col min="8498" max="8498" width="13.83203125" style="7" customWidth="1"/>
    <col min="8499" max="8499" width="39.5" style="7" customWidth="1"/>
    <col min="8500" max="8501" width="13.5" style="7" customWidth="1"/>
    <col min="8502" max="8502" width="14" style="7" customWidth="1"/>
    <col min="8503" max="8503" width="12.5" style="7" customWidth="1"/>
    <col min="8504" max="8504" width="14.33203125" style="7" customWidth="1"/>
    <col min="8505" max="8505" width="13.6640625" style="7" customWidth="1"/>
    <col min="8506" max="8506" width="12.5" style="7" customWidth="1"/>
    <col min="8507" max="8507" width="14" style="7" customWidth="1"/>
    <col min="8508" max="8509" width="13" style="7" customWidth="1"/>
    <col min="8510" max="8510" width="15.33203125" style="7" customWidth="1"/>
    <col min="8511" max="8511" width="12.83203125" style="7" customWidth="1"/>
    <col min="8512" max="8512" width="3.83203125" style="7" customWidth="1"/>
    <col min="8513" max="8513" width="15.6640625" style="7" customWidth="1"/>
    <col min="8514" max="8514" width="10.1640625" style="7" customWidth="1"/>
    <col min="8515" max="8515" width="53.6640625" style="7" customWidth="1"/>
    <col min="8516" max="8516" width="32.83203125" style="7" customWidth="1"/>
    <col min="8517" max="8517" width="21.5" style="7" customWidth="1"/>
    <col min="8518" max="8744" width="9.1640625" style="7" bestFit="1" customWidth="1"/>
    <col min="8745" max="8745" width="4" style="7" customWidth="1"/>
    <col min="8746" max="8746" width="16.6640625" style="7" customWidth="1"/>
    <col min="8747" max="8747" width="45.33203125" style="7" customWidth="1"/>
    <col min="8748" max="8748" width="35.6640625" style="7" customWidth="1"/>
    <col min="8749" max="8749" width="15.5" style="7" customWidth="1"/>
    <col min="8750" max="8750" width="30.5" style="7" customWidth="1"/>
    <col min="8751" max="8752" width="10" style="7" customWidth="1"/>
    <col min="8753" max="8753" width="4" style="7" customWidth="1"/>
    <col min="8754" max="8754" width="13.83203125" style="7" customWidth="1"/>
    <col min="8755" max="8755" width="39.5" style="7" customWidth="1"/>
    <col min="8756" max="8757" width="13.5" style="7" customWidth="1"/>
    <col min="8758" max="8758" width="14" style="7" customWidth="1"/>
    <col min="8759" max="8759" width="12.5" style="7" customWidth="1"/>
    <col min="8760" max="8760" width="14.33203125" style="7" customWidth="1"/>
    <col min="8761" max="8761" width="13.6640625" style="7" customWidth="1"/>
    <col min="8762" max="8762" width="12.5" style="7" customWidth="1"/>
    <col min="8763" max="8763" width="14" style="7" customWidth="1"/>
    <col min="8764" max="8765" width="13" style="7" customWidth="1"/>
    <col min="8766" max="8766" width="15.33203125" style="7" customWidth="1"/>
    <col min="8767" max="8767" width="12.83203125" style="7" customWidth="1"/>
    <col min="8768" max="8768" width="3.83203125" style="7" customWidth="1"/>
    <col min="8769" max="8769" width="15.6640625" style="7" customWidth="1"/>
    <col min="8770" max="8770" width="10.1640625" style="7" customWidth="1"/>
    <col min="8771" max="8771" width="53.6640625" style="7" customWidth="1"/>
    <col min="8772" max="8772" width="32.83203125" style="7" customWidth="1"/>
    <col min="8773" max="8773" width="21.5" style="7" customWidth="1"/>
    <col min="8774" max="9000" width="9.1640625" style="7" bestFit="1" customWidth="1"/>
    <col min="9001" max="9001" width="4" style="7" customWidth="1"/>
    <col min="9002" max="9002" width="16.6640625" style="7" customWidth="1"/>
    <col min="9003" max="9003" width="45.33203125" style="7" customWidth="1"/>
    <col min="9004" max="9004" width="35.6640625" style="7" customWidth="1"/>
    <col min="9005" max="9005" width="15.5" style="7" customWidth="1"/>
    <col min="9006" max="9006" width="30.5" style="7" customWidth="1"/>
    <col min="9007" max="9008" width="10" style="7" customWidth="1"/>
    <col min="9009" max="9009" width="4" style="7" customWidth="1"/>
    <col min="9010" max="9010" width="13.83203125" style="7" customWidth="1"/>
    <col min="9011" max="9011" width="39.5" style="7" customWidth="1"/>
    <col min="9012" max="9013" width="13.5" style="7" customWidth="1"/>
    <col min="9014" max="9014" width="14" style="7" customWidth="1"/>
    <col min="9015" max="9015" width="12.5" style="7" customWidth="1"/>
    <col min="9016" max="9016" width="14.33203125" style="7" customWidth="1"/>
    <col min="9017" max="9017" width="13.6640625" style="7" customWidth="1"/>
    <col min="9018" max="9018" width="12.5" style="7" customWidth="1"/>
    <col min="9019" max="9019" width="14" style="7" customWidth="1"/>
    <col min="9020" max="9021" width="13" style="7" customWidth="1"/>
    <col min="9022" max="9022" width="15.33203125" style="7" customWidth="1"/>
    <col min="9023" max="9023" width="12.83203125" style="7" customWidth="1"/>
    <col min="9024" max="9024" width="3.83203125" style="7" customWidth="1"/>
    <col min="9025" max="9025" width="15.6640625" style="7" customWidth="1"/>
    <col min="9026" max="9026" width="10.1640625" style="7" customWidth="1"/>
    <col min="9027" max="9027" width="53.6640625" style="7" customWidth="1"/>
    <col min="9028" max="9028" width="32.83203125" style="7" customWidth="1"/>
    <col min="9029" max="9029" width="21.5" style="7" customWidth="1"/>
    <col min="9030" max="9256" width="9.1640625" style="7" bestFit="1" customWidth="1"/>
    <col min="9257" max="9257" width="4" style="7" customWidth="1"/>
    <col min="9258" max="9258" width="16.6640625" style="7" customWidth="1"/>
    <col min="9259" max="9259" width="45.33203125" style="7" customWidth="1"/>
    <col min="9260" max="9260" width="35.6640625" style="7" customWidth="1"/>
    <col min="9261" max="9261" width="15.5" style="7" customWidth="1"/>
    <col min="9262" max="9262" width="30.5" style="7" customWidth="1"/>
    <col min="9263" max="9264" width="10" style="7" customWidth="1"/>
    <col min="9265" max="9265" width="4" style="7" customWidth="1"/>
    <col min="9266" max="9266" width="13.83203125" style="7" customWidth="1"/>
    <col min="9267" max="9267" width="39.5" style="7" customWidth="1"/>
    <col min="9268" max="9269" width="13.5" style="7" customWidth="1"/>
    <col min="9270" max="9270" width="14" style="7" customWidth="1"/>
    <col min="9271" max="9271" width="12.5" style="7" customWidth="1"/>
    <col min="9272" max="9272" width="14.33203125" style="7" customWidth="1"/>
    <col min="9273" max="9273" width="13.6640625" style="7" customWidth="1"/>
    <col min="9274" max="9274" width="12.5" style="7" customWidth="1"/>
    <col min="9275" max="9275" width="14" style="7" customWidth="1"/>
    <col min="9276" max="9277" width="13" style="7" customWidth="1"/>
    <col min="9278" max="9278" width="15.33203125" style="7" customWidth="1"/>
    <col min="9279" max="9279" width="12.83203125" style="7" customWidth="1"/>
    <col min="9280" max="9280" width="3.83203125" style="7" customWidth="1"/>
    <col min="9281" max="9281" width="15.6640625" style="7" customWidth="1"/>
    <col min="9282" max="9282" width="10.1640625" style="7" customWidth="1"/>
    <col min="9283" max="9283" width="53.6640625" style="7" customWidth="1"/>
    <col min="9284" max="9284" width="32.83203125" style="7" customWidth="1"/>
    <col min="9285" max="9285" width="21.5" style="7" customWidth="1"/>
    <col min="9286" max="9512" width="9.1640625" style="7" bestFit="1" customWidth="1"/>
    <col min="9513" max="9513" width="4" style="7" customWidth="1"/>
    <col min="9514" max="9514" width="16.6640625" style="7" customWidth="1"/>
    <col min="9515" max="9515" width="45.33203125" style="7" customWidth="1"/>
    <col min="9516" max="9516" width="35.6640625" style="7" customWidth="1"/>
    <col min="9517" max="9517" width="15.5" style="7" customWidth="1"/>
    <col min="9518" max="9518" width="30.5" style="7" customWidth="1"/>
    <col min="9519" max="9520" width="10" style="7" customWidth="1"/>
    <col min="9521" max="9521" width="4" style="7" customWidth="1"/>
    <col min="9522" max="9522" width="13.83203125" style="7" customWidth="1"/>
    <col min="9523" max="9523" width="39.5" style="7" customWidth="1"/>
    <col min="9524" max="9525" width="13.5" style="7" customWidth="1"/>
    <col min="9526" max="9526" width="14" style="7" customWidth="1"/>
    <col min="9527" max="9527" width="12.5" style="7" customWidth="1"/>
    <col min="9528" max="9528" width="14.33203125" style="7" customWidth="1"/>
    <col min="9529" max="9529" width="13.6640625" style="7" customWidth="1"/>
    <col min="9530" max="9530" width="12.5" style="7" customWidth="1"/>
    <col min="9531" max="9531" width="14" style="7" customWidth="1"/>
    <col min="9532" max="9533" width="13" style="7" customWidth="1"/>
    <col min="9534" max="9534" width="15.33203125" style="7" customWidth="1"/>
    <col min="9535" max="9535" width="12.83203125" style="7" customWidth="1"/>
    <col min="9536" max="9536" width="3.83203125" style="7" customWidth="1"/>
    <col min="9537" max="9537" width="15.6640625" style="7" customWidth="1"/>
    <col min="9538" max="9538" width="10.1640625" style="7" customWidth="1"/>
    <col min="9539" max="9539" width="53.6640625" style="7" customWidth="1"/>
    <col min="9540" max="9540" width="32.83203125" style="7" customWidth="1"/>
    <col min="9541" max="9541" width="21.5" style="7" customWidth="1"/>
    <col min="9542" max="9768" width="9.1640625" style="7" bestFit="1" customWidth="1"/>
    <col min="9769" max="9769" width="4" style="7" customWidth="1"/>
    <col min="9770" max="9770" width="16.6640625" style="7" customWidth="1"/>
    <col min="9771" max="9771" width="45.33203125" style="7" customWidth="1"/>
    <col min="9772" max="9772" width="35.6640625" style="7" customWidth="1"/>
    <col min="9773" max="9773" width="15.5" style="7" customWidth="1"/>
    <col min="9774" max="9774" width="30.5" style="7" customWidth="1"/>
    <col min="9775" max="9776" width="10" style="7" customWidth="1"/>
    <col min="9777" max="9777" width="4" style="7" customWidth="1"/>
    <col min="9778" max="9778" width="13.83203125" style="7" customWidth="1"/>
    <col min="9779" max="9779" width="39.5" style="7" customWidth="1"/>
    <col min="9780" max="9781" width="13.5" style="7" customWidth="1"/>
    <col min="9782" max="9782" width="14" style="7" customWidth="1"/>
    <col min="9783" max="9783" width="12.5" style="7" customWidth="1"/>
    <col min="9784" max="9784" width="14.33203125" style="7" customWidth="1"/>
    <col min="9785" max="9785" width="13.6640625" style="7" customWidth="1"/>
    <col min="9786" max="9786" width="12.5" style="7" customWidth="1"/>
    <col min="9787" max="9787" width="14" style="7" customWidth="1"/>
    <col min="9788" max="9789" width="13" style="7" customWidth="1"/>
    <col min="9790" max="9790" width="15.33203125" style="7" customWidth="1"/>
    <col min="9791" max="9791" width="12.83203125" style="7" customWidth="1"/>
    <col min="9792" max="9792" width="3.83203125" style="7" customWidth="1"/>
    <col min="9793" max="9793" width="15.6640625" style="7" customWidth="1"/>
    <col min="9794" max="9794" width="10.1640625" style="7" customWidth="1"/>
    <col min="9795" max="9795" width="53.6640625" style="7" customWidth="1"/>
    <col min="9796" max="9796" width="32.83203125" style="7" customWidth="1"/>
    <col min="9797" max="9797" width="21.5" style="7" customWidth="1"/>
    <col min="9798" max="10024" width="9.1640625" style="7" bestFit="1" customWidth="1"/>
    <col min="10025" max="10025" width="4" style="7" customWidth="1"/>
    <col min="10026" max="10026" width="16.6640625" style="7" customWidth="1"/>
    <col min="10027" max="10027" width="45.33203125" style="7" customWidth="1"/>
    <col min="10028" max="10028" width="35.6640625" style="7" customWidth="1"/>
    <col min="10029" max="10029" width="15.5" style="7" customWidth="1"/>
    <col min="10030" max="10030" width="30.5" style="7" customWidth="1"/>
    <col min="10031" max="10032" width="10" style="7" customWidth="1"/>
    <col min="10033" max="10033" width="4" style="7" customWidth="1"/>
    <col min="10034" max="10034" width="13.83203125" style="7" customWidth="1"/>
    <col min="10035" max="10035" width="39.5" style="7" customWidth="1"/>
    <col min="10036" max="10037" width="13.5" style="7" customWidth="1"/>
    <col min="10038" max="10038" width="14" style="7" customWidth="1"/>
    <col min="10039" max="10039" width="12.5" style="7" customWidth="1"/>
    <col min="10040" max="10040" width="14.33203125" style="7" customWidth="1"/>
    <col min="10041" max="10041" width="13.6640625" style="7" customWidth="1"/>
    <col min="10042" max="10042" width="12.5" style="7" customWidth="1"/>
    <col min="10043" max="10043" width="14" style="7" customWidth="1"/>
    <col min="10044" max="10045" width="13" style="7" customWidth="1"/>
    <col min="10046" max="10046" width="15.33203125" style="7" customWidth="1"/>
    <col min="10047" max="10047" width="12.83203125" style="7" customWidth="1"/>
    <col min="10048" max="10048" width="3.83203125" style="7" customWidth="1"/>
    <col min="10049" max="10049" width="15.6640625" style="7" customWidth="1"/>
    <col min="10050" max="10050" width="10.1640625" style="7" customWidth="1"/>
    <col min="10051" max="10051" width="53.6640625" style="7" customWidth="1"/>
    <col min="10052" max="10052" width="32.83203125" style="7" customWidth="1"/>
    <col min="10053" max="10053" width="21.5" style="7" customWidth="1"/>
    <col min="10054" max="10280" width="9.1640625" style="7" bestFit="1" customWidth="1"/>
    <col min="10281" max="10281" width="4" style="7" customWidth="1"/>
    <col min="10282" max="10282" width="16.6640625" style="7" customWidth="1"/>
    <col min="10283" max="10283" width="45.33203125" style="7" customWidth="1"/>
    <col min="10284" max="10284" width="35.6640625" style="7" customWidth="1"/>
    <col min="10285" max="10285" width="15.5" style="7" customWidth="1"/>
    <col min="10286" max="10286" width="30.5" style="7" customWidth="1"/>
    <col min="10287" max="10288" width="10" style="7" customWidth="1"/>
    <col min="10289" max="10289" width="4" style="7" customWidth="1"/>
    <col min="10290" max="10290" width="13.83203125" style="7" customWidth="1"/>
    <col min="10291" max="10291" width="39.5" style="7" customWidth="1"/>
    <col min="10292" max="10293" width="13.5" style="7" customWidth="1"/>
    <col min="10294" max="10294" width="14" style="7" customWidth="1"/>
    <col min="10295" max="10295" width="12.5" style="7" customWidth="1"/>
    <col min="10296" max="10296" width="14.33203125" style="7" customWidth="1"/>
    <col min="10297" max="10297" width="13.6640625" style="7" customWidth="1"/>
    <col min="10298" max="10298" width="12.5" style="7" customWidth="1"/>
    <col min="10299" max="10299" width="14" style="7" customWidth="1"/>
    <col min="10300" max="10301" width="13" style="7" customWidth="1"/>
    <col min="10302" max="10302" width="15.33203125" style="7" customWidth="1"/>
    <col min="10303" max="10303" width="12.83203125" style="7" customWidth="1"/>
    <col min="10304" max="10304" width="3.83203125" style="7" customWidth="1"/>
    <col min="10305" max="10305" width="15.6640625" style="7" customWidth="1"/>
    <col min="10306" max="10306" width="10.1640625" style="7" customWidth="1"/>
    <col min="10307" max="10307" width="53.6640625" style="7" customWidth="1"/>
    <col min="10308" max="10308" width="32.83203125" style="7" customWidth="1"/>
    <col min="10309" max="10309" width="21.5" style="7" customWidth="1"/>
    <col min="10310" max="10536" width="9.1640625" style="7" bestFit="1" customWidth="1"/>
    <col min="10537" max="10537" width="4" style="7" customWidth="1"/>
    <col min="10538" max="10538" width="16.6640625" style="7" customWidth="1"/>
    <col min="10539" max="10539" width="45.33203125" style="7" customWidth="1"/>
    <col min="10540" max="10540" width="35.6640625" style="7" customWidth="1"/>
    <col min="10541" max="10541" width="15.5" style="7" customWidth="1"/>
    <col min="10542" max="10542" width="30.5" style="7" customWidth="1"/>
    <col min="10543" max="10544" width="10" style="7" customWidth="1"/>
    <col min="10545" max="10545" width="4" style="7" customWidth="1"/>
    <col min="10546" max="10546" width="13.83203125" style="7" customWidth="1"/>
    <col min="10547" max="10547" width="39.5" style="7" customWidth="1"/>
    <col min="10548" max="10549" width="13.5" style="7" customWidth="1"/>
    <col min="10550" max="10550" width="14" style="7" customWidth="1"/>
    <col min="10551" max="10551" width="12.5" style="7" customWidth="1"/>
    <col min="10552" max="10552" width="14.33203125" style="7" customWidth="1"/>
    <col min="10553" max="10553" width="13.6640625" style="7" customWidth="1"/>
    <col min="10554" max="10554" width="12.5" style="7" customWidth="1"/>
    <col min="10555" max="10555" width="14" style="7" customWidth="1"/>
    <col min="10556" max="10557" width="13" style="7" customWidth="1"/>
    <col min="10558" max="10558" width="15.33203125" style="7" customWidth="1"/>
    <col min="10559" max="10559" width="12.83203125" style="7" customWidth="1"/>
    <col min="10560" max="10560" width="3.83203125" style="7" customWidth="1"/>
    <col min="10561" max="10561" width="15.6640625" style="7" customWidth="1"/>
    <col min="10562" max="10562" width="10.1640625" style="7" customWidth="1"/>
    <col min="10563" max="10563" width="53.6640625" style="7" customWidth="1"/>
    <col min="10564" max="10564" width="32.83203125" style="7" customWidth="1"/>
    <col min="10565" max="10565" width="21.5" style="7" customWidth="1"/>
    <col min="10566" max="10792" width="9.1640625" style="7" bestFit="1" customWidth="1"/>
    <col min="10793" max="10793" width="4" style="7" customWidth="1"/>
    <col min="10794" max="10794" width="16.6640625" style="7" customWidth="1"/>
    <col min="10795" max="10795" width="45.33203125" style="7" customWidth="1"/>
    <col min="10796" max="10796" width="35.6640625" style="7" customWidth="1"/>
    <col min="10797" max="10797" width="15.5" style="7" customWidth="1"/>
    <col min="10798" max="10798" width="30.5" style="7" customWidth="1"/>
    <col min="10799" max="10800" width="10" style="7" customWidth="1"/>
    <col min="10801" max="10801" width="4" style="7" customWidth="1"/>
    <col min="10802" max="10802" width="13.83203125" style="7" customWidth="1"/>
    <col min="10803" max="10803" width="39.5" style="7" customWidth="1"/>
    <col min="10804" max="10805" width="13.5" style="7" customWidth="1"/>
    <col min="10806" max="10806" width="14" style="7" customWidth="1"/>
    <col min="10807" max="10807" width="12.5" style="7" customWidth="1"/>
    <col min="10808" max="10808" width="14.33203125" style="7" customWidth="1"/>
    <col min="10809" max="10809" width="13.6640625" style="7" customWidth="1"/>
    <col min="10810" max="10810" width="12.5" style="7" customWidth="1"/>
    <col min="10811" max="10811" width="14" style="7" customWidth="1"/>
    <col min="10812" max="10813" width="13" style="7" customWidth="1"/>
    <col min="10814" max="10814" width="15.33203125" style="7" customWidth="1"/>
    <col min="10815" max="10815" width="12.83203125" style="7" customWidth="1"/>
    <col min="10816" max="10816" width="3.83203125" style="7" customWidth="1"/>
    <col min="10817" max="10817" width="15.6640625" style="7" customWidth="1"/>
    <col min="10818" max="10818" width="10.1640625" style="7" customWidth="1"/>
    <col min="10819" max="10819" width="53.6640625" style="7" customWidth="1"/>
    <col min="10820" max="10820" width="32.83203125" style="7" customWidth="1"/>
    <col min="10821" max="10821" width="21.5" style="7" customWidth="1"/>
    <col min="10822" max="11048" width="9.1640625" style="7" bestFit="1" customWidth="1"/>
    <col min="11049" max="11049" width="4" style="7" customWidth="1"/>
    <col min="11050" max="11050" width="16.6640625" style="7" customWidth="1"/>
    <col min="11051" max="11051" width="45.33203125" style="7" customWidth="1"/>
    <col min="11052" max="11052" width="35.6640625" style="7" customWidth="1"/>
    <col min="11053" max="11053" width="15.5" style="7" customWidth="1"/>
    <col min="11054" max="11054" width="30.5" style="7" customWidth="1"/>
    <col min="11055" max="11056" width="10" style="7" customWidth="1"/>
    <col min="11057" max="11057" width="4" style="7" customWidth="1"/>
    <col min="11058" max="11058" width="13.83203125" style="7" customWidth="1"/>
    <col min="11059" max="11059" width="39.5" style="7" customWidth="1"/>
    <col min="11060" max="11061" width="13.5" style="7" customWidth="1"/>
    <col min="11062" max="11062" width="14" style="7" customWidth="1"/>
    <col min="11063" max="11063" width="12.5" style="7" customWidth="1"/>
    <col min="11064" max="11064" width="14.33203125" style="7" customWidth="1"/>
    <col min="11065" max="11065" width="13.6640625" style="7" customWidth="1"/>
    <col min="11066" max="11066" width="12.5" style="7" customWidth="1"/>
    <col min="11067" max="11067" width="14" style="7" customWidth="1"/>
    <col min="11068" max="11069" width="13" style="7" customWidth="1"/>
    <col min="11070" max="11070" width="15.33203125" style="7" customWidth="1"/>
    <col min="11071" max="11071" width="12.83203125" style="7" customWidth="1"/>
    <col min="11072" max="11072" width="3.83203125" style="7" customWidth="1"/>
    <col min="11073" max="11073" width="15.6640625" style="7" customWidth="1"/>
    <col min="11074" max="11074" width="10.1640625" style="7" customWidth="1"/>
    <col min="11075" max="11075" width="53.6640625" style="7" customWidth="1"/>
    <col min="11076" max="11076" width="32.83203125" style="7" customWidth="1"/>
    <col min="11077" max="11077" width="21.5" style="7" customWidth="1"/>
    <col min="11078" max="11304" width="9.1640625" style="7" bestFit="1" customWidth="1"/>
    <col min="11305" max="11305" width="4" style="7" customWidth="1"/>
    <col min="11306" max="11306" width="16.6640625" style="7" customWidth="1"/>
    <col min="11307" max="11307" width="45.33203125" style="7" customWidth="1"/>
    <col min="11308" max="11308" width="35.6640625" style="7" customWidth="1"/>
    <col min="11309" max="11309" width="15.5" style="7" customWidth="1"/>
    <col min="11310" max="11310" width="30.5" style="7" customWidth="1"/>
    <col min="11311" max="11312" width="10" style="7" customWidth="1"/>
    <col min="11313" max="11313" width="4" style="7" customWidth="1"/>
    <col min="11314" max="11314" width="13.83203125" style="7" customWidth="1"/>
    <col min="11315" max="11315" width="39.5" style="7" customWidth="1"/>
    <col min="11316" max="11317" width="13.5" style="7" customWidth="1"/>
    <col min="11318" max="11318" width="14" style="7" customWidth="1"/>
    <col min="11319" max="11319" width="12.5" style="7" customWidth="1"/>
    <col min="11320" max="11320" width="14.33203125" style="7" customWidth="1"/>
    <col min="11321" max="11321" width="13.6640625" style="7" customWidth="1"/>
    <col min="11322" max="11322" width="12.5" style="7" customWidth="1"/>
    <col min="11323" max="11323" width="14" style="7" customWidth="1"/>
    <col min="11324" max="11325" width="13" style="7" customWidth="1"/>
    <col min="11326" max="11326" width="15.33203125" style="7" customWidth="1"/>
    <col min="11327" max="11327" width="12.83203125" style="7" customWidth="1"/>
    <col min="11328" max="11328" width="3.83203125" style="7" customWidth="1"/>
    <col min="11329" max="11329" width="15.6640625" style="7" customWidth="1"/>
    <col min="11330" max="11330" width="10.1640625" style="7" customWidth="1"/>
    <col min="11331" max="11331" width="53.6640625" style="7" customWidth="1"/>
    <col min="11332" max="11332" width="32.83203125" style="7" customWidth="1"/>
    <col min="11333" max="11333" width="21.5" style="7" customWidth="1"/>
    <col min="11334" max="11560" width="9.1640625" style="7" bestFit="1" customWidth="1"/>
    <col min="11561" max="11561" width="4" style="7" customWidth="1"/>
    <col min="11562" max="11562" width="16.6640625" style="7" customWidth="1"/>
    <col min="11563" max="11563" width="45.33203125" style="7" customWidth="1"/>
    <col min="11564" max="11564" width="35.6640625" style="7" customWidth="1"/>
    <col min="11565" max="11565" width="15.5" style="7" customWidth="1"/>
    <col min="11566" max="11566" width="30.5" style="7" customWidth="1"/>
    <col min="11567" max="11568" width="10" style="7" customWidth="1"/>
    <col min="11569" max="11569" width="4" style="7" customWidth="1"/>
    <col min="11570" max="11570" width="13.83203125" style="7" customWidth="1"/>
    <col min="11571" max="11571" width="39.5" style="7" customWidth="1"/>
    <col min="11572" max="11573" width="13.5" style="7" customWidth="1"/>
    <col min="11574" max="11574" width="14" style="7" customWidth="1"/>
    <col min="11575" max="11575" width="12.5" style="7" customWidth="1"/>
    <col min="11576" max="11576" width="14.33203125" style="7" customWidth="1"/>
    <col min="11577" max="11577" width="13.6640625" style="7" customWidth="1"/>
    <col min="11578" max="11578" width="12.5" style="7" customWidth="1"/>
    <col min="11579" max="11579" width="14" style="7" customWidth="1"/>
    <col min="11580" max="11581" width="13" style="7" customWidth="1"/>
    <col min="11582" max="11582" width="15.33203125" style="7" customWidth="1"/>
    <col min="11583" max="11583" width="12.83203125" style="7" customWidth="1"/>
    <col min="11584" max="11584" width="3.83203125" style="7" customWidth="1"/>
    <col min="11585" max="11585" width="15.6640625" style="7" customWidth="1"/>
    <col min="11586" max="11586" width="10.1640625" style="7" customWidth="1"/>
    <col min="11587" max="11587" width="53.6640625" style="7" customWidth="1"/>
    <col min="11588" max="11588" width="32.83203125" style="7" customWidth="1"/>
    <col min="11589" max="11589" width="21.5" style="7" customWidth="1"/>
    <col min="11590" max="11816" width="9.1640625" style="7" bestFit="1" customWidth="1"/>
    <col min="11817" max="11817" width="4" style="7" customWidth="1"/>
    <col min="11818" max="11818" width="16.6640625" style="7" customWidth="1"/>
    <col min="11819" max="11819" width="45.33203125" style="7" customWidth="1"/>
    <col min="11820" max="11820" width="35.6640625" style="7" customWidth="1"/>
    <col min="11821" max="11821" width="15.5" style="7" customWidth="1"/>
    <col min="11822" max="11822" width="30.5" style="7" customWidth="1"/>
    <col min="11823" max="11824" width="10" style="7" customWidth="1"/>
    <col min="11825" max="11825" width="4" style="7" customWidth="1"/>
    <col min="11826" max="11826" width="13.83203125" style="7" customWidth="1"/>
    <col min="11827" max="11827" width="39.5" style="7" customWidth="1"/>
    <col min="11828" max="11829" width="13.5" style="7" customWidth="1"/>
    <col min="11830" max="11830" width="14" style="7" customWidth="1"/>
    <col min="11831" max="11831" width="12.5" style="7" customWidth="1"/>
    <col min="11832" max="11832" width="14.33203125" style="7" customWidth="1"/>
    <col min="11833" max="11833" width="13.6640625" style="7" customWidth="1"/>
    <col min="11834" max="11834" width="12.5" style="7" customWidth="1"/>
    <col min="11835" max="11835" width="14" style="7" customWidth="1"/>
    <col min="11836" max="11837" width="13" style="7" customWidth="1"/>
    <col min="11838" max="11838" width="15.33203125" style="7" customWidth="1"/>
    <col min="11839" max="11839" width="12.83203125" style="7" customWidth="1"/>
    <col min="11840" max="11840" width="3.83203125" style="7" customWidth="1"/>
    <col min="11841" max="11841" width="15.6640625" style="7" customWidth="1"/>
    <col min="11842" max="11842" width="10.1640625" style="7" customWidth="1"/>
    <col min="11843" max="11843" width="53.6640625" style="7" customWidth="1"/>
    <col min="11844" max="11844" width="32.83203125" style="7" customWidth="1"/>
    <col min="11845" max="11845" width="21.5" style="7" customWidth="1"/>
    <col min="11846" max="12072" width="9.1640625" style="7" bestFit="1" customWidth="1"/>
    <col min="12073" max="12073" width="4" style="7" customWidth="1"/>
    <col min="12074" max="12074" width="16.6640625" style="7" customWidth="1"/>
    <col min="12075" max="12075" width="45.33203125" style="7" customWidth="1"/>
    <col min="12076" max="12076" width="35.6640625" style="7" customWidth="1"/>
    <col min="12077" max="12077" width="15.5" style="7" customWidth="1"/>
    <col min="12078" max="12078" width="30.5" style="7" customWidth="1"/>
    <col min="12079" max="12080" width="10" style="7" customWidth="1"/>
    <col min="12081" max="12081" width="4" style="7" customWidth="1"/>
    <col min="12082" max="12082" width="13.83203125" style="7" customWidth="1"/>
    <col min="12083" max="12083" width="39.5" style="7" customWidth="1"/>
    <col min="12084" max="12085" width="13.5" style="7" customWidth="1"/>
    <col min="12086" max="12086" width="14" style="7" customWidth="1"/>
    <col min="12087" max="12087" width="12.5" style="7" customWidth="1"/>
    <col min="12088" max="12088" width="14.33203125" style="7" customWidth="1"/>
    <col min="12089" max="12089" width="13.6640625" style="7" customWidth="1"/>
    <col min="12090" max="12090" width="12.5" style="7" customWidth="1"/>
    <col min="12091" max="12091" width="14" style="7" customWidth="1"/>
    <col min="12092" max="12093" width="13" style="7" customWidth="1"/>
    <col min="12094" max="12094" width="15.33203125" style="7" customWidth="1"/>
    <col min="12095" max="12095" width="12.83203125" style="7" customWidth="1"/>
    <col min="12096" max="12096" width="3.83203125" style="7" customWidth="1"/>
    <col min="12097" max="12097" width="15.6640625" style="7" customWidth="1"/>
    <col min="12098" max="12098" width="10.1640625" style="7" customWidth="1"/>
    <col min="12099" max="12099" width="53.6640625" style="7" customWidth="1"/>
    <col min="12100" max="12100" width="32.83203125" style="7" customWidth="1"/>
    <col min="12101" max="12101" width="21.5" style="7" customWidth="1"/>
    <col min="12102" max="12328" width="9.1640625" style="7" bestFit="1" customWidth="1"/>
    <col min="12329" max="12329" width="4" style="7" customWidth="1"/>
    <col min="12330" max="12330" width="16.6640625" style="7" customWidth="1"/>
    <col min="12331" max="12331" width="45.33203125" style="7" customWidth="1"/>
    <col min="12332" max="12332" width="35.6640625" style="7" customWidth="1"/>
    <col min="12333" max="12333" width="15.5" style="7" customWidth="1"/>
    <col min="12334" max="12334" width="30.5" style="7" customWidth="1"/>
    <col min="12335" max="12336" width="10" style="7" customWidth="1"/>
    <col min="12337" max="12337" width="4" style="7" customWidth="1"/>
    <col min="12338" max="12338" width="13.83203125" style="7" customWidth="1"/>
    <col min="12339" max="12339" width="39.5" style="7" customWidth="1"/>
    <col min="12340" max="12341" width="13.5" style="7" customWidth="1"/>
    <col min="12342" max="12342" width="14" style="7" customWidth="1"/>
    <col min="12343" max="12343" width="12.5" style="7" customWidth="1"/>
    <col min="12344" max="12344" width="14.33203125" style="7" customWidth="1"/>
    <col min="12345" max="12345" width="13.6640625" style="7" customWidth="1"/>
    <col min="12346" max="12346" width="12.5" style="7" customWidth="1"/>
    <col min="12347" max="12347" width="14" style="7" customWidth="1"/>
    <col min="12348" max="12349" width="13" style="7" customWidth="1"/>
    <col min="12350" max="12350" width="15.33203125" style="7" customWidth="1"/>
    <col min="12351" max="12351" width="12.83203125" style="7" customWidth="1"/>
    <col min="12352" max="12352" width="3.83203125" style="7" customWidth="1"/>
    <col min="12353" max="12353" width="15.6640625" style="7" customWidth="1"/>
    <col min="12354" max="12354" width="10.1640625" style="7" customWidth="1"/>
    <col min="12355" max="12355" width="53.6640625" style="7" customWidth="1"/>
    <col min="12356" max="12356" width="32.83203125" style="7" customWidth="1"/>
    <col min="12357" max="12357" width="21.5" style="7" customWidth="1"/>
    <col min="12358" max="12584" width="9.1640625" style="7" bestFit="1" customWidth="1"/>
    <col min="12585" max="12585" width="4" style="7" customWidth="1"/>
    <col min="12586" max="12586" width="16.6640625" style="7" customWidth="1"/>
    <col min="12587" max="12587" width="45.33203125" style="7" customWidth="1"/>
    <col min="12588" max="12588" width="35.6640625" style="7" customWidth="1"/>
    <col min="12589" max="12589" width="15.5" style="7" customWidth="1"/>
    <col min="12590" max="12590" width="30.5" style="7" customWidth="1"/>
    <col min="12591" max="12592" width="10" style="7" customWidth="1"/>
    <col min="12593" max="12593" width="4" style="7" customWidth="1"/>
    <col min="12594" max="12594" width="13.83203125" style="7" customWidth="1"/>
    <col min="12595" max="12595" width="39.5" style="7" customWidth="1"/>
    <col min="12596" max="12597" width="13.5" style="7" customWidth="1"/>
    <col min="12598" max="12598" width="14" style="7" customWidth="1"/>
    <col min="12599" max="12599" width="12.5" style="7" customWidth="1"/>
    <col min="12600" max="12600" width="14.33203125" style="7" customWidth="1"/>
    <col min="12601" max="12601" width="13.6640625" style="7" customWidth="1"/>
    <col min="12602" max="12602" width="12.5" style="7" customWidth="1"/>
    <col min="12603" max="12603" width="14" style="7" customWidth="1"/>
    <col min="12604" max="12605" width="13" style="7" customWidth="1"/>
    <col min="12606" max="12606" width="15.33203125" style="7" customWidth="1"/>
    <col min="12607" max="12607" width="12.83203125" style="7" customWidth="1"/>
    <col min="12608" max="12608" width="3.83203125" style="7" customWidth="1"/>
    <col min="12609" max="12609" width="15.6640625" style="7" customWidth="1"/>
    <col min="12610" max="12610" width="10.1640625" style="7" customWidth="1"/>
    <col min="12611" max="12611" width="53.6640625" style="7" customWidth="1"/>
    <col min="12612" max="12612" width="32.83203125" style="7" customWidth="1"/>
    <col min="12613" max="12613" width="21.5" style="7" customWidth="1"/>
    <col min="12614" max="12840" width="9.1640625" style="7" bestFit="1" customWidth="1"/>
    <col min="12841" max="12841" width="4" style="7" customWidth="1"/>
    <col min="12842" max="12842" width="16.6640625" style="7" customWidth="1"/>
    <col min="12843" max="12843" width="45.33203125" style="7" customWidth="1"/>
    <col min="12844" max="12844" width="35.6640625" style="7" customWidth="1"/>
    <col min="12845" max="12845" width="15.5" style="7" customWidth="1"/>
    <col min="12846" max="12846" width="30.5" style="7" customWidth="1"/>
    <col min="12847" max="12848" width="10" style="7" customWidth="1"/>
    <col min="12849" max="12849" width="4" style="7" customWidth="1"/>
    <col min="12850" max="12850" width="13.83203125" style="7" customWidth="1"/>
    <col min="12851" max="12851" width="39.5" style="7" customWidth="1"/>
    <col min="12852" max="12853" width="13.5" style="7" customWidth="1"/>
    <col min="12854" max="12854" width="14" style="7" customWidth="1"/>
    <col min="12855" max="12855" width="12.5" style="7" customWidth="1"/>
    <col min="12856" max="12856" width="14.33203125" style="7" customWidth="1"/>
    <col min="12857" max="12857" width="13.6640625" style="7" customWidth="1"/>
    <col min="12858" max="12858" width="12.5" style="7" customWidth="1"/>
    <col min="12859" max="12859" width="14" style="7" customWidth="1"/>
    <col min="12860" max="12861" width="13" style="7" customWidth="1"/>
    <col min="12862" max="12862" width="15.33203125" style="7" customWidth="1"/>
    <col min="12863" max="12863" width="12.83203125" style="7" customWidth="1"/>
    <col min="12864" max="12864" width="3.83203125" style="7" customWidth="1"/>
    <col min="12865" max="12865" width="15.6640625" style="7" customWidth="1"/>
    <col min="12866" max="12866" width="10.1640625" style="7" customWidth="1"/>
    <col min="12867" max="12867" width="53.6640625" style="7" customWidth="1"/>
    <col min="12868" max="12868" width="32.83203125" style="7" customWidth="1"/>
    <col min="12869" max="12869" width="21.5" style="7" customWidth="1"/>
    <col min="12870" max="13096" width="9.1640625" style="7" bestFit="1" customWidth="1"/>
    <col min="13097" max="13097" width="4" style="7" customWidth="1"/>
    <col min="13098" max="13098" width="16.6640625" style="7" customWidth="1"/>
    <col min="13099" max="13099" width="45.33203125" style="7" customWidth="1"/>
    <col min="13100" max="13100" width="35.6640625" style="7" customWidth="1"/>
    <col min="13101" max="13101" width="15.5" style="7" customWidth="1"/>
    <col min="13102" max="13102" width="30.5" style="7" customWidth="1"/>
    <col min="13103" max="13104" width="10" style="7" customWidth="1"/>
    <col min="13105" max="13105" width="4" style="7" customWidth="1"/>
    <col min="13106" max="13106" width="13.83203125" style="7" customWidth="1"/>
    <col min="13107" max="13107" width="39.5" style="7" customWidth="1"/>
    <col min="13108" max="13109" width="13.5" style="7" customWidth="1"/>
    <col min="13110" max="13110" width="14" style="7" customWidth="1"/>
    <col min="13111" max="13111" width="12.5" style="7" customWidth="1"/>
    <col min="13112" max="13112" width="14.33203125" style="7" customWidth="1"/>
    <col min="13113" max="13113" width="13.6640625" style="7" customWidth="1"/>
    <col min="13114" max="13114" width="12.5" style="7" customWidth="1"/>
    <col min="13115" max="13115" width="14" style="7" customWidth="1"/>
    <col min="13116" max="13117" width="13" style="7" customWidth="1"/>
    <col min="13118" max="13118" width="15.33203125" style="7" customWidth="1"/>
    <col min="13119" max="13119" width="12.83203125" style="7" customWidth="1"/>
    <col min="13120" max="13120" width="3.83203125" style="7" customWidth="1"/>
    <col min="13121" max="13121" width="15.6640625" style="7" customWidth="1"/>
    <col min="13122" max="13122" width="10.1640625" style="7" customWidth="1"/>
    <col min="13123" max="13123" width="53.6640625" style="7" customWidth="1"/>
    <col min="13124" max="13124" width="32.83203125" style="7" customWidth="1"/>
    <col min="13125" max="13125" width="21.5" style="7" customWidth="1"/>
    <col min="13126" max="13352" width="9.1640625" style="7" bestFit="1" customWidth="1"/>
    <col min="13353" max="13353" width="4" style="7" customWidth="1"/>
    <col min="13354" max="13354" width="16.6640625" style="7" customWidth="1"/>
    <col min="13355" max="13355" width="45.33203125" style="7" customWidth="1"/>
    <col min="13356" max="13356" width="35.6640625" style="7" customWidth="1"/>
    <col min="13357" max="13357" width="15.5" style="7" customWidth="1"/>
    <col min="13358" max="13358" width="30.5" style="7" customWidth="1"/>
    <col min="13359" max="13360" width="10" style="7" customWidth="1"/>
    <col min="13361" max="13361" width="4" style="7" customWidth="1"/>
    <col min="13362" max="13362" width="13.83203125" style="7" customWidth="1"/>
    <col min="13363" max="13363" width="39.5" style="7" customWidth="1"/>
    <col min="13364" max="13365" width="13.5" style="7" customWidth="1"/>
    <col min="13366" max="13366" width="14" style="7" customWidth="1"/>
    <col min="13367" max="13367" width="12.5" style="7" customWidth="1"/>
    <col min="13368" max="13368" width="14.33203125" style="7" customWidth="1"/>
    <col min="13369" max="13369" width="13.6640625" style="7" customWidth="1"/>
    <col min="13370" max="13370" width="12.5" style="7" customWidth="1"/>
    <col min="13371" max="13371" width="14" style="7" customWidth="1"/>
    <col min="13372" max="13373" width="13" style="7" customWidth="1"/>
    <col min="13374" max="13374" width="15.33203125" style="7" customWidth="1"/>
    <col min="13375" max="13375" width="12.83203125" style="7" customWidth="1"/>
    <col min="13376" max="13376" width="3.83203125" style="7" customWidth="1"/>
    <col min="13377" max="13377" width="15.6640625" style="7" customWidth="1"/>
    <col min="13378" max="13378" width="10.1640625" style="7" customWidth="1"/>
    <col min="13379" max="13379" width="53.6640625" style="7" customWidth="1"/>
    <col min="13380" max="13380" width="32.83203125" style="7" customWidth="1"/>
    <col min="13381" max="13381" width="21.5" style="7" customWidth="1"/>
    <col min="13382" max="13608" width="9.1640625" style="7" bestFit="1" customWidth="1"/>
    <col min="13609" max="13609" width="4" style="7" customWidth="1"/>
    <col min="13610" max="13610" width="16.6640625" style="7" customWidth="1"/>
    <col min="13611" max="13611" width="45.33203125" style="7" customWidth="1"/>
    <col min="13612" max="13612" width="35.6640625" style="7" customWidth="1"/>
    <col min="13613" max="13613" width="15.5" style="7" customWidth="1"/>
    <col min="13614" max="13614" width="30.5" style="7" customWidth="1"/>
    <col min="13615" max="13616" width="10" style="7" customWidth="1"/>
    <col min="13617" max="13617" width="4" style="7" customWidth="1"/>
    <col min="13618" max="13618" width="13.83203125" style="7" customWidth="1"/>
    <col min="13619" max="13619" width="39.5" style="7" customWidth="1"/>
    <col min="13620" max="13621" width="13.5" style="7" customWidth="1"/>
    <col min="13622" max="13622" width="14" style="7" customWidth="1"/>
    <col min="13623" max="13623" width="12.5" style="7" customWidth="1"/>
    <col min="13624" max="13624" width="14.33203125" style="7" customWidth="1"/>
    <col min="13625" max="13625" width="13.6640625" style="7" customWidth="1"/>
    <col min="13626" max="13626" width="12.5" style="7" customWidth="1"/>
    <col min="13627" max="13627" width="14" style="7" customWidth="1"/>
    <col min="13628" max="13629" width="13" style="7" customWidth="1"/>
    <col min="13630" max="13630" width="15.33203125" style="7" customWidth="1"/>
    <col min="13631" max="13631" width="12.83203125" style="7" customWidth="1"/>
    <col min="13632" max="13632" width="3.83203125" style="7" customWidth="1"/>
    <col min="13633" max="13633" width="15.6640625" style="7" customWidth="1"/>
    <col min="13634" max="13634" width="10.1640625" style="7" customWidth="1"/>
    <col min="13635" max="13635" width="53.6640625" style="7" customWidth="1"/>
    <col min="13636" max="13636" width="32.83203125" style="7" customWidth="1"/>
    <col min="13637" max="13637" width="21.5" style="7" customWidth="1"/>
    <col min="13638" max="13864" width="9.1640625" style="7" bestFit="1" customWidth="1"/>
    <col min="13865" max="13865" width="4" style="7" customWidth="1"/>
    <col min="13866" max="13866" width="16.6640625" style="7" customWidth="1"/>
    <col min="13867" max="13867" width="45.33203125" style="7" customWidth="1"/>
    <col min="13868" max="13868" width="35.6640625" style="7" customWidth="1"/>
    <col min="13869" max="13869" width="15.5" style="7" customWidth="1"/>
    <col min="13870" max="13870" width="30.5" style="7" customWidth="1"/>
    <col min="13871" max="13872" width="10" style="7" customWidth="1"/>
    <col min="13873" max="13873" width="4" style="7" customWidth="1"/>
    <col min="13874" max="13874" width="13.83203125" style="7" customWidth="1"/>
    <col min="13875" max="13875" width="39.5" style="7" customWidth="1"/>
    <col min="13876" max="13877" width="13.5" style="7" customWidth="1"/>
    <col min="13878" max="13878" width="14" style="7" customWidth="1"/>
    <col min="13879" max="13879" width="12.5" style="7" customWidth="1"/>
    <col min="13880" max="13880" width="14.33203125" style="7" customWidth="1"/>
    <col min="13881" max="13881" width="13.6640625" style="7" customWidth="1"/>
    <col min="13882" max="13882" width="12.5" style="7" customWidth="1"/>
    <col min="13883" max="13883" width="14" style="7" customWidth="1"/>
    <col min="13884" max="13885" width="13" style="7" customWidth="1"/>
    <col min="13886" max="13886" width="15.33203125" style="7" customWidth="1"/>
    <col min="13887" max="13887" width="12.83203125" style="7" customWidth="1"/>
    <col min="13888" max="13888" width="3.83203125" style="7" customWidth="1"/>
    <col min="13889" max="13889" width="15.6640625" style="7" customWidth="1"/>
    <col min="13890" max="13890" width="10.1640625" style="7" customWidth="1"/>
    <col min="13891" max="13891" width="53.6640625" style="7" customWidth="1"/>
    <col min="13892" max="13892" width="32.83203125" style="7" customWidth="1"/>
    <col min="13893" max="13893" width="21.5" style="7" customWidth="1"/>
    <col min="13894" max="14120" width="9.1640625" style="7" bestFit="1" customWidth="1"/>
    <col min="14121" max="14121" width="4" style="7" customWidth="1"/>
    <col min="14122" max="14122" width="16.6640625" style="7" customWidth="1"/>
    <col min="14123" max="14123" width="45.33203125" style="7" customWidth="1"/>
    <col min="14124" max="14124" width="35.6640625" style="7" customWidth="1"/>
    <col min="14125" max="14125" width="15.5" style="7" customWidth="1"/>
    <col min="14126" max="14126" width="30.5" style="7" customWidth="1"/>
    <col min="14127" max="14128" width="10" style="7" customWidth="1"/>
    <col min="14129" max="14129" width="4" style="7" customWidth="1"/>
    <col min="14130" max="14130" width="13.83203125" style="7" customWidth="1"/>
    <col min="14131" max="14131" width="39.5" style="7" customWidth="1"/>
    <col min="14132" max="14133" width="13.5" style="7" customWidth="1"/>
    <col min="14134" max="14134" width="14" style="7" customWidth="1"/>
    <col min="14135" max="14135" width="12.5" style="7" customWidth="1"/>
    <col min="14136" max="14136" width="14.33203125" style="7" customWidth="1"/>
    <col min="14137" max="14137" width="13.6640625" style="7" customWidth="1"/>
    <col min="14138" max="14138" width="12.5" style="7" customWidth="1"/>
    <col min="14139" max="14139" width="14" style="7" customWidth="1"/>
    <col min="14140" max="14141" width="13" style="7" customWidth="1"/>
    <col min="14142" max="14142" width="15.33203125" style="7" customWidth="1"/>
    <col min="14143" max="14143" width="12.83203125" style="7" customWidth="1"/>
    <col min="14144" max="14144" width="3.83203125" style="7" customWidth="1"/>
    <col min="14145" max="14145" width="15.6640625" style="7" customWidth="1"/>
    <col min="14146" max="14146" width="10.1640625" style="7" customWidth="1"/>
    <col min="14147" max="14147" width="53.6640625" style="7" customWidth="1"/>
    <col min="14148" max="14148" width="32.83203125" style="7" customWidth="1"/>
    <col min="14149" max="14149" width="21.5" style="7" customWidth="1"/>
    <col min="14150" max="14376" width="9.1640625" style="7" bestFit="1" customWidth="1"/>
    <col min="14377" max="14377" width="4" style="7" customWidth="1"/>
    <col min="14378" max="14378" width="16.6640625" style="7" customWidth="1"/>
    <col min="14379" max="14379" width="45.33203125" style="7" customWidth="1"/>
    <col min="14380" max="14380" width="35.6640625" style="7" customWidth="1"/>
    <col min="14381" max="14381" width="15.5" style="7" customWidth="1"/>
    <col min="14382" max="14382" width="30.5" style="7" customWidth="1"/>
    <col min="14383" max="14384" width="10" style="7" customWidth="1"/>
    <col min="14385" max="14385" width="4" style="7" customWidth="1"/>
    <col min="14386" max="14386" width="13.83203125" style="7" customWidth="1"/>
    <col min="14387" max="14387" width="39.5" style="7" customWidth="1"/>
    <col min="14388" max="14389" width="13.5" style="7" customWidth="1"/>
    <col min="14390" max="14390" width="14" style="7" customWidth="1"/>
    <col min="14391" max="14391" width="12.5" style="7" customWidth="1"/>
    <col min="14392" max="14392" width="14.33203125" style="7" customWidth="1"/>
    <col min="14393" max="14393" width="13.6640625" style="7" customWidth="1"/>
    <col min="14394" max="14394" width="12.5" style="7" customWidth="1"/>
    <col min="14395" max="14395" width="14" style="7" customWidth="1"/>
    <col min="14396" max="14397" width="13" style="7" customWidth="1"/>
    <col min="14398" max="14398" width="15.33203125" style="7" customWidth="1"/>
    <col min="14399" max="14399" width="12.83203125" style="7" customWidth="1"/>
    <col min="14400" max="14400" width="3.83203125" style="7" customWidth="1"/>
    <col min="14401" max="14401" width="15.6640625" style="7" customWidth="1"/>
    <col min="14402" max="14402" width="10.1640625" style="7" customWidth="1"/>
    <col min="14403" max="14403" width="53.6640625" style="7" customWidth="1"/>
    <col min="14404" max="14404" width="32.83203125" style="7" customWidth="1"/>
    <col min="14405" max="14405" width="21.5" style="7" customWidth="1"/>
    <col min="14406" max="14632" width="9.1640625" style="7" bestFit="1" customWidth="1"/>
    <col min="14633" max="14633" width="4" style="7" customWidth="1"/>
    <col min="14634" max="14634" width="16.6640625" style="7" customWidth="1"/>
    <col min="14635" max="14635" width="45.33203125" style="7" customWidth="1"/>
    <col min="14636" max="14636" width="35.6640625" style="7" customWidth="1"/>
    <col min="14637" max="14637" width="15.5" style="7" customWidth="1"/>
    <col min="14638" max="14638" width="30.5" style="7" customWidth="1"/>
    <col min="14639" max="14640" width="10" style="7" customWidth="1"/>
    <col min="14641" max="14641" width="4" style="7" customWidth="1"/>
    <col min="14642" max="14642" width="13.83203125" style="7" customWidth="1"/>
    <col min="14643" max="14643" width="39.5" style="7" customWidth="1"/>
    <col min="14644" max="14645" width="13.5" style="7" customWidth="1"/>
    <col min="14646" max="14646" width="14" style="7" customWidth="1"/>
    <col min="14647" max="14647" width="12.5" style="7" customWidth="1"/>
    <col min="14648" max="14648" width="14.33203125" style="7" customWidth="1"/>
    <col min="14649" max="14649" width="13.6640625" style="7" customWidth="1"/>
    <col min="14650" max="14650" width="12.5" style="7" customWidth="1"/>
    <col min="14651" max="14651" width="14" style="7" customWidth="1"/>
    <col min="14652" max="14653" width="13" style="7" customWidth="1"/>
    <col min="14654" max="14654" width="15.33203125" style="7" customWidth="1"/>
    <col min="14655" max="14655" width="12.83203125" style="7" customWidth="1"/>
    <col min="14656" max="14656" width="3.83203125" style="7" customWidth="1"/>
    <col min="14657" max="14657" width="15.6640625" style="7" customWidth="1"/>
    <col min="14658" max="14658" width="10.1640625" style="7" customWidth="1"/>
    <col min="14659" max="14659" width="53.6640625" style="7" customWidth="1"/>
    <col min="14660" max="14660" width="32.83203125" style="7" customWidth="1"/>
    <col min="14661" max="14661" width="21.5" style="7" customWidth="1"/>
    <col min="14662" max="14888" width="9.1640625" style="7" bestFit="1" customWidth="1"/>
    <col min="14889" max="14889" width="4" style="7" customWidth="1"/>
    <col min="14890" max="14890" width="16.6640625" style="7" customWidth="1"/>
    <col min="14891" max="14891" width="45.33203125" style="7" customWidth="1"/>
    <col min="14892" max="14892" width="35.6640625" style="7" customWidth="1"/>
    <col min="14893" max="14893" width="15.5" style="7" customWidth="1"/>
    <col min="14894" max="14894" width="30.5" style="7" customWidth="1"/>
    <col min="14895" max="14896" width="10" style="7" customWidth="1"/>
    <col min="14897" max="14897" width="4" style="7" customWidth="1"/>
    <col min="14898" max="14898" width="13.83203125" style="7" customWidth="1"/>
    <col min="14899" max="14899" width="39.5" style="7" customWidth="1"/>
    <col min="14900" max="14901" width="13.5" style="7" customWidth="1"/>
    <col min="14902" max="14902" width="14" style="7" customWidth="1"/>
    <col min="14903" max="14903" width="12.5" style="7" customWidth="1"/>
    <col min="14904" max="14904" width="14.33203125" style="7" customWidth="1"/>
    <col min="14905" max="14905" width="13.6640625" style="7" customWidth="1"/>
    <col min="14906" max="14906" width="12.5" style="7" customWidth="1"/>
    <col min="14907" max="14907" width="14" style="7" customWidth="1"/>
    <col min="14908" max="14909" width="13" style="7" customWidth="1"/>
    <col min="14910" max="14910" width="15.33203125" style="7" customWidth="1"/>
    <col min="14911" max="14911" width="12.83203125" style="7" customWidth="1"/>
    <col min="14912" max="14912" width="3.83203125" style="7" customWidth="1"/>
    <col min="14913" max="14913" width="15.6640625" style="7" customWidth="1"/>
    <col min="14914" max="14914" width="10.1640625" style="7" customWidth="1"/>
    <col min="14915" max="14915" width="53.6640625" style="7" customWidth="1"/>
    <col min="14916" max="14916" width="32.83203125" style="7" customWidth="1"/>
    <col min="14917" max="14917" width="21.5" style="7" customWidth="1"/>
    <col min="14918" max="15144" width="9.1640625" style="7" bestFit="1" customWidth="1"/>
    <col min="15145" max="15145" width="4" style="7" customWidth="1"/>
    <col min="15146" max="15146" width="16.6640625" style="7" customWidth="1"/>
    <col min="15147" max="15147" width="45.33203125" style="7" customWidth="1"/>
    <col min="15148" max="15148" width="35.6640625" style="7" customWidth="1"/>
    <col min="15149" max="15149" width="15.5" style="7" customWidth="1"/>
    <col min="15150" max="15150" width="30.5" style="7" customWidth="1"/>
    <col min="15151" max="15152" width="10" style="7" customWidth="1"/>
    <col min="15153" max="15153" width="4" style="7" customWidth="1"/>
    <col min="15154" max="15154" width="13.83203125" style="7" customWidth="1"/>
    <col min="15155" max="15155" width="39.5" style="7" customWidth="1"/>
    <col min="15156" max="15157" width="13.5" style="7" customWidth="1"/>
    <col min="15158" max="15158" width="14" style="7" customWidth="1"/>
    <col min="15159" max="15159" width="12.5" style="7" customWidth="1"/>
    <col min="15160" max="15160" width="14.33203125" style="7" customWidth="1"/>
    <col min="15161" max="15161" width="13.6640625" style="7" customWidth="1"/>
    <col min="15162" max="15162" width="12.5" style="7" customWidth="1"/>
    <col min="15163" max="15163" width="14" style="7" customWidth="1"/>
    <col min="15164" max="15165" width="13" style="7" customWidth="1"/>
    <col min="15166" max="15166" width="15.33203125" style="7" customWidth="1"/>
    <col min="15167" max="15167" width="12.83203125" style="7" customWidth="1"/>
    <col min="15168" max="15168" width="3.83203125" style="7" customWidth="1"/>
    <col min="15169" max="15169" width="15.6640625" style="7" customWidth="1"/>
    <col min="15170" max="15170" width="10.1640625" style="7" customWidth="1"/>
    <col min="15171" max="15171" width="53.6640625" style="7" customWidth="1"/>
    <col min="15172" max="15172" width="32.83203125" style="7" customWidth="1"/>
    <col min="15173" max="15173" width="21.5" style="7" customWidth="1"/>
    <col min="15174" max="15400" width="9.1640625" style="7" bestFit="1" customWidth="1"/>
    <col min="15401" max="15401" width="4" style="7" customWidth="1"/>
    <col min="15402" max="15402" width="16.6640625" style="7" customWidth="1"/>
    <col min="15403" max="15403" width="45.33203125" style="7" customWidth="1"/>
    <col min="15404" max="15404" width="35.6640625" style="7" customWidth="1"/>
    <col min="15405" max="15405" width="15.5" style="7" customWidth="1"/>
    <col min="15406" max="15406" width="30.5" style="7" customWidth="1"/>
    <col min="15407" max="15408" width="10" style="7" customWidth="1"/>
    <col min="15409" max="15409" width="4" style="7" customWidth="1"/>
    <col min="15410" max="15410" width="13.83203125" style="7" customWidth="1"/>
    <col min="15411" max="15411" width="39.5" style="7" customWidth="1"/>
    <col min="15412" max="15413" width="13.5" style="7" customWidth="1"/>
    <col min="15414" max="15414" width="14" style="7" customWidth="1"/>
    <col min="15415" max="15415" width="12.5" style="7" customWidth="1"/>
    <col min="15416" max="15416" width="14.33203125" style="7" customWidth="1"/>
    <col min="15417" max="15417" width="13.6640625" style="7" customWidth="1"/>
    <col min="15418" max="15418" width="12.5" style="7" customWidth="1"/>
    <col min="15419" max="15419" width="14" style="7" customWidth="1"/>
    <col min="15420" max="15421" width="13" style="7" customWidth="1"/>
    <col min="15422" max="15422" width="15.33203125" style="7" customWidth="1"/>
    <col min="15423" max="15423" width="12.83203125" style="7" customWidth="1"/>
    <col min="15424" max="15424" width="3.83203125" style="7" customWidth="1"/>
    <col min="15425" max="15425" width="15.6640625" style="7" customWidth="1"/>
    <col min="15426" max="15426" width="10.1640625" style="7" customWidth="1"/>
    <col min="15427" max="15427" width="53.6640625" style="7" customWidth="1"/>
    <col min="15428" max="15428" width="32.83203125" style="7" customWidth="1"/>
    <col min="15429" max="15429" width="21.5" style="7" customWidth="1"/>
    <col min="15430" max="15656" width="9.1640625" style="7" bestFit="1" customWidth="1"/>
    <col min="15657" max="15657" width="4" style="7" customWidth="1"/>
    <col min="15658" max="15658" width="16.6640625" style="7" customWidth="1"/>
    <col min="15659" max="15659" width="45.33203125" style="7" customWidth="1"/>
    <col min="15660" max="15660" width="35.6640625" style="7" customWidth="1"/>
    <col min="15661" max="15661" width="15.5" style="7" customWidth="1"/>
    <col min="15662" max="15662" width="30.5" style="7" customWidth="1"/>
    <col min="15663" max="15664" width="10" style="7" customWidth="1"/>
    <col min="15665" max="15665" width="4" style="7" customWidth="1"/>
    <col min="15666" max="15666" width="13.83203125" style="7" customWidth="1"/>
    <col min="15667" max="15667" width="39.5" style="7" customWidth="1"/>
    <col min="15668" max="15669" width="13.5" style="7" customWidth="1"/>
    <col min="15670" max="15670" width="14" style="7" customWidth="1"/>
    <col min="15671" max="15671" width="12.5" style="7" customWidth="1"/>
    <col min="15672" max="15672" width="14.33203125" style="7" customWidth="1"/>
    <col min="15673" max="15673" width="13.6640625" style="7" customWidth="1"/>
    <col min="15674" max="15674" width="12.5" style="7" customWidth="1"/>
    <col min="15675" max="15675" width="14" style="7" customWidth="1"/>
    <col min="15676" max="15677" width="13" style="7" customWidth="1"/>
    <col min="15678" max="15678" width="15.33203125" style="7" customWidth="1"/>
    <col min="15679" max="15679" width="12.83203125" style="7" customWidth="1"/>
    <col min="15680" max="15680" width="3.83203125" style="7" customWidth="1"/>
    <col min="15681" max="15681" width="15.6640625" style="7" customWidth="1"/>
    <col min="15682" max="15682" width="10.1640625" style="7" customWidth="1"/>
    <col min="15683" max="15683" width="53.6640625" style="7" customWidth="1"/>
    <col min="15684" max="15684" width="32.83203125" style="7" customWidth="1"/>
    <col min="15685" max="15685" width="21.5" style="7" customWidth="1"/>
    <col min="15686" max="15912" width="9.1640625" style="7" bestFit="1" customWidth="1"/>
    <col min="15913" max="15913" width="4" style="7" customWidth="1"/>
    <col min="15914" max="15914" width="16.6640625" style="7" customWidth="1"/>
    <col min="15915" max="15915" width="45.33203125" style="7" customWidth="1"/>
    <col min="15916" max="15916" width="35.6640625" style="7" customWidth="1"/>
    <col min="15917" max="15917" width="15.5" style="7" customWidth="1"/>
    <col min="15918" max="15918" width="30.5" style="7" customWidth="1"/>
    <col min="15919" max="15920" width="10" style="7" customWidth="1"/>
    <col min="15921" max="15921" width="4" style="7" customWidth="1"/>
    <col min="15922" max="15922" width="13.83203125" style="7" customWidth="1"/>
    <col min="15923" max="15923" width="39.5" style="7" customWidth="1"/>
    <col min="15924" max="15925" width="13.5" style="7" customWidth="1"/>
    <col min="15926" max="15926" width="14" style="7" customWidth="1"/>
    <col min="15927" max="15927" width="12.5" style="7" customWidth="1"/>
    <col min="15928" max="15928" width="14.33203125" style="7" customWidth="1"/>
    <col min="15929" max="15929" width="13.6640625" style="7" customWidth="1"/>
    <col min="15930" max="15930" width="12.5" style="7" customWidth="1"/>
    <col min="15931" max="15931" width="14" style="7" customWidth="1"/>
    <col min="15932" max="15933" width="13" style="7" customWidth="1"/>
    <col min="15934" max="15934" width="15.33203125" style="7" customWidth="1"/>
    <col min="15935" max="15935" width="12.83203125" style="7" customWidth="1"/>
    <col min="15936" max="15936" width="3.83203125" style="7" customWidth="1"/>
    <col min="15937" max="15937" width="15.6640625" style="7" customWidth="1"/>
    <col min="15938" max="15938" width="10.1640625" style="7" customWidth="1"/>
    <col min="15939" max="15939" width="53.6640625" style="7" customWidth="1"/>
    <col min="15940" max="15940" width="32.83203125" style="7" customWidth="1"/>
    <col min="15941" max="15941" width="21.5" style="7" customWidth="1"/>
    <col min="15942" max="16168" width="9.1640625" style="7" bestFit="1" customWidth="1"/>
    <col min="16169" max="16169" width="4" style="7" customWidth="1"/>
    <col min="16170" max="16170" width="16.6640625" style="7" customWidth="1"/>
    <col min="16171" max="16171" width="45.33203125" style="7" customWidth="1"/>
    <col min="16172" max="16172" width="35.6640625" style="7" customWidth="1"/>
    <col min="16173" max="16173" width="15.5" style="7" customWidth="1"/>
    <col min="16174" max="16174" width="30.5" style="7" customWidth="1"/>
    <col min="16175" max="16176" width="10" style="7" customWidth="1"/>
    <col min="16177" max="16177" width="4" style="7" customWidth="1"/>
    <col min="16178" max="16178" width="13.83203125" style="7" customWidth="1"/>
    <col min="16179" max="16179" width="39.5" style="7" customWidth="1"/>
    <col min="16180" max="16181" width="13.5" style="7" customWidth="1"/>
    <col min="16182" max="16182" width="14" style="7" customWidth="1"/>
    <col min="16183" max="16183" width="12.5" style="7" customWidth="1"/>
    <col min="16184" max="16184" width="14.33203125" style="7" customWidth="1"/>
    <col min="16185" max="16185" width="13.6640625" style="7" customWidth="1"/>
    <col min="16186" max="16186" width="12.5" style="7" customWidth="1"/>
    <col min="16187" max="16187" width="14" style="7" customWidth="1"/>
    <col min="16188" max="16189" width="13" style="7" customWidth="1"/>
    <col min="16190" max="16190" width="15.33203125" style="7" customWidth="1"/>
    <col min="16191" max="16191" width="12.83203125" style="7" customWidth="1"/>
    <col min="16192" max="16192" width="3.83203125" style="7" customWidth="1"/>
    <col min="16193" max="16193" width="15.6640625" style="7" customWidth="1"/>
    <col min="16194" max="16194" width="10.1640625" style="7" customWidth="1"/>
    <col min="16195" max="16195" width="53.6640625" style="7" customWidth="1"/>
    <col min="16196" max="16196" width="32.83203125" style="7" customWidth="1"/>
    <col min="16197" max="16197" width="21.5" style="7" customWidth="1"/>
    <col min="16198" max="16384" width="11.5" style="7"/>
  </cols>
  <sheetData>
    <row r="1" spans="1:357" s="149" customFormat="1" ht="42" customHeight="1">
      <c r="A1" s="791"/>
      <c r="B1" s="791"/>
      <c r="C1" s="791"/>
      <c r="D1" s="791"/>
      <c r="E1" s="690" t="s">
        <v>0</v>
      </c>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1"/>
      <c r="AY1" s="691"/>
      <c r="AZ1" s="691"/>
      <c r="BA1" s="691"/>
      <c r="BB1" s="691"/>
      <c r="BC1" s="691"/>
      <c r="BD1" s="691"/>
      <c r="BE1" s="691"/>
      <c r="BF1" s="691"/>
      <c r="BG1" s="691"/>
      <c r="BH1" s="691"/>
      <c r="BI1" s="692"/>
      <c r="BJ1" s="436"/>
      <c r="BK1" s="686" t="s">
        <v>91</v>
      </c>
      <c r="BL1" s="686"/>
      <c r="BM1" s="686"/>
      <c r="BN1" s="430"/>
      <c r="BO1" s="431"/>
      <c r="BP1" s="616" t="s">
        <v>1</v>
      </c>
      <c r="BQ1" s="617"/>
    </row>
    <row r="2" spans="1:357" s="149" customFormat="1" ht="42" customHeight="1">
      <c r="A2" s="791"/>
      <c r="B2" s="791"/>
      <c r="C2" s="791"/>
      <c r="D2" s="791"/>
      <c r="E2" s="693"/>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6"/>
      <c r="BJ2" s="436"/>
      <c r="BK2" s="686" t="s">
        <v>2</v>
      </c>
      <c r="BL2" s="686"/>
      <c r="BM2" s="686"/>
      <c r="BN2" s="432"/>
      <c r="BO2" s="433"/>
      <c r="BP2" s="618" t="s">
        <v>2</v>
      </c>
      <c r="BQ2" s="619"/>
    </row>
    <row r="3" spans="1:357" s="149" customFormat="1" ht="27" customHeight="1">
      <c r="A3" s="791"/>
      <c r="B3" s="791"/>
      <c r="C3" s="791"/>
      <c r="D3" s="791"/>
      <c r="E3" s="694"/>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695"/>
      <c r="AY3" s="695"/>
      <c r="AZ3" s="695"/>
      <c r="BA3" s="695"/>
      <c r="BB3" s="695"/>
      <c r="BC3" s="695"/>
      <c r="BD3" s="695"/>
      <c r="BE3" s="695"/>
      <c r="BF3" s="695"/>
      <c r="BG3" s="695"/>
      <c r="BH3" s="695"/>
      <c r="BI3" s="696"/>
      <c r="BJ3" s="436"/>
      <c r="BK3" s="686" t="s">
        <v>3</v>
      </c>
      <c r="BL3" s="686"/>
      <c r="BM3" s="686"/>
      <c r="BN3" s="434"/>
      <c r="BO3" s="435"/>
      <c r="BP3" s="620" t="s">
        <v>3</v>
      </c>
      <c r="BQ3" s="621"/>
    </row>
    <row r="4" spans="1:357" s="149" customFormat="1" ht="26.25" customHeight="1">
      <c r="A4" s="625" t="s">
        <v>4</v>
      </c>
      <c r="B4" s="654"/>
      <c r="C4" s="654"/>
      <c r="D4" s="654"/>
      <c r="E4" s="654"/>
      <c r="F4" s="654"/>
      <c r="G4" s="627"/>
      <c r="H4" s="658" t="s">
        <v>5</v>
      </c>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c r="BJ4" s="659"/>
      <c r="BK4" s="659"/>
      <c r="BL4" s="659"/>
      <c r="BM4" s="660"/>
      <c r="BN4" s="631" t="s">
        <v>6</v>
      </c>
      <c r="BO4" s="632"/>
      <c r="BP4" s="632"/>
      <c r="BQ4" s="633"/>
    </row>
    <row r="5" spans="1:357" s="149" customFormat="1" ht="16.5" customHeight="1">
      <c r="A5" s="625"/>
      <c r="B5" s="626"/>
      <c r="C5" s="626"/>
      <c r="D5" s="626"/>
      <c r="E5" s="626"/>
      <c r="F5" s="626"/>
      <c r="G5" s="627"/>
      <c r="H5" s="637"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BN5" s="634"/>
      <c r="BO5" s="635"/>
      <c r="BP5" s="635"/>
      <c r="BQ5" s="636"/>
      <c r="MJ5" s="149" t="s">
        <v>9</v>
      </c>
      <c r="ML5" s="149" t="s">
        <v>10</v>
      </c>
      <c r="MR5" s="151" t="s">
        <v>11</v>
      </c>
      <c r="MS5" s="151" t="s">
        <v>12</v>
      </c>
    </row>
    <row r="6" spans="1:357" s="149" customFormat="1" ht="19.5" customHeight="1">
      <c r="A6" s="789" t="s">
        <v>13</v>
      </c>
      <c r="B6" s="666" t="s">
        <v>14</v>
      </c>
      <c r="C6" s="771" t="s">
        <v>68</v>
      </c>
      <c r="D6" s="771" t="s">
        <v>15</v>
      </c>
      <c r="E6" s="666" t="s">
        <v>16</v>
      </c>
      <c r="F6" s="666" t="s">
        <v>17</v>
      </c>
      <c r="G6" s="666"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780" t="s">
        <v>27</v>
      </c>
      <c r="BF6" s="781"/>
      <c r="BG6" s="782"/>
      <c r="BH6" s="462" t="s">
        <v>19</v>
      </c>
      <c r="BI6" s="782" t="s">
        <v>19</v>
      </c>
      <c r="BJ6" s="462" t="s">
        <v>21</v>
      </c>
      <c r="BK6" s="782" t="s">
        <v>78</v>
      </c>
      <c r="BL6" s="673" t="s">
        <v>28</v>
      </c>
      <c r="BM6" s="674"/>
      <c r="BN6" s="666" t="s">
        <v>29</v>
      </c>
      <c r="BO6" s="666" t="s">
        <v>30</v>
      </c>
      <c r="BP6" s="666" t="s">
        <v>31</v>
      </c>
      <c r="BQ6" s="668" t="s">
        <v>32</v>
      </c>
      <c r="MJ6" s="151" t="s">
        <v>33</v>
      </c>
      <c r="ML6" s="149" t="s">
        <v>34</v>
      </c>
      <c r="MM6" s="149" t="s">
        <v>35</v>
      </c>
      <c r="MN6" s="149" t="s">
        <v>36</v>
      </c>
      <c r="MO6" s="149" t="s">
        <v>37</v>
      </c>
      <c r="MP6" s="149" t="s">
        <v>38</v>
      </c>
      <c r="MQ6" s="149" t="s">
        <v>39</v>
      </c>
      <c r="MR6" s="151" t="s">
        <v>40</v>
      </c>
    </row>
    <row r="7" spans="1:357" s="159" customFormat="1" ht="22.5" customHeight="1" thickBot="1">
      <c r="A7" s="790"/>
      <c r="B7" s="667"/>
      <c r="C7" s="772"/>
      <c r="D7" s="667"/>
      <c r="E7" s="667"/>
      <c r="F7" s="667"/>
      <c r="G7" s="667"/>
      <c r="H7" s="152">
        <v>1</v>
      </c>
      <c r="I7" s="153">
        <v>2</v>
      </c>
      <c r="J7" s="153">
        <v>3</v>
      </c>
      <c r="K7" s="153">
        <v>4</v>
      </c>
      <c r="L7" s="154">
        <v>5</v>
      </c>
      <c r="M7" s="155" t="s">
        <v>41</v>
      </c>
      <c r="N7" s="156" t="s">
        <v>42</v>
      </c>
      <c r="O7" s="152">
        <v>1</v>
      </c>
      <c r="P7" s="153">
        <v>2</v>
      </c>
      <c r="Q7" s="153">
        <v>3</v>
      </c>
      <c r="R7" s="153">
        <v>4</v>
      </c>
      <c r="S7" s="153">
        <v>5</v>
      </c>
      <c r="T7" s="153">
        <v>6</v>
      </c>
      <c r="U7" s="153">
        <v>7</v>
      </c>
      <c r="V7" s="153">
        <v>8</v>
      </c>
      <c r="W7" s="153">
        <v>9</v>
      </c>
      <c r="X7" s="153">
        <v>10</v>
      </c>
      <c r="Y7" s="153">
        <v>11</v>
      </c>
      <c r="Z7" s="153">
        <v>12</v>
      </c>
      <c r="AA7" s="153">
        <v>13</v>
      </c>
      <c r="AB7" s="153">
        <v>14</v>
      </c>
      <c r="AC7" s="153">
        <v>15</v>
      </c>
      <c r="AD7" s="153">
        <v>16</v>
      </c>
      <c r="AE7" s="153">
        <v>17</v>
      </c>
      <c r="AF7" s="153">
        <v>18</v>
      </c>
      <c r="AG7" s="154">
        <v>19</v>
      </c>
      <c r="AH7" s="157" t="s">
        <v>43</v>
      </c>
      <c r="AI7" s="158" t="s">
        <v>42</v>
      </c>
      <c r="AJ7" s="586"/>
      <c r="AK7" s="588"/>
      <c r="AL7" s="792"/>
      <c r="AM7" s="581" t="s">
        <v>34</v>
      </c>
      <c r="AN7" s="582"/>
      <c r="AO7" s="581" t="s">
        <v>44</v>
      </c>
      <c r="AP7" s="582"/>
      <c r="AQ7" s="581" t="s">
        <v>35</v>
      </c>
      <c r="AR7" s="582"/>
      <c r="AS7" s="581" t="s">
        <v>45</v>
      </c>
      <c r="AT7" s="582"/>
      <c r="AU7" s="581" t="s">
        <v>46</v>
      </c>
      <c r="AV7" s="582"/>
      <c r="AW7" s="581" t="s">
        <v>47</v>
      </c>
      <c r="AX7" s="582"/>
      <c r="AY7" s="581" t="s">
        <v>48</v>
      </c>
      <c r="AZ7" s="582"/>
      <c r="BA7" s="788"/>
      <c r="BB7" s="603"/>
      <c r="BC7" s="586"/>
      <c r="BD7" s="588"/>
      <c r="BE7" s="783"/>
      <c r="BF7" s="784"/>
      <c r="BG7" s="785"/>
      <c r="BH7" s="463"/>
      <c r="BI7" s="785"/>
      <c r="BJ7" s="463"/>
      <c r="BK7" s="785"/>
      <c r="BL7" s="786"/>
      <c r="BM7" s="787"/>
      <c r="BN7" s="667"/>
      <c r="BO7" s="667"/>
      <c r="BP7" s="667"/>
      <c r="BQ7" s="669"/>
      <c r="MJ7" s="151" t="s">
        <v>49</v>
      </c>
      <c r="ML7" s="149" t="s">
        <v>50</v>
      </c>
      <c r="MM7" s="159" t="s">
        <v>51</v>
      </c>
      <c r="MN7" s="159" t="s">
        <v>52</v>
      </c>
      <c r="MO7" s="159" t="s">
        <v>53</v>
      </c>
      <c r="MP7" s="159" t="s">
        <v>54</v>
      </c>
      <c r="MQ7" s="159" t="s">
        <v>55</v>
      </c>
    </row>
    <row r="8" spans="1:357" s="8" customFormat="1" ht="111" customHeight="1">
      <c r="A8" s="571">
        <v>1</v>
      </c>
      <c r="B8" s="572" t="s">
        <v>92</v>
      </c>
      <c r="C8" s="706" t="s">
        <v>93</v>
      </c>
      <c r="D8" s="146" t="s">
        <v>94</v>
      </c>
      <c r="E8" s="531" t="s">
        <v>95</v>
      </c>
      <c r="F8" s="574" t="s">
        <v>73</v>
      </c>
      <c r="G8" s="576" t="s">
        <v>96</v>
      </c>
      <c r="H8" s="578" t="s">
        <v>40</v>
      </c>
      <c r="I8" s="556"/>
      <c r="J8" s="556"/>
      <c r="K8" s="556"/>
      <c r="L8" s="567"/>
      <c r="M8" s="559">
        <f>IF(L8="X",5,IF(K8="X",4,IF(J8="X",3,IF(I8="X",2,IF(H8="X",1,"0")))))</f>
        <v>1</v>
      </c>
      <c r="N8" s="561" t="str">
        <f>IF(M8=1,"RARA VEZ",IF(M8=2,"IMPROBABLE",IF(M8=3,"POSIBLE",IF(M8=4,"PROBABLE",IF(M8=5,"CASI SIEMPRE","")))))</f>
        <v>RARA VEZ</v>
      </c>
      <c r="O8" s="779" t="s">
        <v>40</v>
      </c>
      <c r="P8" s="774" t="s">
        <v>75</v>
      </c>
      <c r="Q8" s="774"/>
      <c r="R8" s="774"/>
      <c r="S8" s="774" t="s">
        <v>75</v>
      </c>
      <c r="T8" s="774" t="s">
        <v>75</v>
      </c>
      <c r="U8" s="774"/>
      <c r="V8" s="774"/>
      <c r="W8" s="774"/>
      <c r="X8" s="774" t="s">
        <v>75</v>
      </c>
      <c r="Y8" s="774"/>
      <c r="Z8" s="774" t="s">
        <v>75</v>
      </c>
      <c r="AA8" s="774"/>
      <c r="AB8" s="774" t="s">
        <v>75</v>
      </c>
      <c r="AC8" s="774"/>
      <c r="AD8" s="774"/>
      <c r="AE8" s="774"/>
      <c r="AF8" s="774"/>
      <c r="AG8" s="775"/>
      <c r="AH8" s="569">
        <f>COUNTIF(O8:AG8,"X")</f>
        <v>7</v>
      </c>
      <c r="AI8" s="593" t="str">
        <f>IF(AH8=0,"",(IF(AH8&gt;11,"CATASTRÓFICO",IF(AH8&lt;=5,"MODERADO",IF(12&gt;AH8&gt;5,"MAYOR","")))))</f>
        <v>MAYOR</v>
      </c>
      <c r="AJ8" s="595">
        <f>IF(AI8="CATASTRÓFICO",5*M8,IF(AI8="MAYOR",4*M8,IF(AI8="MODERADO",3*M8,0)))</f>
        <v>4</v>
      </c>
      <c r="AK8" s="597" t="str">
        <f>IF(AJ8=0,"",IF(AJ8="MAYOR","EXTREMO",IF(AI8="CASI SIEMPRE","EXTREMO",IF(AI8="CATASTRÓFICO","EXTREMO",IF(AJ8="12M","EXTREMO",IF(AJ8=4,"ALTO",IF(AJ8=8,"ALTO",IF(AJ8=9,"ALTO",IF(AJ8=6,"MODERADO",IF(AJ8=3,"MODERADO",IF(AJ8=12,IF(AI8="MODERADO","ALTO","EXTREMO"),"EXTREMO")))))))))))</f>
        <v>ALTO</v>
      </c>
      <c r="AL8" s="108" t="s">
        <v>97</v>
      </c>
      <c r="AM8" s="114" t="s">
        <v>50</v>
      </c>
      <c r="AN8" s="169">
        <f t="shared" ref="AN8:AN15" si="0">IF(ISBLANK(AM8),"",IF(AM8="Asignado",15,"0"))</f>
        <v>15</v>
      </c>
      <c r="AO8" s="52" t="s">
        <v>63</v>
      </c>
      <c r="AP8" s="169">
        <f t="shared" ref="AP8:AP15" si="1">IF(ISBLANK(AO8),"",IF(AO8="Adecuado",15,"0"))</f>
        <v>15</v>
      </c>
      <c r="AQ8" s="52" t="s">
        <v>51</v>
      </c>
      <c r="AR8" s="169">
        <f t="shared" ref="AR8:AR15" si="2">IF(ISBLANK(AQ8),"",IF(AQ8="Oportuna",15,"0"))</f>
        <v>15</v>
      </c>
      <c r="AS8" s="52" t="s">
        <v>52</v>
      </c>
      <c r="AT8" s="169">
        <f t="shared" ref="AT8:AT15" si="3">IF(ISBLANK(AS8),"",IF(AS8="Prevenir",15,IF(AS8="Detectar",10,"0")))</f>
        <v>15</v>
      </c>
      <c r="AU8" s="52" t="s">
        <v>53</v>
      </c>
      <c r="AV8" s="169">
        <f t="shared" ref="AV8:AV15" si="4">IF(ISBLANK(AU8),"",IF(AU8="Confiable",15,"0"))</f>
        <v>15</v>
      </c>
      <c r="AW8" s="52" t="s">
        <v>55</v>
      </c>
      <c r="AX8" s="169">
        <f t="shared" ref="AX8:AX15" si="5">IF(ISBLANK(AW8),"",IF(AW8="Completa",10,IF(AW8="Incompleta",5,"0")))</f>
        <v>10</v>
      </c>
      <c r="AY8" s="53" t="s">
        <v>54</v>
      </c>
      <c r="AZ8" s="169">
        <f t="shared" ref="AZ8:AZ15" si="6">IF(ISBLANK(AY8),"",IF(AY8="Se Investigan y Resuelven Oportunamente",15,"0"))</f>
        <v>15</v>
      </c>
      <c r="BA8" s="180" t="str">
        <f t="shared" ref="BA8:BA15" si="7">IF(BB8=0,"",IF(BB8&lt;86,"Débil",(IF(BB8&gt;=96,"Fuerte","Moderado"))))</f>
        <v>Fuerte</v>
      </c>
      <c r="BB8" s="181">
        <f t="shared" ref="BB8:BB15" si="8">SUM(AZ8,AX8,AV8,AT8,AR8,AP8,AN8)</f>
        <v>100</v>
      </c>
      <c r="BC8" s="54" t="s">
        <v>33</v>
      </c>
      <c r="BD8" s="181" t="str">
        <f>IF(ISBLANK(BC8),"",(IF(BC8="El control no se ejecuta por parte del responsable","Débil",(IF(BC8="El control se ejecuta de manera consistente por parte del responsable","Fuerte","Moderado")))))</f>
        <v>Fuerte</v>
      </c>
      <c r="BE8" s="180" t="str">
        <f>IF(BA8="","",(IF(BD8="Débil","Débil",IF(BD8="Moderado","Moderado",IF(BA8="Débil","Débil","Fuerte")))))</f>
        <v>Fuerte</v>
      </c>
      <c r="BF8" s="200">
        <f>IF(BD8="","",(IF(BD8="Fuerte",2,IF(BD8="Moderado",1,0))))</f>
        <v>2</v>
      </c>
      <c r="BG8" s="501">
        <f>IFERROR(ROUND(AVERAGE(BF8:BF9),0),0)</f>
        <v>2</v>
      </c>
      <c r="BH8" s="487">
        <f>IF(BI8="CASI SIEMPRE",5,IF(BI8="PROBABLE",4,IF(BI8="POSIBLE",3,IF(BI8="IMPROBABLE",2,IF(BI8="RARA VEZ",1,0)))))</f>
        <v>1</v>
      </c>
      <c r="BI8" s="503" t="str">
        <f>IF(BG8=2,IF(N8="CASI SIEMPRE","POSIBLE",IF(N8="PROBABLE","IMPROBABLE","RARA VEZ")),IF(BG8=1,IF(N8="CASI SEGURO","PROBABLE",IF(N8="PROBABLE","POSIBLE",IF(N8="POSIBLE","IMPROBABLE","RARA VEZ"))),IF(BG8=0,N8,0)))</f>
        <v>RARA VEZ</v>
      </c>
      <c r="BJ8" s="487">
        <f>IF(BK8="CATASTRÓFICO",5,IF(BK8="MAYOR",4,IF(BK8="MODERADO",3,0)))</f>
        <v>4</v>
      </c>
      <c r="BK8" s="563" t="str">
        <f>AI8</f>
        <v>MAYOR</v>
      </c>
      <c r="BL8" s="565">
        <f>IF(BJ8*BH8=12,IF(BI8="PROBABLE","12A","12M"),BH8*BJ8)</f>
        <v>4</v>
      </c>
      <c r="BM8" s="493" t="str">
        <f>IF(BL8=0,"",IF(BI8="CASI SIEMPRE","EXTREMO",IF(BK8="CATASTRÓFICO","EXTREMO",IF(BL8="12M","EXTREMO",IF(BL8="12A","ALTO",IF(BL8=4,"ALTO",IF(BL8=8,"ALTO",IF(BL8=9,"ALTO",IF(BL8=6,"MODERADO",IF(BL8=3,"MODERADO","EXTREMO"))))))))))</f>
        <v>ALTO</v>
      </c>
      <c r="BN8" s="495"/>
      <c r="BO8" s="437" t="s">
        <v>98</v>
      </c>
      <c r="BP8" s="28" t="s">
        <v>99</v>
      </c>
      <c r="BQ8" s="35" t="s">
        <v>100</v>
      </c>
      <c r="MJ8" s="8" t="s">
        <v>56</v>
      </c>
      <c r="ML8" s="145" t="s">
        <v>57</v>
      </c>
      <c r="MM8" s="8" t="s">
        <v>58</v>
      </c>
      <c r="MN8" s="8" t="s">
        <v>59</v>
      </c>
      <c r="MO8" s="8" t="s">
        <v>60</v>
      </c>
      <c r="MP8" s="8" t="s">
        <v>61</v>
      </c>
      <c r="MQ8" s="8" t="s">
        <v>62</v>
      </c>
    </row>
    <row r="9" spans="1:357" s="8" customFormat="1" ht="72.75" customHeight="1">
      <c r="A9" s="530"/>
      <c r="B9" s="572"/>
      <c r="C9" s="572"/>
      <c r="D9" s="147" t="s">
        <v>101</v>
      </c>
      <c r="E9" s="532"/>
      <c r="F9" s="575"/>
      <c r="G9" s="577"/>
      <c r="H9" s="579"/>
      <c r="I9" s="557"/>
      <c r="J9" s="557"/>
      <c r="K9" s="557"/>
      <c r="L9" s="568"/>
      <c r="M9" s="591"/>
      <c r="N9" s="592"/>
      <c r="O9" s="578"/>
      <c r="P9" s="556"/>
      <c r="Q9" s="556"/>
      <c r="R9" s="556"/>
      <c r="S9" s="556"/>
      <c r="T9" s="556"/>
      <c r="U9" s="556"/>
      <c r="V9" s="556"/>
      <c r="W9" s="556"/>
      <c r="X9" s="556"/>
      <c r="Y9" s="556"/>
      <c r="Z9" s="556"/>
      <c r="AA9" s="556"/>
      <c r="AB9" s="556"/>
      <c r="AC9" s="556"/>
      <c r="AD9" s="556"/>
      <c r="AE9" s="556"/>
      <c r="AF9" s="556"/>
      <c r="AG9" s="567"/>
      <c r="AH9" s="570"/>
      <c r="AI9" s="594"/>
      <c r="AJ9" s="596"/>
      <c r="AK9" s="598"/>
      <c r="AL9" s="224" t="s">
        <v>102</v>
      </c>
      <c r="AM9" s="115" t="s">
        <v>50</v>
      </c>
      <c r="AN9" s="170">
        <f t="shared" si="0"/>
        <v>15</v>
      </c>
      <c r="AO9" s="50" t="s">
        <v>63</v>
      </c>
      <c r="AP9" s="170">
        <f t="shared" si="1"/>
        <v>15</v>
      </c>
      <c r="AQ9" s="50" t="s">
        <v>51</v>
      </c>
      <c r="AR9" s="170">
        <f t="shared" si="2"/>
        <v>15</v>
      </c>
      <c r="AS9" s="50" t="s">
        <v>52</v>
      </c>
      <c r="AT9" s="170">
        <f t="shared" si="3"/>
        <v>15</v>
      </c>
      <c r="AU9" s="50" t="s">
        <v>53</v>
      </c>
      <c r="AV9" s="170">
        <f t="shared" si="4"/>
        <v>15</v>
      </c>
      <c r="AW9" s="50" t="s">
        <v>55</v>
      </c>
      <c r="AX9" s="170">
        <f t="shared" si="5"/>
        <v>10</v>
      </c>
      <c r="AY9" s="51" t="s">
        <v>54</v>
      </c>
      <c r="AZ9" s="170">
        <f t="shared" si="6"/>
        <v>15</v>
      </c>
      <c r="BA9" s="182" t="str">
        <f t="shared" si="7"/>
        <v>Fuerte</v>
      </c>
      <c r="BB9" s="183">
        <f t="shared" si="8"/>
        <v>100</v>
      </c>
      <c r="BC9" s="41" t="s">
        <v>33</v>
      </c>
      <c r="BD9" s="194" t="str">
        <f t="shared" ref="BD9:BD15" si="9">IF(ISBLANK(BC9),"",(IF(BC9="El control no se ejecuta por parte del responsable","Débil",(IF(BC9="El control se ejecuta de manera consistente por parte del responsable","Fuerte","Moderado")))))</f>
        <v>Fuerte</v>
      </c>
      <c r="BE9" s="203" t="str">
        <f t="shared" ref="BE9:BE15" si="10">IF(BA9="","",(IF(BD9="Débil","Débil",IF(BD9="Moderado","Moderado",IF(BA9="Débil","Débil","Fuerte")))))</f>
        <v>Fuerte</v>
      </c>
      <c r="BF9" s="204">
        <f t="shared" ref="BF9:BF15" si="11">IF(BD9="","",(IF(BD9="Fuerte",2,IF(BD9="Moderado",1,0))))</f>
        <v>2</v>
      </c>
      <c r="BG9" s="501"/>
      <c r="BH9" s="487"/>
      <c r="BI9" s="503"/>
      <c r="BJ9" s="487"/>
      <c r="BK9" s="564"/>
      <c r="BL9" s="566"/>
      <c r="BM9" s="493"/>
      <c r="BN9" s="495"/>
      <c r="BO9" s="438" t="s">
        <v>103</v>
      </c>
      <c r="BP9" s="28" t="s">
        <v>99</v>
      </c>
      <c r="BQ9" s="30" t="s">
        <v>104</v>
      </c>
      <c r="ML9" s="8" t="s">
        <v>63</v>
      </c>
      <c r="MN9" s="8" t="s">
        <v>64</v>
      </c>
      <c r="MQ9" s="8" t="s">
        <v>65</v>
      </c>
    </row>
    <row r="10" spans="1:357" s="8" customFormat="1" ht="72.75" customHeight="1">
      <c r="A10" s="571">
        <v>2</v>
      </c>
      <c r="B10" s="572"/>
      <c r="C10" s="572"/>
      <c r="D10" s="55" t="s">
        <v>105</v>
      </c>
      <c r="E10" s="531" t="s">
        <v>106</v>
      </c>
      <c r="F10" s="572" t="s">
        <v>73</v>
      </c>
      <c r="G10" s="576" t="s">
        <v>96</v>
      </c>
      <c r="H10" s="537" t="s">
        <v>40</v>
      </c>
      <c r="I10" s="507"/>
      <c r="J10" s="507"/>
      <c r="K10" s="507"/>
      <c r="L10" s="508"/>
      <c r="M10" s="510">
        <f>IF(L10="X",5,IF(K10="X",4,IF(J10="X",3,IF(I10="X",2,IF(H10="X",1,"0")))))</f>
        <v>1</v>
      </c>
      <c r="N10" s="512" t="str">
        <f>IF(M10=1,"RARA VEZ",IF(M10=2,"IMPROBABLE",IF(M10=3,"POSIBLE",IF(M10=4,"PROBABLE",IF(M10=5,"CASI SIEMPRE","")))))</f>
        <v>RARA VEZ</v>
      </c>
      <c r="O10" s="562" t="s">
        <v>75</v>
      </c>
      <c r="P10" s="505"/>
      <c r="Q10" s="505"/>
      <c r="R10" s="505"/>
      <c r="S10" s="505" t="s">
        <v>75</v>
      </c>
      <c r="T10" s="505"/>
      <c r="U10" s="505" t="s">
        <v>75</v>
      </c>
      <c r="V10" s="505"/>
      <c r="W10" s="505"/>
      <c r="X10" s="505"/>
      <c r="Y10" s="505"/>
      <c r="Z10" s="505" t="s">
        <v>75</v>
      </c>
      <c r="AA10" s="505"/>
      <c r="AB10" s="505" t="s">
        <v>75</v>
      </c>
      <c r="AC10" s="505"/>
      <c r="AD10" s="505"/>
      <c r="AE10" s="505"/>
      <c r="AF10" s="505"/>
      <c r="AG10" s="551"/>
      <c r="AH10" s="518">
        <f>COUNTIF(O10:AG10,"X")</f>
        <v>5</v>
      </c>
      <c r="AI10" s="553" t="str">
        <f>IF(AH10=0,"",(IF(AH10&gt;11,"CATASTRÓFICO",IF(AH10&lt;=5,"MODERADO",IF(12&gt;=AH10&gt;5,"MAYOR","")))))</f>
        <v>MODERADO</v>
      </c>
      <c r="AJ10" s="555">
        <f>IF(AI10="CATASTRÓFICO",5*M10,IF(AI10="MAYOR",4*M10,IF(AI10="MODERADO",3*M10,0)))</f>
        <v>3</v>
      </c>
      <c r="AK10" s="776" t="str">
        <f t="shared" ref="AK10" si="12">IF(AJ10=0,"",IF(AJ10="MAYOR","EXTREMO",IF(AI10="CASI SIEMPRE","EXTREMO",IF(AI10="CATASTRÓFICO","EXTREMO",IF(AJ10="12M","EXTREMO",IF(AJ10=4,"ALTO",IF(AJ10=8,"ALTO",IF(AJ10=9,"ALTO",IF(AJ10=6,"MODERADO",IF(AJ10=3,"MODERADO",IF(AJ10=12,IF(AI10="MODERADO","ALTO","EXTREMO"),"EXTREMO")))))))))))</f>
        <v>MODERADO</v>
      </c>
      <c r="AL10" s="116" t="s">
        <v>107</v>
      </c>
      <c r="AM10" s="117" t="s">
        <v>50</v>
      </c>
      <c r="AN10" s="171">
        <f t="shared" si="0"/>
        <v>15</v>
      </c>
      <c r="AO10" s="36" t="s">
        <v>63</v>
      </c>
      <c r="AP10" s="171">
        <f t="shared" si="1"/>
        <v>15</v>
      </c>
      <c r="AQ10" s="36" t="s">
        <v>51</v>
      </c>
      <c r="AR10" s="171">
        <f t="shared" si="2"/>
        <v>15</v>
      </c>
      <c r="AS10" s="36" t="s">
        <v>52</v>
      </c>
      <c r="AT10" s="171">
        <f t="shared" si="3"/>
        <v>15</v>
      </c>
      <c r="AU10" s="36" t="s">
        <v>53</v>
      </c>
      <c r="AV10" s="171">
        <f t="shared" si="4"/>
        <v>15</v>
      </c>
      <c r="AW10" s="36" t="s">
        <v>55</v>
      </c>
      <c r="AX10" s="171">
        <f t="shared" si="5"/>
        <v>10</v>
      </c>
      <c r="AY10" s="37" t="s">
        <v>54</v>
      </c>
      <c r="AZ10" s="171">
        <f t="shared" si="6"/>
        <v>15</v>
      </c>
      <c r="BA10" s="184" t="str">
        <f t="shared" si="7"/>
        <v>Fuerte</v>
      </c>
      <c r="BB10" s="185">
        <f t="shared" si="8"/>
        <v>100</v>
      </c>
      <c r="BC10" s="36" t="s">
        <v>33</v>
      </c>
      <c r="BD10" s="195" t="str">
        <f t="shared" si="9"/>
        <v>Fuerte</v>
      </c>
      <c r="BE10" s="205" t="str">
        <f t="shared" si="10"/>
        <v>Fuerte</v>
      </c>
      <c r="BF10" s="206">
        <f t="shared" si="11"/>
        <v>2</v>
      </c>
      <c r="BG10" s="539">
        <f>IFERROR(ROUND(AVERAGE(BF10:BF12),0),0)</f>
        <v>2</v>
      </c>
      <c r="BH10" s="542">
        <f>IF(BI10="CASI SIEMPRE",5,IF(BI10="PROBABLE",4,IF(BI10="POSIBLE",3,IF(BI10="IMPROBABLE",2,IF(BI10="RARA VEZ",1,0)))))</f>
        <v>1</v>
      </c>
      <c r="BI10" s="545" t="str">
        <f>IF(BG10=2,IF(N10="CASI SIEMPRE","POSIBLE",IF(N10="PROBABLE","IMPROBABLE","RARA VEZ")),IF(BG10=1,IF(N10="CASI SEGURO","PROBABLE",IF(N10="PROBABLE","POSIBLE",IF(N10="POSIBLE","IMPROBABLE","RARA VEZ"))),IF(BG10=0,N10,0)))</f>
        <v>RARA VEZ</v>
      </c>
      <c r="BJ10" s="542">
        <f>IF(BK10="CATASTRÓFICO",5,IF(BK10="MAYOR",4,IF(BK10="MODERADO",3,0)))</f>
        <v>3</v>
      </c>
      <c r="BK10" s="548" t="str">
        <f>AI10</f>
        <v>MODERADO</v>
      </c>
      <c r="BL10" s="520">
        <f>IFERROR(ROUNDUP(AVERAGE(BG10:BG12),0),0)</f>
        <v>2</v>
      </c>
      <c r="BM10" s="523" t="str">
        <f>IF(BL10=0,"",IF(BI10="CASI SIEMPRE","EXTREMO",IF(BK10="CATASTRÓFICO","EXTREMO",IF(BL10="12M","EXTREMO",IF(BL10="12A","ALTO",IF(BL10=4,"ALTO",IF(BL10=8,"ALTO",IF(BL10=9,"ALTO",IF(BL10=6,"MODERADO",IF(BL10=3,"MODERADO","EXTREMO"))))))))))</f>
        <v>EXTREMO</v>
      </c>
      <c r="BN10" s="526"/>
      <c r="BO10" s="438" t="s">
        <v>108</v>
      </c>
      <c r="BP10" s="142" t="s">
        <v>99</v>
      </c>
      <c r="BQ10" s="19" t="s">
        <v>109</v>
      </c>
      <c r="ML10" s="8" t="s">
        <v>66</v>
      </c>
    </row>
    <row r="11" spans="1:357" s="8" customFormat="1" ht="72.75" customHeight="1">
      <c r="A11" s="571"/>
      <c r="B11" s="572"/>
      <c r="C11" s="572"/>
      <c r="D11" s="32" t="s">
        <v>110</v>
      </c>
      <c r="E11" s="580"/>
      <c r="F11" s="572"/>
      <c r="G11" s="576"/>
      <c r="H11" s="562"/>
      <c r="I11" s="505"/>
      <c r="J11" s="505"/>
      <c r="K11" s="505"/>
      <c r="L11" s="551"/>
      <c r="M11" s="558"/>
      <c r="N11" s="560"/>
      <c r="O11" s="562"/>
      <c r="P11" s="505"/>
      <c r="Q11" s="505"/>
      <c r="R11" s="505"/>
      <c r="S11" s="505"/>
      <c r="T11" s="505"/>
      <c r="U11" s="505"/>
      <c r="V11" s="505"/>
      <c r="W11" s="505"/>
      <c r="X11" s="505"/>
      <c r="Y11" s="505"/>
      <c r="Z11" s="505"/>
      <c r="AA11" s="505"/>
      <c r="AB11" s="505"/>
      <c r="AC11" s="505"/>
      <c r="AD11" s="505"/>
      <c r="AE11" s="505"/>
      <c r="AF11" s="505"/>
      <c r="AG11" s="551"/>
      <c r="AH11" s="552"/>
      <c r="AI11" s="554"/>
      <c r="AJ11" s="555"/>
      <c r="AK11" s="777"/>
      <c r="AL11" s="118" t="s">
        <v>111</v>
      </c>
      <c r="AM11" s="119" t="s">
        <v>50</v>
      </c>
      <c r="AN11" s="172">
        <f t="shared" si="0"/>
        <v>15</v>
      </c>
      <c r="AO11" s="13" t="s">
        <v>63</v>
      </c>
      <c r="AP11" s="172">
        <f t="shared" si="1"/>
        <v>15</v>
      </c>
      <c r="AQ11" s="13" t="s">
        <v>51</v>
      </c>
      <c r="AR11" s="172">
        <f t="shared" si="2"/>
        <v>15</v>
      </c>
      <c r="AS11" s="13" t="s">
        <v>52</v>
      </c>
      <c r="AT11" s="172">
        <f t="shared" si="3"/>
        <v>15</v>
      </c>
      <c r="AU11" s="13" t="s">
        <v>53</v>
      </c>
      <c r="AV11" s="172">
        <f t="shared" si="4"/>
        <v>15</v>
      </c>
      <c r="AW11" s="13" t="s">
        <v>55</v>
      </c>
      <c r="AX11" s="172">
        <f t="shared" si="5"/>
        <v>10</v>
      </c>
      <c r="AY11" s="14" t="s">
        <v>54</v>
      </c>
      <c r="AZ11" s="172">
        <f t="shared" si="6"/>
        <v>15</v>
      </c>
      <c r="BA11" s="186" t="str">
        <f t="shared" si="7"/>
        <v>Fuerte</v>
      </c>
      <c r="BB11" s="187">
        <f t="shared" si="8"/>
        <v>100</v>
      </c>
      <c r="BC11" s="13" t="s">
        <v>33</v>
      </c>
      <c r="BD11" s="196" t="str">
        <f t="shared" si="9"/>
        <v>Fuerte</v>
      </c>
      <c r="BE11" s="207" t="str">
        <f t="shared" si="10"/>
        <v>Fuerte</v>
      </c>
      <c r="BF11" s="208">
        <f t="shared" si="11"/>
        <v>2</v>
      </c>
      <c r="BG11" s="540"/>
      <c r="BH11" s="543"/>
      <c r="BI11" s="546"/>
      <c r="BJ11" s="543"/>
      <c r="BK11" s="549"/>
      <c r="BL11" s="521"/>
      <c r="BM11" s="524"/>
      <c r="BN11" s="527"/>
      <c r="BO11" s="438" t="s">
        <v>108</v>
      </c>
      <c r="BP11" s="143" t="s">
        <v>99</v>
      </c>
      <c r="BQ11" s="10" t="s">
        <v>109</v>
      </c>
    </row>
    <row r="12" spans="1:357" s="8" customFormat="1" ht="72.75" customHeight="1">
      <c r="A12" s="530"/>
      <c r="B12" s="572"/>
      <c r="C12" s="572"/>
      <c r="D12" s="15" t="s">
        <v>112</v>
      </c>
      <c r="E12" s="532"/>
      <c r="F12" s="534"/>
      <c r="G12" s="536"/>
      <c r="H12" s="578"/>
      <c r="I12" s="556"/>
      <c r="J12" s="556"/>
      <c r="K12" s="556"/>
      <c r="L12" s="567"/>
      <c r="M12" s="559"/>
      <c r="N12" s="561"/>
      <c r="O12" s="515"/>
      <c r="P12" s="506"/>
      <c r="Q12" s="506"/>
      <c r="R12" s="506"/>
      <c r="S12" s="506"/>
      <c r="T12" s="506"/>
      <c r="U12" s="506"/>
      <c r="V12" s="506"/>
      <c r="W12" s="506"/>
      <c r="X12" s="506"/>
      <c r="Y12" s="506"/>
      <c r="Z12" s="506"/>
      <c r="AA12" s="506"/>
      <c r="AB12" s="506"/>
      <c r="AC12" s="506"/>
      <c r="AD12" s="506"/>
      <c r="AE12" s="506"/>
      <c r="AF12" s="506"/>
      <c r="AG12" s="509"/>
      <c r="AH12" s="519"/>
      <c r="AI12" s="490"/>
      <c r="AJ12" s="498"/>
      <c r="AK12" s="778"/>
      <c r="AL12" s="120" t="s">
        <v>113</v>
      </c>
      <c r="AM12" s="121" t="s">
        <v>50</v>
      </c>
      <c r="AN12" s="173">
        <f t="shared" si="0"/>
        <v>15</v>
      </c>
      <c r="AO12" s="39" t="s">
        <v>63</v>
      </c>
      <c r="AP12" s="173">
        <f t="shared" si="1"/>
        <v>15</v>
      </c>
      <c r="AQ12" s="39" t="s">
        <v>51</v>
      </c>
      <c r="AR12" s="173">
        <f t="shared" si="2"/>
        <v>15</v>
      </c>
      <c r="AS12" s="39" t="s">
        <v>52</v>
      </c>
      <c r="AT12" s="173">
        <f t="shared" si="3"/>
        <v>15</v>
      </c>
      <c r="AU12" s="39" t="s">
        <v>53</v>
      </c>
      <c r="AV12" s="173">
        <f t="shared" si="4"/>
        <v>15</v>
      </c>
      <c r="AW12" s="39" t="s">
        <v>55</v>
      </c>
      <c r="AX12" s="178">
        <f t="shared" si="5"/>
        <v>10</v>
      </c>
      <c r="AY12" s="40" t="s">
        <v>54</v>
      </c>
      <c r="AZ12" s="173">
        <f t="shared" si="6"/>
        <v>15</v>
      </c>
      <c r="BA12" s="188" t="str">
        <f t="shared" si="7"/>
        <v>Fuerte</v>
      </c>
      <c r="BB12" s="189">
        <f t="shared" si="8"/>
        <v>100</v>
      </c>
      <c r="BC12" s="39" t="s">
        <v>33</v>
      </c>
      <c r="BD12" s="197" t="str">
        <f t="shared" si="9"/>
        <v>Fuerte</v>
      </c>
      <c r="BE12" s="209" t="str">
        <f t="shared" si="10"/>
        <v>Fuerte</v>
      </c>
      <c r="BF12" s="210">
        <f t="shared" si="11"/>
        <v>2</v>
      </c>
      <c r="BG12" s="541"/>
      <c r="BH12" s="544"/>
      <c r="BI12" s="547"/>
      <c r="BJ12" s="544"/>
      <c r="BK12" s="550"/>
      <c r="BL12" s="522"/>
      <c r="BM12" s="525"/>
      <c r="BN12" s="528"/>
      <c r="BO12" s="438" t="s">
        <v>114</v>
      </c>
      <c r="BP12" s="144" t="s">
        <v>99</v>
      </c>
      <c r="BQ12" s="17" t="s">
        <v>109</v>
      </c>
    </row>
    <row r="13" spans="1:357" s="8" customFormat="1" ht="72.75" customHeight="1">
      <c r="A13" s="529">
        <v>3</v>
      </c>
      <c r="B13" s="572"/>
      <c r="C13" s="572"/>
      <c r="D13" s="31" t="s">
        <v>115</v>
      </c>
      <c r="E13" s="531" t="s">
        <v>116</v>
      </c>
      <c r="F13" s="533" t="s">
        <v>73</v>
      </c>
      <c r="G13" s="535" t="s">
        <v>96</v>
      </c>
      <c r="H13" s="537" t="s">
        <v>40</v>
      </c>
      <c r="I13" s="507"/>
      <c r="J13" s="507"/>
      <c r="K13" s="507"/>
      <c r="L13" s="508"/>
      <c r="M13" s="510">
        <f>IF(L13="X",5,IF(K13="X",4,IF(J13="X",3,IF(I13="X",2,IF(H13="X",1,"0")))))</f>
        <v>1</v>
      </c>
      <c r="N13" s="512" t="str">
        <f>IF(M13=1,"RARA VEZ",IF(M13=2,"IMPROBABLE",IF(M13=3,"POSIBLE",IF(M13=4,"PROBABLE",IF(M13=5,"CASI SIEMPRE","")))))</f>
        <v>RARA VEZ</v>
      </c>
      <c r="O13" s="514" t="s">
        <v>75</v>
      </c>
      <c r="P13" s="516" t="s">
        <v>75</v>
      </c>
      <c r="Q13" s="516"/>
      <c r="R13" s="516"/>
      <c r="S13" s="516" t="s">
        <v>75</v>
      </c>
      <c r="T13" s="516" t="s">
        <v>75</v>
      </c>
      <c r="U13" s="516"/>
      <c r="V13" s="516"/>
      <c r="W13" s="516"/>
      <c r="X13" s="516" t="s">
        <v>75</v>
      </c>
      <c r="Y13" s="516"/>
      <c r="Z13" s="516" t="s">
        <v>75</v>
      </c>
      <c r="AA13" s="516" t="s">
        <v>75</v>
      </c>
      <c r="AB13" s="516" t="s">
        <v>75</v>
      </c>
      <c r="AC13" s="516"/>
      <c r="AD13" s="516"/>
      <c r="AE13" s="516"/>
      <c r="AF13" s="516"/>
      <c r="AG13" s="517"/>
      <c r="AH13" s="518">
        <f>COUNTIF(O13:AG13,"X")</f>
        <v>8</v>
      </c>
      <c r="AI13" s="489" t="str">
        <f>IF(AH13=0,"",(IF(AH13&gt;11,"CATASTRÓFICO",IF(AH13&lt;=5,"MODERADO",IF(12&gt;=AH13&gt;5,"MAYOR","")))))</f>
        <v>MAYOR</v>
      </c>
      <c r="AJ13" s="497">
        <f>IF(AI13="CATASTRÓFICO",5*M13,IF(AI13="MAYOR",4*M13,IF(AI13="MODERADO",3*M13,0)))</f>
        <v>4</v>
      </c>
      <c r="AK13" s="597" t="str">
        <f t="shared" ref="AK13:AK15" si="13">IF(AJ13=0,"",IF(AJ13="MAYOR","EXTREMO",IF(AI13="CASI SIEMPRE","EXTREMO",IF(AI13="CATASTRÓFICO","EXTREMO",IF(AJ13="12M","EXTREMO",IF(AJ13=4,"ALTO",IF(AJ13=8,"ALTO",IF(AJ13=9,"ALTO",IF(AJ13=6,"MODERADO",IF(AJ13=3,"MODERADO",IF(AJ13=12,IF(AI13="MODERADO","ALTO","EXTREMO"),"EXTREMO")))))))))))</f>
        <v>ALTO</v>
      </c>
      <c r="AL13" s="122" t="s">
        <v>117</v>
      </c>
      <c r="AM13" s="123" t="s">
        <v>50</v>
      </c>
      <c r="AN13" s="174">
        <f t="shared" si="0"/>
        <v>15</v>
      </c>
      <c r="AO13" s="11" t="s">
        <v>63</v>
      </c>
      <c r="AP13" s="177">
        <f t="shared" si="1"/>
        <v>15</v>
      </c>
      <c r="AQ13" s="11" t="s">
        <v>51</v>
      </c>
      <c r="AR13" s="177">
        <f t="shared" si="2"/>
        <v>15</v>
      </c>
      <c r="AS13" s="11" t="s">
        <v>52</v>
      </c>
      <c r="AT13" s="177">
        <f t="shared" si="3"/>
        <v>15</v>
      </c>
      <c r="AU13" s="11" t="s">
        <v>53</v>
      </c>
      <c r="AV13" s="177">
        <f t="shared" si="4"/>
        <v>15</v>
      </c>
      <c r="AW13" s="11" t="s">
        <v>55</v>
      </c>
      <c r="AX13" s="177">
        <f t="shared" si="5"/>
        <v>10</v>
      </c>
      <c r="AY13" s="12" t="s">
        <v>54</v>
      </c>
      <c r="AZ13" s="174">
        <f t="shared" si="6"/>
        <v>15</v>
      </c>
      <c r="BA13" s="190" t="str">
        <f t="shared" si="7"/>
        <v>Fuerte</v>
      </c>
      <c r="BB13" s="191">
        <f t="shared" si="8"/>
        <v>100</v>
      </c>
      <c r="BC13" s="11" t="s">
        <v>33</v>
      </c>
      <c r="BD13" s="198" t="str">
        <f t="shared" si="9"/>
        <v>Fuerte</v>
      </c>
      <c r="BE13" s="205" t="str">
        <f t="shared" si="10"/>
        <v>Fuerte</v>
      </c>
      <c r="BF13" s="206">
        <f t="shared" si="11"/>
        <v>2</v>
      </c>
      <c r="BG13" s="501">
        <f>IFERROR(ROUND(AVERAGE(BF13:BF14),0),0)</f>
        <v>2</v>
      </c>
      <c r="BH13" s="487">
        <f>IF(BI13="CASI SIEMPRE",5,IF(BI13="PROBABLE",4,IF(BI13="POSIBLE",3,IF(BI13="IMPROBABLE",2,IF(BI13="RARA VEZ",1,0)))))</f>
        <v>1</v>
      </c>
      <c r="BI13" s="503" t="str">
        <f>IF(BG13=2,IF(N13="CASI SIEMPRE","POSIBLE",IF(N13="PROBABLE","IMPROBABLE","RARA VEZ")),IF(BG13=1,IF(N13="CASI SEGURO","PROBABLE",IF(N13="PROBABLE","POSIBLE",IF(N13="POSIBLE","IMPROBABLE","RARA VEZ"))),IF(BG13=0,N13,0)))</f>
        <v>RARA VEZ</v>
      </c>
      <c r="BJ13" s="487">
        <f>IF(BK13="CATASTRÓFICO",5,IF(BK13="MAYOR",4,IF(BK13="MODERADO",3,0)))</f>
        <v>4</v>
      </c>
      <c r="BK13" s="489" t="str">
        <f>AI13</f>
        <v>MAYOR</v>
      </c>
      <c r="BL13" s="491">
        <f>IFERROR(ROUNDUP(AVERAGE(BG13:BG14),0),0)</f>
        <v>2</v>
      </c>
      <c r="BM13" s="493" t="str">
        <f>IF(BL13=0,"",IF(BI13="CASI SIEMPRE","EXTREMO",IF(BK13="CATASTRÓFICO","EXTREMO",IF(BL13="12M","EXTREMO",IF(BL13="12A","ALTO",IF(BL13=4,"ALTO",IF(BL13=8,"ALTO",IF(BL13=9,"ALTO",IF(BL13=6,"MODERADO",IF(BL13=3,"MODERADO","EXTREMO"))))))))))</f>
        <v>EXTREMO</v>
      </c>
      <c r="BN13" s="495"/>
      <c r="BO13" s="439" t="s">
        <v>118</v>
      </c>
      <c r="BP13" s="27" t="s">
        <v>99</v>
      </c>
      <c r="BQ13" s="35" t="s">
        <v>100</v>
      </c>
    </row>
    <row r="14" spans="1:357" s="8" customFormat="1" ht="72.75" customHeight="1">
      <c r="A14" s="530"/>
      <c r="B14" s="572"/>
      <c r="C14" s="572"/>
      <c r="D14" s="15" t="s">
        <v>119</v>
      </c>
      <c r="E14" s="532"/>
      <c r="F14" s="534"/>
      <c r="G14" s="536"/>
      <c r="H14" s="515"/>
      <c r="I14" s="506"/>
      <c r="J14" s="506"/>
      <c r="K14" s="506"/>
      <c r="L14" s="509"/>
      <c r="M14" s="511"/>
      <c r="N14" s="513"/>
      <c r="O14" s="515"/>
      <c r="P14" s="506"/>
      <c r="Q14" s="506"/>
      <c r="R14" s="506"/>
      <c r="S14" s="506"/>
      <c r="T14" s="506"/>
      <c r="U14" s="506"/>
      <c r="V14" s="506"/>
      <c r="W14" s="506"/>
      <c r="X14" s="506"/>
      <c r="Y14" s="506"/>
      <c r="Z14" s="506"/>
      <c r="AA14" s="506"/>
      <c r="AB14" s="506"/>
      <c r="AC14" s="506"/>
      <c r="AD14" s="506"/>
      <c r="AE14" s="506"/>
      <c r="AF14" s="506"/>
      <c r="AG14" s="509"/>
      <c r="AH14" s="519"/>
      <c r="AI14" s="490"/>
      <c r="AJ14" s="498"/>
      <c r="AK14" s="598"/>
      <c r="AL14" s="110" t="s">
        <v>120</v>
      </c>
      <c r="AM14" s="121" t="s">
        <v>50</v>
      </c>
      <c r="AN14" s="175">
        <f t="shared" si="0"/>
        <v>15</v>
      </c>
      <c r="AO14" s="39" t="s">
        <v>63</v>
      </c>
      <c r="AP14" s="178">
        <f t="shared" si="1"/>
        <v>15</v>
      </c>
      <c r="AQ14" s="39" t="s">
        <v>51</v>
      </c>
      <c r="AR14" s="178">
        <f t="shared" si="2"/>
        <v>15</v>
      </c>
      <c r="AS14" s="39" t="s">
        <v>52</v>
      </c>
      <c r="AT14" s="178">
        <f t="shared" si="3"/>
        <v>15</v>
      </c>
      <c r="AU14" s="39" t="s">
        <v>53</v>
      </c>
      <c r="AV14" s="178">
        <f t="shared" si="4"/>
        <v>15</v>
      </c>
      <c r="AW14" s="39" t="s">
        <v>55</v>
      </c>
      <c r="AX14" s="178">
        <f t="shared" si="5"/>
        <v>10</v>
      </c>
      <c r="AY14" s="40" t="s">
        <v>54</v>
      </c>
      <c r="AZ14" s="175">
        <f t="shared" si="6"/>
        <v>15</v>
      </c>
      <c r="BA14" s="188" t="str">
        <f t="shared" si="7"/>
        <v>Fuerte</v>
      </c>
      <c r="BB14" s="189">
        <f t="shared" si="8"/>
        <v>100</v>
      </c>
      <c r="BC14" s="39" t="s">
        <v>33</v>
      </c>
      <c r="BD14" s="197" t="str">
        <f t="shared" si="9"/>
        <v>Fuerte</v>
      </c>
      <c r="BE14" s="211" t="str">
        <f t="shared" si="10"/>
        <v>Fuerte</v>
      </c>
      <c r="BF14" s="212">
        <f t="shared" si="11"/>
        <v>2</v>
      </c>
      <c r="BG14" s="502"/>
      <c r="BH14" s="488"/>
      <c r="BI14" s="504"/>
      <c r="BJ14" s="488"/>
      <c r="BK14" s="490"/>
      <c r="BL14" s="492"/>
      <c r="BM14" s="494"/>
      <c r="BN14" s="773"/>
      <c r="BO14" s="440" t="s">
        <v>121</v>
      </c>
      <c r="BP14" s="442" t="s">
        <v>99</v>
      </c>
      <c r="BQ14" s="17" t="s">
        <v>104</v>
      </c>
    </row>
    <row r="15" spans="1:357" s="8" customFormat="1" ht="110.25" customHeight="1" thickBot="1">
      <c r="A15" s="148">
        <v>4</v>
      </c>
      <c r="B15" s="573"/>
      <c r="C15" s="573"/>
      <c r="D15" s="42" t="s">
        <v>122</v>
      </c>
      <c r="E15" s="234" t="s">
        <v>123</v>
      </c>
      <c r="F15" s="140" t="s">
        <v>73</v>
      </c>
      <c r="G15" s="49" t="s">
        <v>96</v>
      </c>
      <c r="H15" s="46" t="s">
        <v>40</v>
      </c>
      <c r="I15" s="47"/>
      <c r="J15" s="47"/>
      <c r="K15" s="47"/>
      <c r="L15" s="48"/>
      <c r="M15" s="162">
        <f>IF(L15="X",5,IF(K15="X",4,IF(J15="X",3,IF(I15="X",2,IF(H15="X",1,"0")))))</f>
        <v>1</v>
      </c>
      <c r="N15" s="163" t="str">
        <f>IF(M15=1,"RARA VEZ",IF(M15=2,"IMPROBABLE",IF(M15=3,"POSIBLE",IF(M15=4,"PROBABLE",IF(M15=5,"CASI SIEMPRE","")))))</f>
        <v>RARA VEZ</v>
      </c>
      <c r="O15" s="46" t="s">
        <v>75</v>
      </c>
      <c r="P15" s="47" t="s">
        <v>75</v>
      </c>
      <c r="Q15" s="47" t="s">
        <v>75</v>
      </c>
      <c r="R15" s="47" t="s">
        <v>75</v>
      </c>
      <c r="S15" s="47" t="s">
        <v>75</v>
      </c>
      <c r="T15" s="47"/>
      <c r="U15" s="47"/>
      <c r="V15" s="47"/>
      <c r="W15" s="47"/>
      <c r="X15" s="47" t="s">
        <v>40</v>
      </c>
      <c r="Y15" s="47"/>
      <c r="Z15" s="47"/>
      <c r="AA15" s="47"/>
      <c r="AB15" s="47"/>
      <c r="AC15" s="47"/>
      <c r="AD15" s="47"/>
      <c r="AE15" s="47"/>
      <c r="AF15" s="47"/>
      <c r="AG15" s="48"/>
      <c r="AH15" s="165">
        <f>COUNTIF(O15:AG15,"X")</f>
        <v>6</v>
      </c>
      <c r="AI15" s="166" t="str">
        <f>IF(AH15=0,"",(IF(AH15&gt;11,"CATASTRÓFICO",IF(AH15&lt;=5,"MODERADO",IF(12&gt;=AH15&gt;5,"MAYOR","")))))</f>
        <v>MAYOR</v>
      </c>
      <c r="AJ15" s="240">
        <f>IF(AI15="CATASTRÓFICO",5*M15,IF(AI15="MAYOR",4*M15,IF(AI15="MODERADO",3*M15,0)))</f>
        <v>4</v>
      </c>
      <c r="AK15" s="241" t="str">
        <f t="shared" si="13"/>
        <v>ALTO</v>
      </c>
      <c r="AL15" s="124" t="s">
        <v>124</v>
      </c>
      <c r="AM15" s="125" t="s">
        <v>50</v>
      </c>
      <c r="AN15" s="176">
        <f t="shared" si="0"/>
        <v>15</v>
      </c>
      <c r="AO15" s="21" t="s">
        <v>63</v>
      </c>
      <c r="AP15" s="179">
        <f t="shared" si="1"/>
        <v>15</v>
      </c>
      <c r="AQ15" s="21" t="s">
        <v>51</v>
      </c>
      <c r="AR15" s="179">
        <f t="shared" si="2"/>
        <v>15</v>
      </c>
      <c r="AS15" s="21" t="s">
        <v>59</v>
      </c>
      <c r="AT15" s="179">
        <f t="shared" si="3"/>
        <v>10</v>
      </c>
      <c r="AU15" s="21" t="s">
        <v>53</v>
      </c>
      <c r="AV15" s="179">
        <f t="shared" si="4"/>
        <v>15</v>
      </c>
      <c r="AW15" s="21" t="s">
        <v>55</v>
      </c>
      <c r="AX15" s="176">
        <f t="shared" si="5"/>
        <v>10</v>
      </c>
      <c r="AY15" s="20" t="s">
        <v>54</v>
      </c>
      <c r="AZ15" s="176">
        <f t="shared" si="6"/>
        <v>15</v>
      </c>
      <c r="BA15" s="192" t="str">
        <f t="shared" si="7"/>
        <v>Moderado</v>
      </c>
      <c r="BB15" s="193">
        <f t="shared" si="8"/>
        <v>95</v>
      </c>
      <c r="BC15" s="21" t="s">
        <v>33</v>
      </c>
      <c r="BD15" s="199" t="str">
        <f t="shared" si="9"/>
        <v>Fuerte</v>
      </c>
      <c r="BE15" s="214" t="str">
        <f t="shared" si="10"/>
        <v>Fuerte</v>
      </c>
      <c r="BF15" s="215">
        <f t="shared" si="11"/>
        <v>2</v>
      </c>
      <c r="BG15" s="216">
        <f>IFERROR(ROUND(AVERAGE(BF13:BF14),0),0)</f>
        <v>2</v>
      </c>
      <c r="BH15" s="217">
        <f>IF(BI15="CASI SIEMPRE",5,IF(BI15="PROBABLE",4,IF(BI15="POSIBLE",3,IF(BI15="IMPROBABLE",2,IF(BI15="RARA VEZ",1,0)))))</f>
        <v>1</v>
      </c>
      <c r="BI15" s="218" t="str">
        <f>IF(BG15=2,IF(N15="CASI SIEMPRE","POSIBLE",IF(N15="PROBABLE","IMPROBABLE","RARA VEZ")),IF(BG15=1,IF(N15="CASI SEGURO","PROBABLE",IF(N15="PROBABLE","POSIBLE",IF(N15="POSIBLE","IMPROBABLE","RARA VEZ"))),IF(BG15=0,N15,0)))</f>
        <v>RARA VEZ</v>
      </c>
      <c r="BJ15" s="219">
        <f>IF(BK15="CATASTRÓFICO",5,IF(BK15="MAYOR",4,IF(BK15="MODERADO",3,0)))</f>
        <v>4</v>
      </c>
      <c r="BK15" s="166" t="str">
        <f>AI15</f>
        <v>MAYOR</v>
      </c>
      <c r="BL15" s="220">
        <f>IFERROR(ROUNDUP(AVERAGE(BG15),0),0)</f>
        <v>2</v>
      </c>
      <c r="BM15" s="221" t="str">
        <f>IF(BL15=0,"",IF(BI15="CASI SIEMPRE","EXTREMO",IF(BK15="CATASTRÓFICO","EXTREMO",IF(BL15="12M","EXTREMO",IF(BL15="12A","ALTO",IF(BL15=4,"ALTO",IF(BL15=8,"ALTO",IF(BL15=9,"ALTO",IF(BL15=6,"MODERADO",IF(BL15=3,"MODERADO","EXTREMO"))))))))))</f>
        <v>EXTREMO</v>
      </c>
      <c r="BN15" s="49"/>
      <c r="BO15" s="441" t="s">
        <v>125</v>
      </c>
      <c r="BP15" s="424" t="s">
        <v>99</v>
      </c>
      <c r="BQ15" s="45" t="s">
        <v>109</v>
      </c>
    </row>
    <row r="16" spans="1:357">
      <c r="H16" s="24"/>
      <c r="M16" s="244"/>
      <c r="N16" s="245"/>
      <c r="O16" s="25"/>
      <c r="AH16" s="248"/>
      <c r="AI16" s="245"/>
      <c r="AK16" s="151"/>
      <c r="BI16" s="256"/>
      <c r="BJ16" s="245"/>
      <c r="BM16" s="257"/>
    </row>
    <row r="17" spans="2:67" s="23" customFormat="1">
      <c r="B17" s="7"/>
      <c r="C17" s="7"/>
      <c r="D17" s="7"/>
      <c r="E17" s="7"/>
      <c r="F17" s="7"/>
      <c r="G17" s="7"/>
      <c r="M17" s="246"/>
      <c r="N17" s="247"/>
      <c r="AH17" s="250"/>
      <c r="AI17" s="247"/>
      <c r="AJ17" s="150"/>
      <c r="AK17" s="251"/>
      <c r="AN17" s="253"/>
      <c r="AP17" s="253"/>
      <c r="AR17" s="253"/>
      <c r="AT17" s="253"/>
      <c r="AV17" s="253"/>
      <c r="AX17" s="253"/>
      <c r="AZ17" s="253"/>
      <c r="BA17" s="150"/>
      <c r="BB17" s="253"/>
      <c r="BC17" s="26"/>
      <c r="BD17" s="150"/>
      <c r="BE17" s="150"/>
      <c r="BF17" s="150"/>
      <c r="BG17" s="150"/>
      <c r="BH17" s="150"/>
      <c r="BI17" s="253"/>
      <c r="BJ17" s="150"/>
      <c r="BK17" s="150"/>
      <c r="BL17" s="150"/>
      <c r="BM17" s="150"/>
      <c r="BO17" s="7"/>
    </row>
  </sheetData>
  <sheetProtection insertColumns="0" insertRows="0" deleteColumns="0" deleteRows="0"/>
  <mergeCells count="172">
    <mergeCell ref="C8:C15"/>
    <mergeCell ref="BN6:BN7"/>
    <mergeCell ref="BO6:BO7"/>
    <mergeCell ref="BI6:BI7"/>
    <mergeCell ref="BK6:BK7"/>
    <mergeCell ref="AH6:AI6"/>
    <mergeCell ref="AJ6:AK7"/>
    <mergeCell ref="AL6:AL7"/>
    <mergeCell ref="AM6:AZ6"/>
    <mergeCell ref="BK1:BM1"/>
    <mergeCell ref="BK2:BM2"/>
    <mergeCell ref="BK3:BM3"/>
    <mergeCell ref="BA6:BB7"/>
    <mergeCell ref="BC6:BD7"/>
    <mergeCell ref="A6:A7"/>
    <mergeCell ref="B6:B7"/>
    <mergeCell ref="D6:D7"/>
    <mergeCell ref="E6:E7"/>
    <mergeCell ref="F6:F7"/>
    <mergeCell ref="G6:G7"/>
    <mergeCell ref="A1:D3"/>
    <mergeCell ref="BP1:BQ1"/>
    <mergeCell ref="BP2:BQ2"/>
    <mergeCell ref="BP3:BQ3"/>
    <mergeCell ref="A4:G5"/>
    <mergeCell ref="H4:BM4"/>
    <mergeCell ref="BN4:BQ5"/>
    <mergeCell ref="H5:AK5"/>
    <mergeCell ref="AL5:BM5"/>
    <mergeCell ref="Y8:Y9"/>
    <mergeCell ref="Z8:Z9"/>
    <mergeCell ref="H6:L6"/>
    <mergeCell ref="M6:N6"/>
    <mergeCell ref="O6:AG6"/>
    <mergeCell ref="BP6:BP7"/>
    <mergeCell ref="BQ6:BQ7"/>
    <mergeCell ref="AM7:AN7"/>
    <mergeCell ref="AO7:AP7"/>
    <mergeCell ref="AQ7:AR7"/>
    <mergeCell ref="AS7:AT7"/>
    <mergeCell ref="AU7:AV7"/>
    <mergeCell ref="AW7:AX7"/>
    <mergeCell ref="AY7:AZ7"/>
    <mergeCell ref="BE6:BG7"/>
    <mergeCell ref="BL6:BM7"/>
    <mergeCell ref="A8:A9"/>
    <mergeCell ref="B8:B15"/>
    <mergeCell ref="E8:E9"/>
    <mergeCell ref="F8:F9"/>
    <mergeCell ref="G8:G9"/>
    <mergeCell ref="H8:H9"/>
    <mergeCell ref="U8:U9"/>
    <mergeCell ref="V8:V9"/>
    <mergeCell ref="W8:W9"/>
    <mergeCell ref="O8:O9"/>
    <mergeCell ref="P8:P9"/>
    <mergeCell ref="Q8:Q9"/>
    <mergeCell ref="R8:R9"/>
    <mergeCell ref="S8:S9"/>
    <mergeCell ref="T8:T9"/>
    <mergeCell ref="A10:A12"/>
    <mergeCell ref="I8:I9"/>
    <mergeCell ref="J8:J9"/>
    <mergeCell ref="K8:K9"/>
    <mergeCell ref="L8:L9"/>
    <mergeCell ref="M8:M9"/>
    <mergeCell ref="N8:N9"/>
    <mergeCell ref="E10:E12"/>
    <mergeCell ref="F10:F12"/>
    <mergeCell ref="G10:G12"/>
    <mergeCell ref="H10:H12"/>
    <mergeCell ref="I10:I12"/>
    <mergeCell ref="J10:J12"/>
    <mergeCell ref="K10:K12"/>
    <mergeCell ref="L10:L12"/>
    <mergeCell ref="AH10:AH12"/>
    <mergeCell ref="Y10:Y12"/>
    <mergeCell ref="Z10:Z12"/>
    <mergeCell ref="M10:M12"/>
    <mergeCell ref="N10:N12"/>
    <mergeCell ref="O10:O12"/>
    <mergeCell ref="P10:P12"/>
    <mergeCell ref="Q10:Q12"/>
    <mergeCell ref="R10:R12"/>
    <mergeCell ref="AA10:AA12"/>
    <mergeCell ref="AB10:AB12"/>
    <mergeCell ref="AC10:AC12"/>
    <mergeCell ref="AD10:AD12"/>
    <mergeCell ref="S10:S12"/>
    <mergeCell ref="T10:T12"/>
    <mergeCell ref="U10:U12"/>
    <mergeCell ref="BL10:BL12"/>
    <mergeCell ref="AI10:AI12"/>
    <mergeCell ref="AJ10:AJ12"/>
    <mergeCell ref="AF8:AF9"/>
    <mergeCell ref="BM10:BM12"/>
    <mergeCell ref="BN10:BN12"/>
    <mergeCell ref="BH10:BH12"/>
    <mergeCell ref="BI10:BI12"/>
    <mergeCell ref="BJ10:BJ12"/>
    <mergeCell ref="BK10:BK12"/>
    <mergeCell ref="BN8:BN9"/>
    <mergeCell ref="BH8:BH9"/>
    <mergeCell ref="BI8:BI9"/>
    <mergeCell ref="BJ8:BJ9"/>
    <mergeCell ref="BK8:BK9"/>
    <mergeCell ref="BL8:BL9"/>
    <mergeCell ref="BM8:BM9"/>
    <mergeCell ref="AG8:AG9"/>
    <mergeCell ref="AH8:AH9"/>
    <mergeCell ref="AI8:AI9"/>
    <mergeCell ref="AJ8:AJ9"/>
    <mergeCell ref="AK8:AK9"/>
    <mergeCell ref="BG8:BG9"/>
    <mergeCell ref="AK10:AK12"/>
    <mergeCell ref="AG13:AG14"/>
    <mergeCell ref="AH13:AH14"/>
    <mergeCell ref="V10:V12"/>
    <mergeCell ref="W10:W12"/>
    <mergeCell ref="X10:X12"/>
    <mergeCell ref="Z13:Z14"/>
    <mergeCell ref="AA13:AA14"/>
    <mergeCell ref="AB13:AB14"/>
    <mergeCell ref="AF13:AF14"/>
    <mergeCell ref="A13:A14"/>
    <mergeCell ref="E13:E14"/>
    <mergeCell ref="F13:F14"/>
    <mergeCell ref="G13:G14"/>
    <mergeCell ref="H13:H14"/>
    <mergeCell ref="I13:I14"/>
    <mergeCell ref="J13:J14"/>
    <mergeCell ref="BG10:BG12"/>
    <mergeCell ref="AE10:AE12"/>
    <mergeCell ref="AF10:AF12"/>
    <mergeCell ref="AG10:AG12"/>
    <mergeCell ref="K13:K14"/>
    <mergeCell ref="L13:L14"/>
    <mergeCell ref="M13:M14"/>
    <mergeCell ref="N13:N14"/>
    <mergeCell ref="O13:O14"/>
    <mergeCell ref="P13:P14"/>
    <mergeCell ref="AC13:AC14"/>
    <mergeCell ref="AD13:AD14"/>
    <mergeCell ref="AE13:AE14"/>
    <mergeCell ref="W13:W14"/>
    <mergeCell ref="X13:X14"/>
    <mergeCell ref="Y13:Y14"/>
    <mergeCell ref="Q13:Q14"/>
    <mergeCell ref="E1:BI3"/>
    <mergeCell ref="C6:C7"/>
    <mergeCell ref="BM13:BM14"/>
    <mergeCell ref="BN13:BN14"/>
    <mergeCell ref="AI13:AI14"/>
    <mergeCell ref="AJ13:AJ14"/>
    <mergeCell ref="AK13:AK14"/>
    <mergeCell ref="BG13:BG14"/>
    <mergeCell ref="BH13:BH14"/>
    <mergeCell ref="BI13:BI14"/>
    <mergeCell ref="R13:R14"/>
    <mergeCell ref="S13:S14"/>
    <mergeCell ref="T13:T14"/>
    <mergeCell ref="U13:U14"/>
    <mergeCell ref="V13:V14"/>
    <mergeCell ref="BJ13:BJ14"/>
    <mergeCell ref="BK13:BK14"/>
    <mergeCell ref="BL13:BL14"/>
    <mergeCell ref="AE8:AE9"/>
    <mergeCell ref="AA8:AA9"/>
    <mergeCell ref="AB8:AB9"/>
    <mergeCell ref="AC8:AC9"/>
    <mergeCell ref="AD8:AD9"/>
    <mergeCell ref="X8:X9"/>
  </mergeCells>
  <conditionalFormatting sqref="N8">
    <cfRule type="cellIs" dxfId="3182" priority="409" operator="equal">
      <formula>"CASI SIEMPRE"</formula>
    </cfRule>
    <cfRule type="cellIs" dxfId="3181" priority="410" operator="equal">
      <formula>"PROBABLE"</formula>
    </cfRule>
    <cfRule type="cellIs" dxfId="3180" priority="411" operator="equal">
      <formula>"POSIBLE"</formula>
    </cfRule>
    <cfRule type="cellIs" dxfId="3179" priority="412" operator="equal">
      <formula>"RARA VEZ"</formula>
    </cfRule>
    <cfRule type="cellIs" dxfId="3178" priority="413" operator="equal">
      <formula>"IMPROBABLE"</formula>
    </cfRule>
  </conditionalFormatting>
  <conditionalFormatting sqref="M8">
    <cfRule type="cellIs" dxfId="3177" priority="404" operator="equal">
      <formula>5</formula>
    </cfRule>
    <cfRule type="cellIs" dxfId="3176" priority="405" operator="equal">
      <formula>4</formula>
    </cfRule>
    <cfRule type="cellIs" dxfId="3175" priority="406" operator="equal">
      <formula>3</formula>
    </cfRule>
    <cfRule type="cellIs" dxfId="3174" priority="407" operator="equal">
      <formula>2</formula>
    </cfRule>
    <cfRule type="cellIs" dxfId="3173" priority="408" operator="equal">
      <formula>1</formula>
    </cfRule>
  </conditionalFormatting>
  <conditionalFormatting sqref="AH8">
    <cfRule type="cellIs" dxfId="3172" priority="398" operator="greaterThanOrEqual">
      <formula>12</formula>
    </cfRule>
    <cfRule type="cellIs" dxfId="3171" priority="399" operator="between">
      <formula>6</formula>
      <formula>11</formula>
    </cfRule>
    <cfRule type="cellIs" dxfId="3170" priority="403" operator="between">
      <formula>1</formula>
      <formula>5</formula>
    </cfRule>
  </conditionalFormatting>
  <conditionalFormatting sqref="AI8 AI13 AI15">
    <cfRule type="cellIs" dxfId="3169" priority="400" operator="equal">
      <formula>"CATASTRÓFICO"</formula>
    </cfRule>
    <cfRule type="cellIs" dxfId="3168" priority="401" operator="equal">
      <formula>"MAYOR"</formula>
    </cfRule>
    <cfRule type="cellIs" dxfId="3167" priority="402" operator="equal">
      <formula>"MODERADO"</formula>
    </cfRule>
  </conditionalFormatting>
  <conditionalFormatting sqref="AX8">
    <cfRule type="cellIs" priority="394" operator="equal">
      <formula>""""""</formula>
    </cfRule>
    <cfRule type="cellIs" dxfId="3166" priority="395" stopIfTrue="1" operator="equal">
      <formula>5</formula>
    </cfRule>
    <cfRule type="cellIs" dxfId="3165" priority="396" operator="equal">
      <formula>"0"</formula>
    </cfRule>
    <cfRule type="cellIs" dxfId="3164" priority="397" stopIfTrue="1" operator="equal">
      <formula>10</formula>
    </cfRule>
  </conditionalFormatting>
  <conditionalFormatting sqref="AZ8">
    <cfRule type="cellIs" priority="390" operator="equal">
      <formula>""""""</formula>
    </cfRule>
    <cfRule type="cellIs" dxfId="3163" priority="391" stopIfTrue="1" operator="equal">
      <formula>10</formula>
    </cfRule>
    <cfRule type="cellIs" dxfId="3162" priority="392" operator="equal">
      <formula>"0"</formula>
    </cfRule>
    <cfRule type="cellIs" dxfId="3161" priority="393" stopIfTrue="1" operator="equal">
      <formula>15</formula>
    </cfRule>
  </conditionalFormatting>
  <conditionalFormatting sqref="BA8">
    <cfRule type="cellIs" dxfId="3160" priority="387" operator="equal">
      <formula>"DÉBIL"</formula>
    </cfRule>
    <cfRule type="cellIs" dxfId="3159" priority="388" operator="equal">
      <formula>"MODERADO"</formula>
    </cfRule>
    <cfRule type="cellIs" dxfId="3158" priority="389" operator="equal">
      <formula>"FUERTE"</formula>
    </cfRule>
  </conditionalFormatting>
  <conditionalFormatting sqref="AV8">
    <cfRule type="cellIs" priority="383" operator="equal">
      <formula>""""""</formula>
    </cfRule>
    <cfRule type="cellIs" dxfId="3157" priority="384" stopIfTrue="1" operator="equal">
      <formula>10</formula>
    </cfRule>
    <cfRule type="cellIs" dxfId="3156" priority="385" operator="equal">
      <formula>"0"</formula>
    </cfRule>
    <cfRule type="cellIs" dxfId="3155" priority="386" stopIfTrue="1" operator="equal">
      <formula>15</formula>
    </cfRule>
  </conditionalFormatting>
  <conditionalFormatting sqref="AT8">
    <cfRule type="cellIs" priority="379" operator="equal">
      <formula>""""""</formula>
    </cfRule>
    <cfRule type="cellIs" dxfId="3154" priority="380" stopIfTrue="1" operator="equal">
      <formula>10</formula>
    </cfRule>
    <cfRule type="cellIs" dxfId="3153" priority="381" operator="equal">
      <formula>"0"</formula>
    </cfRule>
    <cfRule type="cellIs" dxfId="3152" priority="382" stopIfTrue="1" operator="equal">
      <formula>15</formula>
    </cfRule>
  </conditionalFormatting>
  <conditionalFormatting sqref="AR8">
    <cfRule type="cellIs" priority="375" operator="equal">
      <formula>""""""</formula>
    </cfRule>
    <cfRule type="cellIs" dxfId="3151" priority="376" stopIfTrue="1" operator="equal">
      <formula>10</formula>
    </cfRule>
    <cfRule type="cellIs" dxfId="3150" priority="377" operator="equal">
      <formula>"0"</formula>
    </cfRule>
    <cfRule type="cellIs" dxfId="3149" priority="378" stopIfTrue="1" operator="equal">
      <formula>15</formula>
    </cfRule>
  </conditionalFormatting>
  <conditionalFormatting sqref="AP8">
    <cfRule type="cellIs" priority="371" operator="equal">
      <formula>""""""</formula>
    </cfRule>
    <cfRule type="cellIs" dxfId="3148" priority="372" stopIfTrue="1" operator="equal">
      <formula>10</formula>
    </cfRule>
    <cfRule type="cellIs" dxfId="3147" priority="373" operator="equal">
      <formula>"0"</formula>
    </cfRule>
    <cfRule type="cellIs" dxfId="3146" priority="374" stopIfTrue="1" operator="equal">
      <formula>15</formula>
    </cfRule>
  </conditionalFormatting>
  <conditionalFormatting sqref="AN8">
    <cfRule type="cellIs" priority="367" operator="equal">
      <formula>""""""</formula>
    </cfRule>
    <cfRule type="cellIs" dxfId="3145" priority="368" stopIfTrue="1" operator="equal">
      <formula>10</formula>
    </cfRule>
    <cfRule type="cellIs" dxfId="3144" priority="369" operator="equal">
      <formula>"0"</formula>
    </cfRule>
    <cfRule type="cellIs" dxfId="3143" priority="370" stopIfTrue="1" operator="equal">
      <formula>15</formula>
    </cfRule>
  </conditionalFormatting>
  <conditionalFormatting sqref="BA9">
    <cfRule type="cellIs" dxfId="3142" priority="364" operator="equal">
      <formula>"DÉBIL"</formula>
    </cfRule>
    <cfRule type="cellIs" dxfId="3141" priority="365" operator="equal">
      <formula>"MODERADO"</formula>
    </cfRule>
    <cfRule type="cellIs" dxfId="3140" priority="366" operator="equal">
      <formula>"FUERTE"</formula>
    </cfRule>
  </conditionalFormatting>
  <conditionalFormatting sqref="BA10:BA12">
    <cfRule type="cellIs" dxfId="3139" priority="361" operator="equal">
      <formula>"DÉBIL"</formula>
    </cfRule>
    <cfRule type="cellIs" dxfId="3138" priority="362" operator="equal">
      <formula>"MODERADO"</formula>
    </cfRule>
    <cfRule type="cellIs" dxfId="3137" priority="363" operator="equal">
      <formula>"FUERTE"</formula>
    </cfRule>
  </conditionalFormatting>
  <conditionalFormatting sqref="BA13">
    <cfRule type="cellIs" dxfId="3136" priority="358" operator="equal">
      <formula>"DÉBIL"</formula>
    </cfRule>
    <cfRule type="cellIs" dxfId="3135" priority="359" operator="equal">
      <formula>"MODERADO"</formula>
    </cfRule>
    <cfRule type="cellIs" dxfId="3134" priority="360" operator="equal">
      <formula>"FUERTE"</formula>
    </cfRule>
  </conditionalFormatting>
  <conditionalFormatting sqref="BA14">
    <cfRule type="cellIs" dxfId="3133" priority="355" operator="equal">
      <formula>"DÉBIL"</formula>
    </cfRule>
    <cfRule type="cellIs" dxfId="3132" priority="356" operator="equal">
      <formula>"MODERADO"</formula>
    </cfRule>
    <cfRule type="cellIs" dxfId="3131" priority="357" operator="equal">
      <formula>"FUERTE"</formula>
    </cfRule>
  </conditionalFormatting>
  <conditionalFormatting sqref="BA15">
    <cfRule type="cellIs" dxfId="3130" priority="352" operator="equal">
      <formula>"DÉBIL"</formula>
    </cfRule>
    <cfRule type="cellIs" dxfId="3129" priority="353" operator="equal">
      <formula>"MODERADO"</formula>
    </cfRule>
    <cfRule type="cellIs" dxfId="3128" priority="354" operator="equal">
      <formula>"FUERTE"</formula>
    </cfRule>
  </conditionalFormatting>
  <conditionalFormatting sqref="BB8:BC15">
    <cfRule type="cellIs" dxfId="3127" priority="349" operator="greaterThanOrEqual">
      <formula>96</formula>
    </cfRule>
    <cfRule type="cellIs" dxfId="3126" priority="350" operator="between">
      <formula>86</formula>
      <formula>95</formula>
    </cfRule>
    <cfRule type="cellIs" dxfId="3125" priority="351" operator="between">
      <formula>0</formula>
      <formula>85</formula>
    </cfRule>
  </conditionalFormatting>
  <conditionalFormatting sqref="BD8">
    <cfRule type="cellIs" dxfId="3124" priority="346" operator="equal">
      <formula>"DÉBIL"</formula>
    </cfRule>
    <cfRule type="cellIs" dxfId="3123" priority="347" operator="equal">
      <formula>"MODERADO"</formula>
    </cfRule>
    <cfRule type="cellIs" dxfId="3122" priority="348" operator="equal">
      <formula>"FUERTE"</formula>
    </cfRule>
  </conditionalFormatting>
  <conditionalFormatting sqref="BD9">
    <cfRule type="cellIs" dxfId="3121" priority="343" operator="equal">
      <formula>"DÉBIL"</formula>
    </cfRule>
    <cfRule type="cellIs" dxfId="3120" priority="344" operator="equal">
      <formula>"MODERADO"</formula>
    </cfRule>
    <cfRule type="cellIs" dxfId="3119" priority="345" operator="equal">
      <formula>"FUERTE"</formula>
    </cfRule>
  </conditionalFormatting>
  <conditionalFormatting sqref="BD10:BD12">
    <cfRule type="cellIs" dxfId="3118" priority="340" operator="equal">
      <formula>"DÉBIL"</formula>
    </cfRule>
    <cfRule type="cellIs" dxfId="3117" priority="341" operator="equal">
      <formula>"MODERADO"</formula>
    </cfRule>
    <cfRule type="cellIs" dxfId="3116" priority="342" operator="equal">
      <formula>"FUERTE"</formula>
    </cfRule>
  </conditionalFormatting>
  <conditionalFormatting sqref="BD13">
    <cfRule type="cellIs" dxfId="3115" priority="337" operator="equal">
      <formula>"DÉBIL"</formula>
    </cfRule>
    <cfRule type="cellIs" dxfId="3114" priority="338" operator="equal">
      <formula>"MODERADO"</formula>
    </cfRule>
    <cfRule type="cellIs" dxfId="3113" priority="339" operator="equal">
      <formula>"FUERTE"</formula>
    </cfRule>
  </conditionalFormatting>
  <conditionalFormatting sqref="BD14">
    <cfRule type="cellIs" dxfId="3112" priority="334" operator="equal">
      <formula>"DÉBIL"</formula>
    </cfRule>
    <cfRule type="cellIs" dxfId="3111" priority="335" operator="equal">
      <formula>"MODERADO"</formula>
    </cfRule>
    <cfRule type="cellIs" dxfId="3110" priority="336" operator="equal">
      <formula>"FUERTE"</formula>
    </cfRule>
  </conditionalFormatting>
  <conditionalFormatting sqref="BD15">
    <cfRule type="cellIs" dxfId="3109" priority="331" operator="equal">
      <formula>"DÉBIL"</formula>
    </cfRule>
    <cfRule type="cellIs" dxfId="3108" priority="332" operator="equal">
      <formula>"MODERADO"</formula>
    </cfRule>
    <cfRule type="cellIs" dxfId="3107" priority="333" operator="equal">
      <formula>"FUERTE"</formula>
    </cfRule>
  </conditionalFormatting>
  <conditionalFormatting sqref="BE8:BH8 BH10 BG15:BH15">
    <cfRule type="cellIs" dxfId="3106" priority="328" operator="equal">
      <formula>"DÉBIL"</formula>
    </cfRule>
    <cfRule type="cellIs" dxfId="3105" priority="329" operator="equal">
      <formula>"MODERADO"</formula>
    </cfRule>
    <cfRule type="cellIs" dxfId="3104" priority="330" operator="equal">
      <formula>"FUERTE"</formula>
    </cfRule>
  </conditionalFormatting>
  <conditionalFormatting sqref="BM8">
    <cfRule type="cellIs" dxfId="3103" priority="325" operator="equal">
      <formula>"EXTREMO"</formula>
    </cfRule>
    <cfRule type="cellIs" dxfId="3102" priority="326" operator="equal">
      <formula>"MODERADO"</formula>
    </cfRule>
    <cfRule type="cellIs" dxfId="3101" priority="327" operator="equal">
      <formula>"ALTO"</formula>
    </cfRule>
  </conditionalFormatting>
  <conditionalFormatting sqref="BL8">
    <cfRule type="cellIs" dxfId="3100" priority="322" operator="equal">
      <formula>"DÉBIL"</formula>
    </cfRule>
    <cfRule type="cellIs" dxfId="3099" priority="323" operator="equal">
      <formula>"MODERADO"</formula>
    </cfRule>
    <cfRule type="cellIs" dxfId="3098" priority="324" operator="equal">
      <formula>"FUERTE"</formula>
    </cfRule>
  </conditionalFormatting>
  <conditionalFormatting sqref="BI8">
    <cfRule type="cellIs" dxfId="3097" priority="317" operator="equal">
      <formula>"CASI SIEMPRE"</formula>
    </cfRule>
    <cfRule type="cellIs" dxfId="3096" priority="318" operator="equal">
      <formula>"PROBABLE"</formula>
    </cfRule>
    <cfRule type="cellIs" dxfId="3095" priority="319" operator="equal">
      <formula>"POSIBLE"</formula>
    </cfRule>
    <cfRule type="cellIs" dxfId="3094" priority="320" operator="equal">
      <formula>"RARA VEZ"</formula>
    </cfRule>
    <cfRule type="cellIs" dxfId="3093" priority="321" operator="equal">
      <formula>"IMPROBABLE"</formula>
    </cfRule>
  </conditionalFormatting>
  <conditionalFormatting sqref="N13">
    <cfRule type="cellIs" dxfId="3092" priority="312" operator="equal">
      <formula>"CASI SIEMPRE"</formula>
    </cfRule>
    <cfRule type="cellIs" dxfId="3091" priority="313" operator="equal">
      <formula>"PROBABLE"</formula>
    </cfRule>
    <cfRule type="cellIs" dxfId="3090" priority="314" operator="equal">
      <formula>"POSIBLE"</formula>
    </cfRule>
    <cfRule type="cellIs" dxfId="3089" priority="315" operator="equal">
      <formula>"RARA VEZ"</formula>
    </cfRule>
    <cfRule type="cellIs" dxfId="3088" priority="316" operator="equal">
      <formula>"IMPROBABLE"</formula>
    </cfRule>
  </conditionalFormatting>
  <conditionalFormatting sqref="M13">
    <cfRule type="cellIs" dxfId="3087" priority="307" operator="equal">
      <formula>5</formula>
    </cfRule>
    <cfRule type="cellIs" dxfId="3086" priority="308" operator="equal">
      <formula>4</formula>
    </cfRule>
    <cfRule type="cellIs" dxfId="3085" priority="309" operator="equal">
      <formula>3</formula>
    </cfRule>
    <cfRule type="cellIs" dxfId="3084" priority="310" operator="equal">
      <formula>2</formula>
    </cfRule>
    <cfRule type="cellIs" dxfId="3083" priority="311" operator="equal">
      <formula>1</formula>
    </cfRule>
  </conditionalFormatting>
  <conditionalFormatting sqref="AX9">
    <cfRule type="cellIs" priority="303" operator="equal">
      <formula>""""""</formula>
    </cfRule>
    <cfRule type="cellIs" dxfId="3082" priority="304" stopIfTrue="1" operator="equal">
      <formula>5</formula>
    </cfRule>
    <cfRule type="cellIs" dxfId="3081" priority="305" operator="equal">
      <formula>"0"</formula>
    </cfRule>
    <cfRule type="cellIs" dxfId="3080" priority="306" stopIfTrue="1" operator="equal">
      <formula>10</formula>
    </cfRule>
  </conditionalFormatting>
  <conditionalFormatting sqref="AZ9">
    <cfRule type="cellIs" priority="299" operator="equal">
      <formula>""""""</formula>
    </cfRule>
    <cfRule type="cellIs" dxfId="3079" priority="300" stopIfTrue="1" operator="equal">
      <formula>10</formula>
    </cfRule>
    <cfRule type="cellIs" dxfId="3078" priority="301" operator="equal">
      <formula>"0"</formula>
    </cfRule>
    <cfRule type="cellIs" dxfId="3077" priority="302" stopIfTrue="1" operator="equal">
      <formula>15</formula>
    </cfRule>
  </conditionalFormatting>
  <conditionalFormatting sqref="AV9">
    <cfRule type="cellIs" priority="295" operator="equal">
      <formula>""""""</formula>
    </cfRule>
    <cfRule type="cellIs" dxfId="3076" priority="296" stopIfTrue="1" operator="equal">
      <formula>10</formula>
    </cfRule>
    <cfRule type="cellIs" dxfId="3075" priority="297" operator="equal">
      <formula>"0"</formula>
    </cfRule>
    <cfRule type="cellIs" dxfId="3074" priority="298" stopIfTrue="1" operator="equal">
      <formula>15</formula>
    </cfRule>
  </conditionalFormatting>
  <conditionalFormatting sqref="AT9">
    <cfRule type="cellIs" priority="291" operator="equal">
      <formula>""""""</formula>
    </cfRule>
    <cfRule type="cellIs" dxfId="3073" priority="292" stopIfTrue="1" operator="equal">
      <formula>10</formula>
    </cfRule>
    <cfRule type="cellIs" dxfId="3072" priority="293" operator="equal">
      <formula>"0"</formula>
    </cfRule>
    <cfRule type="cellIs" dxfId="3071" priority="294" stopIfTrue="1" operator="equal">
      <formula>15</formula>
    </cfRule>
  </conditionalFormatting>
  <conditionalFormatting sqref="AR9">
    <cfRule type="cellIs" priority="287" operator="equal">
      <formula>""""""</formula>
    </cfRule>
    <cfRule type="cellIs" dxfId="3070" priority="288" stopIfTrue="1" operator="equal">
      <formula>10</formula>
    </cfRule>
    <cfRule type="cellIs" dxfId="3069" priority="289" operator="equal">
      <formula>"0"</formula>
    </cfRule>
    <cfRule type="cellIs" dxfId="3068" priority="290" stopIfTrue="1" operator="equal">
      <formula>15</formula>
    </cfRule>
  </conditionalFormatting>
  <conditionalFormatting sqref="AP9">
    <cfRule type="cellIs" priority="283" operator="equal">
      <formula>""""""</formula>
    </cfRule>
    <cfRule type="cellIs" dxfId="3067" priority="284" stopIfTrue="1" operator="equal">
      <formula>10</formula>
    </cfRule>
    <cfRule type="cellIs" dxfId="3066" priority="285" operator="equal">
      <formula>"0"</formula>
    </cfRule>
    <cfRule type="cellIs" dxfId="3065" priority="286" stopIfTrue="1" operator="equal">
      <formula>15</formula>
    </cfRule>
  </conditionalFormatting>
  <conditionalFormatting sqref="AN9">
    <cfRule type="cellIs" priority="279" operator="equal">
      <formula>""""""</formula>
    </cfRule>
    <cfRule type="cellIs" dxfId="3064" priority="280" stopIfTrue="1" operator="equal">
      <formula>10</formula>
    </cfRule>
    <cfRule type="cellIs" dxfId="3063" priority="281" operator="equal">
      <formula>"0"</formula>
    </cfRule>
    <cfRule type="cellIs" dxfId="3062" priority="282" stopIfTrue="1" operator="equal">
      <formula>15</formula>
    </cfRule>
  </conditionalFormatting>
  <conditionalFormatting sqref="AR10">
    <cfRule type="cellIs" priority="275" operator="equal">
      <formula>""""""</formula>
    </cfRule>
    <cfRule type="cellIs" dxfId="3061" priority="276" stopIfTrue="1" operator="equal">
      <formula>10</formula>
    </cfRule>
    <cfRule type="cellIs" dxfId="3060" priority="277" operator="equal">
      <formula>"0"</formula>
    </cfRule>
    <cfRule type="cellIs" dxfId="3059" priority="278" stopIfTrue="1" operator="equal">
      <formula>15</formula>
    </cfRule>
  </conditionalFormatting>
  <conditionalFormatting sqref="AP10">
    <cfRule type="cellIs" priority="271" operator="equal">
      <formula>""""""</formula>
    </cfRule>
    <cfRule type="cellIs" dxfId="3058" priority="272" stopIfTrue="1" operator="equal">
      <formula>10</formula>
    </cfRule>
    <cfRule type="cellIs" dxfId="3057" priority="273" operator="equal">
      <formula>"0"</formula>
    </cfRule>
    <cfRule type="cellIs" dxfId="3056" priority="274" stopIfTrue="1" operator="equal">
      <formula>15</formula>
    </cfRule>
  </conditionalFormatting>
  <conditionalFormatting sqref="AN10:AN11">
    <cfRule type="cellIs" priority="267" operator="equal">
      <formula>""""""</formula>
    </cfRule>
    <cfRule type="cellIs" dxfId="3055" priority="268" stopIfTrue="1" operator="equal">
      <formula>10</formula>
    </cfRule>
    <cfRule type="cellIs" dxfId="3054" priority="269" operator="equal">
      <formula>"0"</formula>
    </cfRule>
    <cfRule type="cellIs" dxfId="3053" priority="270" stopIfTrue="1" operator="equal">
      <formula>15</formula>
    </cfRule>
  </conditionalFormatting>
  <conditionalFormatting sqref="AT10">
    <cfRule type="cellIs" priority="263" operator="equal">
      <formula>""""""</formula>
    </cfRule>
    <cfRule type="cellIs" dxfId="3052" priority="264" stopIfTrue="1" operator="equal">
      <formula>10</formula>
    </cfRule>
    <cfRule type="cellIs" dxfId="3051" priority="265" operator="equal">
      <formula>"0"</formula>
    </cfRule>
    <cfRule type="cellIs" dxfId="3050" priority="266" stopIfTrue="1" operator="equal">
      <formula>15</formula>
    </cfRule>
  </conditionalFormatting>
  <conditionalFormatting sqref="AV10">
    <cfRule type="cellIs" priority="259" operator="equal">
      <formula>""""""</formula>
    </cfRule>
    <cfRule type="cellIs" dxfId="3049" priority="260" stopIfTrue="1" operator="equal">
      <formula>10</formula>
    </cfRule>
    <cfRule type="cellIs" dxfId="3048" priority="261" operator="equal">
      <formula>"0"</formula>
    </cfRule>
    <cfRule type="cellIs" dxfId="3047" priority="262" stopIfTrue="1" operator="equal">
      <formula>15</formula>
    </cfRule>
  </conditionalFormatting>
  <conditionalFormatting sqref="AX10">
    <cfRule type="cellIs" priority="255" operator="equal">
      <formula>""""""</formula>
    </cfRule>
    <cfRule type="cellIs" dxfId="3046" priority="256" stopIfTrue="1" operator="equal">
      <formula>10</formula>
    </cfRule>
    <cfRule type="cellIs" dxfId="3045" priority="257" operator="equal">
      <formula>"0"</formula>
    </cfRule>
    <cfRule type="cellIs" dxfId="3044" priority="258" stopIfTrue="1" operator="equal">
      <formula>15</formula>
    </cfRule>
  </conditionalFormatting>
  <conditionalFormatting sqref="AZ10">
    <cfRule type="cellIs" priority="251" operator="equal">
      <formula>""""""</formula>
    </cfRule>
    <cfRule type="cellIs" dxfId="3043" priority="252" stopIfTrue="1" operator="equal">
      <formula>10</formula>
    </cfRule>
    <cfRule type="cellIs" dxfId="3042" priority="253" operator="equal">
      <formula>"0"</formula>
    </cfRule>
    <cfRule type="cellIs" dxfId="3041" priority="254" stopIfTrue="1" operator="equal">
      <formula>15</formula>
    </cfRule>
  </conditionalFormatting>
  <conditionalFormatting sqref="AZ12">
    <cfRule type="cellIs" priority="247" operator="equal">
      <formula>""""""</formula>
    </cfRule>
    <cfRule type="cellIs" dxfId="3040" priority="248" stopIfTrue="1" operator="equal">
      <formula>10</formula>
    </cfRule>
    <cfRule type="cellIs" dxfId="3039" priority="249" operator="equal">
      <formula>"0"</formula>
    </cfRule>
    <cfRule type="cellIs" dxfId="3038" priority="250" stopIfTrue="1" operator="equal">
      <formula>15</formula>
    </cfRule>
  </conditionalFormatting>
  <conditionalFormatting sqref="AV12">
    <cfRule type="cellIs" priority="243" operator="equal">
      <formula>""""""</formula>
    </cfRule>
    <cfRule type="cellIs" dxfId="3037" priority="244" stopIfTrue="1" operator="equal">
      <formula>10</formula>
    </cfRule>
    <cfRule type="cellIs" dxfId="3036" priority="245" operator="equal">
      <formula>"0"</formula>
    </cfRule>
    <cfRule type="cellIs" dxfId="3035" priority="246" stopIfTrue="1" operator="equal">
      <formula>15</formula>
    </cfRule>
  </conditionalFormatting>
  <conditionalFormatting sqref="AT12">
    <cfRule type="cellIs" priority="239" operator="equal">
      <formula>""""""</formula>
    </cfRule>
    <cfRule type="cellIs" dxfId="3034" priority="240" stopIfTrue="1" operator="equal">
      <formula>10</formula>
    </cfRule>
    <cfRule type="cellIs" dxfId="3033" priority="241" operator="equal">
      <formula>"0"</formula>
    </cfRule>
    <cfRule type="cellIs" dxfId="3032" priority="242" stopIfTrue="1" operator="equal">
      <formula>15</formula>
    </cfRule>
  </conditionalFormatting>
  <conditionalFormatting sqref="AR12">
    <cfRule type="cellIs" priority="235" operator="equal">
      <formula>""""""</formula>
    </cfRule>
    <cfRule type="cellIs" dxfId="3031" priority="236" stopIfTrue="1" operator="equal">
      <formula>10</formula>
    </cfRule>
    <cfRule type="cellIs" dxfId="3030" priority="237" operator="equal">
      <formula>"0"</formula>
    </cfRule>
    <cfRule type="cellIs" dxfId="3029" priority="238" stopIfTrue="1" operator="equal">
      <formula>15</formula>
    </cfRule>
  </conditionalFormatting>
  <conditionalFormatting sqref="AP12">
    <cfRule type="cellIs" priority="231" operator="equal">
      <formula>""""""</formula>
    </cfRule>
    <cfRule type="cellIs" dxfId="3028" priority="232" stopIfTrue="1" operator="equal">
      <formula>10</formula>
    </cfRule>
    <cfRule type="cellIs" dxfId="3027" priority="233" operator="equal">
      <formula>"0"</formula>
    </cfRule>
    <cfRule type="cellIs" dxfId="3026" priority="234" stopIfTrue="1" operator="equal">
      <formula>15</formula>
    </cfRule>
  </conditionalFormatting>
  <conditionalFormatting sqref="AN12">
    <cfRule type="cellIs" priority="227" operator="equal">
      <formula>""""""</formula>
    </cfRule>
    <cfRule type="cellIs" dxfId="3025" priority="228" stopIfTrue="1" operator="equal">
      <formula>10</formula>
    </cfRule>
    <cfRule type="cellIs" dxfId="3024" priority="229" operator="equal">
      <formula>"0"</formula>
    </cfRule>
    <cfRule type="cellIs" dxfId="3023" priority="230" stopIfTrue="1" operator="equal">
      <formula>15</formula>
    </cfRule>
  </conditionalFormatting>
  <conditionalFormatting sqref="AP11">
    <cfRule type="cellIs" priority="223" operator="equal">
      <formula>""""""</formula>
    </cfRule>
    <cfRule type="cellIs" dxfId="3022" priority="224" stopIfTrue="1" operator="equal">
      <formula>10</formula>
    </cfRule>
    <cfRule type="cellIs" dxfId="3021" priority="225" operator="equal">
      <formula>"0"</formula>
    </cfRule>
    <cfRule type="cellIs" dxfId="3020" priority="226" stopIfTrue="1" operator="equal">
      <formula>15</formula>
    </cfRule>
  </conditionalFormatting>
  <conditionalFormatting sqref="AR11">
    <cfRule type="cellIs" priority="219" operator="equal">
      <formula>""""""</formula>
    </cfRule>
    <cfRule type="cellIs" dxfId="3019" priority="220" stopIfTrue="1" operator="equal">
      <formula>10</formula>
    </cfRule>
    <cfRule type="cellIs" dxfId="3018" priority="221" operator="equal">
      <formula>"0"</formula>
    </cfRule>
    <cfRule type="cellIs" dxfId="3017" priority="222" stopIfTrue="1" operator="equal">
      <formula>15</formula>
    </cfRule>
  </conditionalFormatting>
  <conditionalFormatting sqref="AT11">
    <cfRule type="cellIs" priority="215" operator="equal">
      <formula>""""""</formula>
    </cfRule>
    <cfRule type="cellIs" dxfId="3016" priority="216" stopIfTrue="1" operator="equal">
      <formula>10</formula>
    </cfRule>
    <cfRule type="cellIs" dxfId="3015" priority="217" operator="equal">
      <formula>"0"</formula>
    </cfRule>
    <cfRule type="cellIs" dxfId="3014" priority="218" stopIfTrue="1" operator="equal">
      <formula>15</formula>
    </cfRule>
  </conditionalFormatting>
  <conditionalFormatting sqref="AV11">
    <cfRule type="cellIs" priority="211" operator="equal">
      <formula>""""""</formula>
    </cfRule>
    <cfRule type="cellIs" dxfId="3013" priority="212" stopIfTrue="1" operator="equal">
      <formula>10</formula>
    </cfRule>
    <cfRule type="cellIs" dxfId="3012" priority="213" operator="equal">
      <formula>"0"</formula>
    </cfRule>
    <cfRule type="cellIs" dxfId="3011" priority="214" stopIfTrue="1" operator="equal">
      <formula>15</formula>
    </cfRule>
  </conditionalFormatting>
  <conditionalFormatting sqref="AX11:AX12">
    <cfRule type="cellIs" priority="207" operator="equal">
      <formula>""""""</formula>
    </cfRule>
    <cfRule type="cellIs" dxfId="3010" priority="208" stopIfTrue="1" operator="equal">
      <formula>10</formula>
    </cfRule>
    <cfRule type="cellIs" dxfId="3009" priority="209" operator="equal">
      <formula>"0"</formula>
    </cfRule>
    <cfRule type="cellIs" dxfId="3008" priority="210" stopIfTrue="1" operator="equal">
      <formula>15</formula>
    </cfRule>
  </conditionalFormatting>
  <conditionalFormatting sqref="AZ11">
    <cfRule type="cellIs" priority="203" operator="equal">
      <formula>""""""</formula>
    </cfRule>
    <cfRule type="cellIs" dxfId="3007" priority="204" stopIfTrue="1" operator="equal">
      <formula>10</formula>
    </cfRule>
    <cfRule type="cellIs" dxfId="3006" priority="205" operator="equal">
      <formula>"0"</formula>
    </cfRule>
    <cfRule type="cellIs" dxfId="3005" priority="206" stopIfTrue="1" operator="equal">
      <formula>15</formula>
    </cfRule>
  </conditionalFormatting>
  <conditionalFormatting sqref="AZ13">
    <cfRule type="cellIs" priority="199" operator="equal">
      <formula>""""""</formula>
    </cfRule>
    <cfRule type="cellIs" dxfId="3004" priority="200" stopIfTrue="1" operator="equal">
      <formula>10</formula>
    </cfRule>
    <cfRule type="cellIs" dxfId="3003" priority="201" operator="equal">
      <formula>"0"</formula>
    </cfRule>
    <cfRule type="cellIs" dxfId="3002" priority="202" stopIfTrue="1" operator="equal">
      <formula>15</formula>
    </cfRule>
  </conditionalFormatting>
  <conditionalFormatting sqref="AN13">
    <cfRule type="cellIs" priority="195" operator="equal">
      <formula>""""""</formula>
    </cfRule>
    <cfRule type="cellIs" dxfId="3001" priority="196" stopIfTrue="1" operator="equal">
      <formula>10</formula>
    </cfRule>
    <cfRule type="cellIs" dxfId="3000" priority="197" operator="equal">
      <formula>"0"</formula>
    </cfRule>
    <cfRule type="cellIs" dxfId="2999" priority="198" stopIfTrue="1" operator="equal">
      <formula>15</formula>
    </cfRule>
  </conditionalFormatting>
  <conditionalFormatting sqref="AZ14">
    <cfRule type="cellIs" priority="191" operator="equal">
      <formula>""""""</formula>
    </cfRule>
    <cfRule type="cellIs" dxfId="2998" priority="192" stopIfTrue="1" operator="equal">
      <formula>10</formula>
    </cfRule>
    <cfRule type="cellIs" dxfId="2997" priority="193" operator="equal">
      <formula>"0"</formula>
    </cfRule>
    <cfRule type="cellIs" dxfId="2996" priority="194" stopIfTrue="1" operator="equal">
      <formula>15</formula>
    </cfRule>
  </conditionalFormatting>
  <conditionalFormatting sqref="AN14">
    <cfRule type="cellIs" priority="187" operator="equal">
      <formula>""""""</formula>
    </cfRule>
    <cfRule type="cellIs" dxfId="2995" priority="188" stopIfTrue="1" operator="equal">
      <formula>10</formula>
    </cfRule>
    <cfRule type="cellIs" dxfId="2994" priority="189" operator="equal">
      <formula>"0"</formula>
    </cfRule>
    <cfRule type="cellIs" dxfId="2993" priority="190" stopIfTrue="1" operator="equal">
      <formula>15</formula>
    </cfRule>
  </conditionalFormatting>
  <conditionalFormatting sqref="AN15">
    <cfRule type="cellIs" priority="183" operator="equal">
      <formula>""""""</formula>
    </cfRule>
    <cfRule type="cellIs" dxfId="2992" priority="184" stopIfTrue="1" operator="equal">
      <formula>10</formula>
    </cfRule>
    <cfRule type="cellIs" dxfId="2991" priority="185" operator="equal">
      <formula>"0"</formula>
    </cfRule>
    <cfRule type="cellIs" dxfId="2990" priority="186" stopIfTrue="1" operator="equal">
      <formula>15</formula>
    </cfRule>
  </conditionalFormatting>
  <conditionalFormatting sqref="AZ15">
    <cfRule type="cellIs" priority="179" operator="equal">
      <formula>""""""</formula>
    </cfRule>
    <cfRule type="cellIs" dxfId="2989" priority="180" stopIfTrue="1" operator="equal">
      <formula>10</formula>
    </cfRule>
    <cfRule type="cellIs" dxfId="2988" priority="181" operator="equal">
      <formula>"0"</formula>
    </cfRule>
    <cfRule type="cellIs" dxfId="2987" priority="182" stopIfTrue="1" operator="equal">
      <formula>15</formula>
    </cfRule>
  </conditionalFormatting>
  <conditionalFormatting sqref="N10">
    <cfRule type="cellIs" dxfId="2986" priority="174" operator="equal">
      <formula>"CASI SIEMPRE"</formula>
    </cfRule>
    <cfRule type="cellIs" dxfId="2985" priority="175" operator="equal">
      <formula>"PROBABLE"</formula>
    </cfRule>
    <cfRule type="cellIs" dxfId="2984" priority="176" operator="equal">
      <formula>"POSIBLE"</formula>
    </cfRule>
    <cfRule type="cellIs" dxfId="2983" priority="177" operator="equal">
      <formula>"RARA VEZ"</formula>
    </cfRule>
    <cfRule type="cellIs" dxfId="2982" priority="178" operator="equal">
      <formula>"IMPROBABLE"</formula>
    </cfRule>
  </conditionalFormatting>
  <conditionalFormatting sqref="M10">
    <cfRule type="cellIs" dxfId="2981" priority="169" operator="equal">
      <formula>5</formula>
    </cfRule>
    <cfRule type="cellIs" dxfId="2980" priority="170" operator="equal">
      <formula>4</formula>
    </cfRule>
    <cfRule type="cellIs" dxfId="2979" priority="171" operator="equal">
      <formula>3</formula>
    </cfRule>
    <cfRule type="cellIs" dxfId="2978" priority="172" operator="equal">
      <formula>2</formula>
    </cfRule>
    <cfRule type="cellIs" dxfId="2977" priority="173" operator="equal">
      <formula>1</formula>
    </cfRule>
  </conditionalFormatting>
  <conditionalFormatting sqref="AH10">
    <cfRule type="cellIs" dxfId="2976" priority="166" operator="greaterThanOrEqual">
      <formula>12</formula>
    </cfRule>
    <cfRule type="cellIs" dxfId="2975" priority="167" operator="between">
      <formula>6</formula>
      <formula>11</formula>
    </cfRule>
    <cfRule type="cellIs" dxfId="2974" priority="168" operator="between">
      <formula>1</formula>
      <formula>5</formula>
    </cfRule>
  </conditionalFormatting>
  <conditionalFormatting sqref="AI10">
    <cfRule type="cellIs" dxfId="2973" priority="163" operator="equal">
      <formula>"CATASTRÓFICO"</formula>
    </cfRule>
    <cfRule type="cellIs" dxfId="2972" priority="164" operator="equal">
      <formula>"MAYOR"</formula>
    </cfRule>
    <cfRule type="cellIs" dxfId="2971" priority="165" operator="equal">
      <formula>"MODERADO"</formula>
    </cfRule>
  </conditionalFormatting>
  <conditionalFormatting sqref="M15">
    <cfRule type="cellIs" dxfId="2970" priority="158" operator="equal">
      <formula>5</formula>
    </cfRule>
    <cfRule type="cellIs" dxfId="2969" priority="159" operator="equal">
      <formula>4</formula>
    </cfRule>
    <cfRule type="cellIs" dxfId="2968" priority="160" operator="equal">
      <formula>3</formula>
    </cfRule>
    <cfRule type="cellIs" dxfId="2967" priority="161" operator="equal">
      <formula>2</formula>
    </cfRule>
    <cfRule type="cellIs" dxfId="2966" priority="162" operator="equal">
      <formula>1</formula>
    </cfRule>
  </conditionalFormatting>
  <conditionalFormatting sqref="N15">
    <cfRule type="cellIs" dxfId="2965" priority="153" operator="equal">
      <formula>"CASI SIEMPRE"</formula>
    </cfRule>
    <cfRule type="cellIs" dxfId="2964" priority="154" operator="equal">
      <formula>"PROBABLE"</formula>
    </cfRule>
    <cfRule type="cellIs" dxfId="2963" priority="155" operator="equal">
      <formula>"POSIBLE"</formula>
    </cfRule>
    <cfRule type="cellIs" dxfId="2962" priority="156" operator="equal">
      <formula>"RARA VEZ"</formula>
    </cfRule>
    <cfRule type="cellIs" dxfId="2961" priority="157" operator="equal">
      <formula>"IMPROBABLE"</formula>
    </cfRule>
  </conditionalFormatting>
  <conditionalFormatting sqref="AH13">
    <cfRule type="cellIs" dxfId="2960" priority="150" operator="greaterThanOrEqual">
      <formula>12</formula>
    </cfRule>
    <cfRule type="cellIs" dxfId="2959" priority="151" operator="between">
      <formula>6</formula>
      <formula>11</formula>
    </cfRule>
    <cfRule type="cellIs" dxfId="2958" priority="152" operator="between">
      <formula>1</formula>
      <formula>5</formula>
    </cfRule>
  </conditionalFormatting>
  <conditionalFormatting sqref="AH15">
    <cfRule type="cellIs" dxfId="2957" priority="147" operator="greaterThanOrEqual">
      <formula>12</formula>
    </cfRule>
    <cfRule type="cellIs" dxfId="2956" priority="148" operator="between">
      <formula>6</formula>
      <formula>11</formula>
    </cfRule>
    <cfRule type="cellIs" dxfId="2955" priority="149" operator="between">
      <formula>1</formula>
      <formula>5</formula>
    </cfRule>
  </conditionalFormatting>
  <conditionalFormatting sqref="BE9:BF9">
    <cfRule type="cellIs" dxfId="2954" priority="144" operator="equal">
      <formula>"DÉBIL"</formula>
    </cfRule>
    <cfRule type="cellIs" dxfId="2953" priority="145" operator="equal">
      <formula>"MODERADO"</formula>
    </cfRule>
    <cfRule type="cellIs" dxfId="2952" priority="146" operator="equal">
      <formula>"FUERTE"</formula>
    </cfRule>
  </conditionalFormatting>
  <conditionalFormatting sqref="BE11:BF15">
    <cfRule type="cellIs" dxfId="2951" priority="141" operator="equal">
      <formula>"DÉBIL"</formula>
    </cfRule>
    <cfRule type="cellIs" dxfId="2950" priority="142" operator="equal">
      <formula>"MODERADO"</formula>
    </cfRule>
    <cfRule type="cellIs" dxfId="2949" priority="143" operator="equal">
      <formula>"FUERTE"</formula>
    </cfRule>
  </conditionalFormatting>
  <conditionalFormatting sqref="BM10">
    <cfRule type="cellIs" dxfId="2948" priority="126" operator="equal">
      <formula>"EXTREMO"</formula>
    </cfRule>
    <cfRule type="cellIs" dxfId="2947" priority="127" operator="equal">
      <formula>"MODERADO"</formula>
    </cfRule>
    <cfRule type="cellIs" dxfId="2946" priority="128" operator="equal">
      <formula>"ALTO"</formula>
    </cfRule>
  </conditionalFormatting>
  <conditionalFormatting sqref="BJ8">
    <cfRule type="cellIs" dxfId="2945" priority="123" operator="equal">
      <formula>"DÉBIL"</formula>
    </cfRule>
    <cfRule type="cellIs" dxfId="2944" priority="124" operator="equal">
      <formula>"MODERADO"</formula>
    </cfRule>
    <cfRule type="cellIs" dxfId="2943" priority="125" operator="equal">
      <formula>"FUERTE"</formula>
    </cfRule>
  </conditionalFormatting>
  <conditionalFormatting sqref="BI13">
    <cfRule type="cellIs" dxfId="2942" priority="118" operator="equal">
      <formula>"CASI SIEMPRE"</formula>
    </cfRule>
    <cfRule type="cellIs" dxfId="2941" priority="119" operator="equal">
      <formula>"PROBABLE"</formula>
    </cfRule>
    <cfRule type="cellIs" dxfId="2940" priority="120" operator="equal">
      <formula>"POSIBLE"</formula>
    </cfRule>
    <cfRule type="cellIs" dxfId="2939" priority="121" operator="equal">
      <formula>"RARA VEZ"</formula>
    </cfRule>
    <cfRule type="cellIs" dxfId="2938" priority="122" operator="equal">
      <formula>"IMPROBABLE"</formula>
    </cfRule>
  </conditionalFormatting>
  <conditionalFormatting sqref="BI15">
    <cfRule type="cellIs" dxfId="2937" priority="113" operator="equal">
      <formula>"CASI SIEMPRE"</formula>
    </cfRule>
    <cfRule type="cellIs" dxfId="2936" priority="114" operator="equal">
      <formula>"PROBABLE"</formula>
    </cfRule>
    <cfRule type="cellIs" dxfId="2935" priority="115" operator="equal">
      <formula>"POSIBLE"</formula>
    </cfRule>
    <cfRule type="cellIs" dxfId="2934" priority="116" operator="equal">
      <formula>"RARA VEZ"</formula>
    </cfRule>
    <cfRule type="cellIs" dxfId="2933" priority="117" operator="equal">
      <formula>"IMPROBABLE"</formula>
    </cfRule>
  </conditionalFormatting>
  <conditionalFormatting sqref="BE10:BF10">
    <cfRule type="cellIs" dxfId="2932" priority="110" operator="equal">
      <formula>"DÉBIL"</formula>
    </cfRule>
    <cfRule type="cellIs" dxfId="2931" priority="111" operator="equal">
      <formula>"MODERADO"</formula>
    </cfRule>
    <cfRule type="cellIs" dxfId="2930" priority="112" operator="equal">
      <formula>"FUERTE"</formula>
    </cfRule>
  </conditionalFormatting>
  <conditionalFormatting sqref="AR13">
    <cfRule type="cellIs" priority="106" operator="equal">
      <formula>""""""</formula>
    </cfRule>
    <cfRule type="cellIs" dxfId="2929" priority="107" stopIfTrue="1" operator="equal">
      <formula>10</formula>
    </cfRule>
    <cfRule type="cellIs" dxfId="2928" priority="108" operator="equal">
      <formula>"0"</formula>
    </cfRule>
    <cfRule type="cellIs" dxfId="2927" priority="109" stopIfTrue="1" operator="equal">
      <formula>15</formula>
    </cfRule>
  </conditionalFormatting>
  <conditionalFormatting sqref="AP13">
    <cfRule type="cellIs" priority="102" operator="equal">
      <formula>""""""</formula>
    </cfRule>
    <cfRule type="cellIs" dxfId="2926" priority="103" stopIfTrue="1" operator="equal">
      <formula>10</formula>
    </cfRule>
    <cfRule type="cellIs" dxfId="2925" priority="104" operator="equal">
      <formula>"0"</formula>
    </cfRule>
    <cfRule type="cellIs" dxfId="2924" priority="105" stopIfTrue="1" operator="equal">
      <formula>15</formula>
    </cfRule>
  </conditionalFormatting>
  <conditionalFormatting sqref="AT13">
    <cfRule type="cellIs" priority="98" operator="equal">
      <formula>""""""</formula>
    </cfRule>
    <cfRule type="cellIs" dxfId="2923" priority="99" stopIfTrue="1" operator="equal">
      <formula>10</formula>
    </cfRule>
    <cfRule type="cellIs" dxfId="2922" priority="100" operator="equal">
      <formula>"0"</formula>
    </cfRule>
    <cfRule type="cellIs" dxfId="2921" priority="101" stopIfTrue="1" operator="equal">
      <formula>15</formula>
    </cfRule>
  </conditionalFormatting>
  <conditionalFormatting sqref="AV13">
    <cfRule type="cellIs" priority="94" operator="equal">
      <formula>""""""</formula>
    </cfRule>
    <cfRule type="cellIs" dxfId="2920" priority="95" stopIfTrue="1" operator="equal">
      <formula>10</formula>
    </cfRule>
    <cfRule type="cellIs" dxfId="2919" priority="96" operator="equal">
      <formula>"0"</formula>
    </cfRule>
    <cfRule type="cellIs" dxfId="2918" priority="97" stopIfTrue="1" operator="equal">
      <formula>15</formula>
    </cfRule>
  </conditionalFormatting>
  <conditionalFormatting sqref="AX13">
    <cfRule type="cellIs" priority="90" operator="equal">
      <formula>""""""</formula>
    </cfRule>
    <cfRule type="cellIs" dxfId="2917" priority="91" stopIfTrue="1" operator="equal">
      <formula>10</formula>
    </cfRule>
    <cfRule type="cellIs" dxfId="2916" priority="92" operator="equal">
      <formula>"0"</formula>
    </cfRule>
    <cfRule type="cellIs" dxfId="2915" priority="93" stopIfTrue="1" operator="equal">
      <formula>15</formula>
    </cfRule>
  </conditionalFormatting>
  <conditionalFormatting sqref="AV15">
    <cfRule type="cellIs" priority="86" operator="equal">
      <formula>""""""</formula>
    </cfRule>
    <cfRule type="cellIs" dxfId="2914" priority="87" stopIfTrue="1" operator="equal">
      <formula>10</formula>
    </cfRule>
    <cfRule type="cellIs" dxfId="2913" priority="88" operator="equal">
      <formula>"0"</formula>
    </cfRule>
    <cfRule type="cellIs" dxfId="2912" priority="89" stopIfTrue="1" operator="equal">
      <formula>15</formula>
    </cfRule>
  </conditionalFormatting>
  <conditionalFormatting sqref="AT15">
    <cfRule type="cellIs" priority="82" operator="equal">
      <formula>""""""</formula>
    </cfRule>
    <cfRule type="cellIs" dxfId="2911" priority="83" stopIfTrue="1" operator="equal">
      <formula>10</formula>
    </cfRule>
    <cfRule type="cellIs" dxfId="2910" priority="84" operator="equal">
      <formula>"0"</formula>
    </cfRule>
    <cfRule type="cellIs" dxfId="2909" priority="85" stopIfTrue="1" operator="equal">
      <formula>15</formula>
    </cfRule>
  </conditionalFormatting>
  <conditionalFormatting sqref="AR15">
    <cfRule type="cellIs" priority="78" operator="equal">
      <formula>""""""</formula>
    </cfRule>
    <cfRule type="cellIs" dxfId="2908" priority="79" stopIfTrue="1" operator="equal">
      <formula>10</formula>
    </cfRule>
    <cfRule type="cellIs" dxfId="2907" priority="80" operator="equal">
      <formula>"0"</formula>
    </cfRule>
    <cfRule type="cellIs" dxfId="2906" priority="81" stopIfTrue="1" operator="equal">
      <formula>15</formula>
    </cfRule>
  </conditionalFormatting>
  <conditionalFormatting sqref="AP15">
    <cfRule type="cellIs" priority="74" operator="equal">
      <formula>""""""</formula>
    </cfRule>
    <cfRule type="cellIs" dxfId="2905" priority="75" stopIfTrue="1" operator="equal">
      <formula>10</formula>
    </cfRule>
    <cfRule type="cellIs" dxfId="2904" priority="76" operator="equal">
      <formula>"0"</formula>
    </cfRule>
    <cfRule type="cellIs" dxfId="2903" priority="77" stopIfTrue="1" operator="equal">
      <formula>15</formula>
    </cfRule>
  </conditionalFormatting>
  <conditionalFormatting sqref="AP14">
    <cfRule type="cellIs" priority="70" operator="equal">
      <formula>""""""</formula>
    </cfRule>
    <cfRule type="cellIs" dxfId="2902" priority="71" stopIfTrue="1" operator="equal">
      <formula>10</formula>
    </cfRule>
    <cfRule type="cellIs" dxfId="2901" priority="72" operator="equal">
      <formula>"0"</formula>
    </cfRule>
    <cfRule type="cellIs" dxfId="2900" priority="73" stopIfTrue="1" operator="equal">
      <formula>15</formula>
    </cfRule>
  </conditionalFormatting>
  <conditionalFormatting sqref="AR14">
    <cfRule type="cellIs" priority="66" operator="equal">
      <formula>""""""</formula>
    </cfRule>
    <cfRule type="cellIs" dxfId="2899" priority="67" stopIfTrue="1" operator="equal">
      <formula>10</formula>
    </cfRule>
    <cfRule type="cellIs" dxfId="2898" priority="68" operator="equal">
      <formula>"0"</formula>
    </cfRule>
    <cfRule type="cellIs" dxfId="2897" priority="69" stopIfTrue="1" operator="equal">
      <formula>15</formula>
    </cfRule>
  </conditionalFormatting>
  <conditionalFormatting sqref="AT14">
    <cfRule type="cellIs" priority="62" operator="equal">
      <formula>""""""</formula>
    </cfRule>
    <cfRule type="cellIs" dxfId="2896" priority="63" stopIfTrue="1" operator="equal">
      <formula>10</formula>
    </cfRule>
    <cfRule type="cellIs" dxfId="2895" priority="64" operator="equal">
      <formula>"0"</formula>
    </cfRule>
    <cfRule type="cellIs" dxfId="2894" priority="65" stopIfTrue="1" operator="equal">
      <formula>15</formula>
    </cfRule>
  </conditionalFormatting>
  <conditionalFormatting sqref="AV14">
    <cfRule type="cellIs" priority="58" operator="equal">
      <formula>""""""</formula>
    </cfRule>
    <cfRule type="cellIs" dxfId="2893" priority="59" stopIfTrue="1" operator="equal">
      <formula>10</formula>
    </cfRule>
    <cfRule type="cellIs" dxfId="2892" priority="60" operator="equal">
      <formula>"0"</formula>
    </cfRule>
    <cfRule type="cellIs" dxfId="2891" priority="61" stopIfTrue="1" operator="equal">
      <formula>15</formula>
    </cfRule>
  </conditionalFormatting>
  <conditionalFormatting sqref="AX14:AX15">
    <cfRule type="cellIs" priority="54" operator="equal">
      <formula>""""""</formula>
    </cfRule>
    <cfRule type="cellIs" dxfId="2890" priority="55" stopIfTrue="1" operator="equal">
      <formula>10</formula>
    </cfRule>
    <cfRule type="cellIs" dxfId="2889" priority="56" operator="equal">
      <formula>"0"</formula>
    </cfRule>
    <cfRule type="cellIs" dxfId="2888" priority="57" stopIfTrue="1" operator="equal">
      <formula>15</formula>
    </cfRule>
  </conditionalFormatting>
  <conditionalFormatting sqref="BM13">
    <cfRule type="cellIs" dxfId="2887" priority="51" operator="equal">
      <formula>"EXTREMO"</formula>
    </cfRule>
    <cfRule type="cellIs" dxfId="2886" priority="52" operator="equal">
      <formula>"MODERADO"</formula>
    </cfRule>
    <cfRule type="cellIs" dxfId="2885" priority="53" operator="equal">
      <formula>"ALTO"</formula>
    </cfRule>
  </conditionalFormatting>
  <conditionalFormatting sqref="BM15">
    <cfRule type="cellIs" dxfId="2884" priority="48" operator="equal">
      <formula>"EXTREMO"</formula>
    </cfRule>
    <cfRule type="cellIs" dxfId="2883" priority="49" operator="equal">
      <formula>"MODERADO"</formula>
    </cfRule>
    <cfRule type="cellIs" dxfId="2882" priority="50" operator="equal">
      <formula>"ALTO"</formula>
    </cfRule>
  </conditionalFormatting>
  <conditionalFormatting sqref="BJ10">
    <cfRule type="cellIs" dxfId="2881" priority="45" operator="equal">
      <formula>"DÉBIL"</formula>
    </cfRule>
    <cfRule type="cellIs" dxfId="2880" priority="46" operator="equal">
      <formula>"MODERADO"</formula>
    </cfRule>
    <cfRule type="cellIs" dxfId="2879" priority="47" operator="equal">
      <formula>"FUERTE"</formula>
    </cfRule>
  </conditionalFormatting>
  <conditionalFormatting sqref="BJ13">
    <cfRule type="cellIs" dxfId="2878" priority="42" operator="equal">
      <formula>"DÉBIL"</formula>
    </cfRule>
    <cfRule type="cellIs" dxfId="2877" priority="43" operator="equal">
      <formula>"MODERADO"</formula>
    </cfRule>
    <cfRule type="cellIs" dxfId="2876" priority="44" operator="equal">
      <formula>"FUERTE"</formula>
    </cfRule>
  </conditionalFormatting>
  <conditionalFormatting sqref="BJ15">
    <cfRule type="cellIs" dxfId="2875" priority="39" operator="equal">
      <formula>"DÉBIL"</formula>
    </cfRule>
    <cfRule type="cellIs" dxfId="2874" priority="40" operator="equal">
      <formula>"MODERADO"</formula>
    </cfRule>
    <cfRule type="cellIs" dxfId="2873" priority="41" operator="equal">
      <formula>"FUERTE"</formula>
    </cfRule>
  </conditionalFormatting>
  <conditionalFormatting sqref="BI10">
    <cfRule type="cellIs" dxfId="2872" priority="34" operator="equal">
      <formula>"CASI SIEMPRE"</formula>
    </cfRule>
    <cfRule type="cellIs" dxfId="2871" priority="35" operator="equal">
      <formula>"PROBABLE"</formula>
    </cfRule>
    <cfRule type="cellIs" dxfId="2870" priority="36" operator="equal">
      <formula>"POSIBLE"</formula>
    </cfRule>
    <cfRule type="cellIs" dxfId="2869" priority="37" operator="equal">
      <formula>"RARA VEZ"</formula>
    </cfRule>
    <cfRule type="cellIs" dxfId="2868" priority="38" operator="equal">
      <formula>"IMPROBABLE"</formula>
    </cfRule>
  </conditionalFormatting>
  <conditionalFormatting sqref="AK8">
    <cfRule type="cellIs" dxfId="2867" priority="31" operator="equal">
      <formula>"EXTREMO"</formula>
    </cfRule>
    <cfRule type="cellIs" dxfId="2866" priority="32" operator="equal">
      <formula>"MODERADO"</formula>
    </cfRule>
    <cfRule type="cellIs" dxfId="2865" priority="33" operator="equal">
      <formula>"ALTO"</formula>
    </cfRule>
  </conditionalFormatting>
  <conditionalFormatting sqref="BG10">
    <cfRule type="cellIs" dxfId="2864" priority="28" operator="equal">
      <formula>"DÉBIL"</formula>
    </cfRule>
    <cfRule type="cellIs" dxfId="2863" priority="29" operator="equal">
      <formula>"MODERADO"</formula>
    </cfRule>
    <cfRule type="cellIs" dxfId="2862" priority="30" operator="equal">
      <formula>"FUERTE"</formula>
    </cfRule>
  </conditionalFormatting>
  <conditionalFormatting sqref="BG13">
    <cfRule type="cellIs" dxfId="2861" priority="25" operator="equal">
      <formula>"DÉBIL"</formula>
    </cfRule>
    <cfRule type="cellIs" dxfId="2860" priority="26" operator="equal">
      <formula>"MODERADO"</formula>
    </cfRule>
    <cfRule type="cellIs" dxfId="2859" priority="27" operator="equal">
      <formula>"FUERTE"</formula>
    </cfRule>
  </conditionalFormatting>
  <conditionalFormatting sqref="BH13">
    <cfRule type="cellIs" dxfId="2858" priority="22" operator="equal">
      <formula>"DÉBIL"</formula>
    </cfRule>
    <cfRule type="cellIs" dxfId="2857" priority="23" operator="equal">
      <formula>"MODERADO"</formula>
    </cfRule>
    <cfRule type="cellIs" dxfId="2856" priority="24" operator="equal">
      <formula>"FUERTE"</formula>
    </cfRule>
  </conditionalFormatting>
  <conditionalFormatting sqref="BK8">
    <cfRule type="cellIs" dxfId="2855" priority="19" operator="equal">
      <formula>"CATASTRÓFICO"</formula>
    </cfRule>
    <cfRule type="cellIs" dxfId="2854" priority="20" operator="equal">
      <formula>"MAYOR"</formula>
    </cfRule>
    <cfRule type="cellIs" dxfId="2853" priority="21" operator="equal">
      <formula>"MODERADO"</formula>
    </cfRule>
  </conditionalFormatting>
  <conditionalFormatting sqref="BK10">
    <cfRule type="cellIs" dxfId="2852" priority="16" operator="equal">
      <formula>"CATASTRÓFICO"</formula>
    </cfRule>
    <cfRule type="cellIs" dxfId="2851" priority="17" operator="equal">
      <formula>"MAYOR"</formula>
    </cfRule>
    <cfRule type="cellIs" dxfId="2850" priority="18" operator="equal">
      <formula>"MODERADO"</formula>
    </cfRule>
  </conditionalFormatting>
  <conditionalFormatting sqref="BK13">
    <cfRule type="cellIs" dxfId="2849" priority="13" operator="equal">
      <formula>"CATASTRÓFICO"</formula>
    </cfRule>
    <cfRule type="cellIs" dxfId="2848" priority="14" operator="equal">
      <formula>"MAYOR"</formula>
    </cfRule>
    <cfRule type="cellIs" dxfId="2847" priority="15" operator="equal">
      <formula>"MODERADO"</formula>
    </cfRule>
  </conditionalFormatting>
  <conditionalFormatting sqref="BK15">
    <cfRule type="cellIs" dxfId="2846" priority="10" operator="equal">
      <formula>"CATASTRÓFICO"</formula>
    </cfRule>
    <cfRule type="cellIs" dxfId="2845" priority="11" operator="equal">
      <formula>"MAYOR"</formula>
    </cfRule>
    <cfRule type="cellIs" dxfId="2844" priority="12" operator="equal">
      <formula>"MODERADO"</formula>
    </cfRule>
  </conditionalFormatting>
  <conditionalFormatting sqref="AK10">
    <cfRule type="cellIs" dxfId="2843" priority="7" operator="equal">
      <formula>"EXTREMO"</formula>
    </cfRule>
    <cfRule type="cellIs" dxfId="2842" priority="8" operator="equal">
      <formula>"MODERADO"</formula>
    </cfRule>
    <cfRule type="cellIs" dxfId="2841" priority="9" operator="equal">
      <formula>"ALTO"</formula>
    </cfRule>
  </conditionalFormatting>
  <conditionalFormatting sqref="AK13">
    <cfRule type="cellIs" dxfId="2840" priority="4" operator="equal">
      <formula>"EXTREMO"</formula>
    </cfRule>
    <cfRule type="cellIs" dxfId="2839" priority="5" operator="equal">
      <formula>"MODERADO"</formula>
    </cfRule>
    <cfRule type="cellIs" dxfId="2838" priority="6" operator="equal">
      <formula>"ALTO"</formula>
    </cfRule>
  </conditionalFormatting>
  <conditionalFormatting sqref="AK15">
    <cfRule type="cellIs" dxfId="2837" priority="1" operator="equal">
      <formula>"EXTREMO"</formula>
    </cfRule>
    <cfRule type="cellIs" dxfId="2836" priority="2" operator="equal">
      <formula>"MODERADO"</formula>
    </cfRule>
    <cfRule type="cellIs" dxfId="2835" priority="3" operator="equal">
      <formula>"ALTO"</formula>
    </cfRule>
  </conditionalFormatting>
  <dataValidations count="12">
    <dataValidation type="list" allowBlank="1" showErrorMessage="1" errorTitle="ERROR" error="NO ADMITE VALOR DIFERENTE AL DE LA LISTA DESPLEGABLE (X)" promptTitle="ADVERTENCIA" prompt="Si marca más de un valor para un mismo riesgo, se tomará por VERDADERO el IMPACTO MÁS ALTO" sqref="O8:O15" xr:uid="{085BA841-D0AD-4D29-BE93-25AB953DDC2B}">
      <formula1>$MR$6</formula1>
    </dataValidation>
    <dataValidation type="list" allowBlank="1" showInputMessage="1" showErrorMessage="1" sqref="BC8:BC15" xr:uid="{7EC115B3-A779-46E5-B203-8A5C6A03890E}">
      <formula1>$MJ$6:$MJ$8</formula1>
    </dataValidation>
    <dataValidation type="list" allowBlank="1" showInputMessage="1" showErrorMessage="1" sqref="AW8:AW15" xr:uid="{DCAC4F81-FE5F-4D03-9D1B-6EDF6713A46C}">
      <formula1>$MQ$7:$MQ$9</formula1>
    </dataValidation>
    <dataValidation type="list" allowBlank="1" showInputMessage="1" showErrorMessage="1" sqref="AY8:AY15" xr:uid="{A22F35CF-9A40-4812-8FD4-B1A6BDBBE6A0}">
      <formula1>$MP$7:$MP$8</formula1>
    </dataValidation>
    <dataValidation type="list" allowBlank="1" showInputMessage="1" showErrorMessage="1" sqref="AU8:AU15" xr:uid="{DBA7712E-581E-42AD-AD1D-764B51340039}">
      <formula1>$MO$7:$MO$8</formula1>
    </dataValidation>
    <dataValidation type="list" allowBlank="1" showInputMessage="1" showErrorMessage="1" sqref="AS8:AS15" xr:uid="{28B353D2-A75F-45FD-8C9A-F328AC1D57F7}">
      <formula1>$MN$7:$MN$9</formula1>
    </dataValidation>
    <dataValidation type="list" allowBlank="1" showInputMessage="1" showErrorMessage="1" sqref="AQ8:AQ15" xr:uid="{6801CAFB-AC24-4928-B960-801819262AC1}">
      <formula1>$MM$7:$MM$8</formula1>
    </dataValidation>
    <dataValidation type="list" allowBlank="1" showInputMessage="1" showErrorMessage="1" sqref="AO8:AO15" xr:uid="{45829582-C638-490F-81B0-9E6F9D123B8C}">
      <formula1>$ML$9:$ML$10</formula1>
    </dataValidation>
    <dataValidation type="list" allowBlank="1" showInputMessage="1" showErrorMessage="1" sqref="AM8:AM15" xr:uid="{0F3BF89E-600A-4A51-88EB-B72E7F52C3C9}">
      <formula1>$ML$7:$ML$8</formula1>
    </dataValidation>
    <dataValidation type="list" allowBlank="1" showInputMessage="1" showErrorMessage="1" errorTitle="ERROR" error="NO ADMITE VALOR DIFERENTE AL DE LA LISTA DESPLEGABLE (X)" promptTitle="ADVERTENCIA" prompt="Si marca más de un valor para un mismo riesgo, se tomará por VERDADERO el IMPACTO MÁS ALTO" sqref="P15:AG15" xr:uid="{A036C4F9-8281-4F39-874A-A37EF281EEE5}">
      <formula1>$MR$6</formula1>
    </dataValidation>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8:L8 H10:L10 H13:L13 H15:L15" xr:uid="{E768CFAB-4947-4070-9E05-9B9D36112A08}">
      <formula1>$MR$6</formula1>
    </dataValidation>
    <dataValidation type="list" allowBlank="1" showInputMessage="1" showErrorMessage="1" errorTitle="ERROR" error="NO ADMITE VALOR DIFERENTE AL DE LA LISTA DESPLEGABLE (X)" sqref="Y10:AE14 P13:X13 AF8:AG14 P8:Q8 R8:AE9" xr:uid="{98BAB6B4-61BC-46C9-B849-C253B4C65508}">
      <formula1>$MR$6</formula1>
    </dataValidation>
  </dataValidations>
  <pageMargins left="0.7" right="0.7" top="0.75" bottom="0.75" header="0.3" footer="0.3"/>
  <pageSetup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AD799-4931-47BC-957D-C6E71DA92FF6}">
  <sheetPr>
    <tabColor rgb="FF548235"/>
  </sheetPr>
  <dimension ref="A1:MS16"/>
  <sheetViews>
    <sheetView topLeftCell="BA1" zoomScale="98" zoomScaleNormal="98" workbookViewId="0">
      <selection activeCell="CC8" sqref="CC8"/>
    </sheetView>
  </sheetViews>
  <sheetFormatPr baseColWidth="10" defaultColWidth="11.5" defaultRowHeight="15"/>
  <cols>
    <col min="1" max="1" width="4" style="23" customWidth="1"/>
    <col min="2" max="3" width="16.6640625" style="7" customWidth="1"/>
    <col min="4" max="4" width="45.33203125" style="7" customWidth="1"/>
    <col min="5" max="5" width="43.5" style="7" customWidth="1"/>
    <col min="6" max="6" width="15.5" style="23"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customWidth="1"/>
    <col min="54" max="54" width="4.5" style="253" hidden="1" customWidth="1"/>
    <col min="55" max="55" width="20.1640625" style="26" hidden="1" customWidth="1"/>
    <col min="56" max="56" width="9.5" style="150" hidden="1" customWidth="1"/>
    <col min="57" max="58" width="13" style="150" hidden="1" customWidth="1"/>
    <col min="59" max="59" width="6.5" style="150" hidden="1" customWidth="1"/>
    <col min="60" max="60" width="13.83203125" style="150" hidden="1" customWidth="1"/>
    <col min="61" max="61" width="15.33203125" style="253" customWidth="1"/>
    <col min="62" max="62" width="8.83203125" style="150" hidden="1" customWidth="1"/>
    <col min="63" max="63" width="12.83203125" style="150" customWidth="1"/>
    <col min="64" max="64" width="6.5" style="150" hidden="1" customWidth="1"/>
    <col min="65" max="65" width="15.6640625" style="150" customWidth="1"/>
    <col min="66" max="66" width="10.1640625" style="23" hidden="1" customWidth="1"/>
    <col min="67" max="67" width="53.6640625" style="7" hidden="1" customWidth="1"/>
    <col min="68" max="68" width="32.83203125" style="23" hidden="1" customWidth="1"/>
    <col min="69" max="69" width="21.5" style="23" hidden="1" customWidth="1"/>
    <col min="70" max="296" width="9.1640625" style="7" bestFit="1" customWidth="1"/>
    <col min="297" max="297" width="4" style="7" customWidth="1"/>
    <col min="298" max="298" width="16.6640625" style="7" customWidth="1"/>
    <col min="299" max="299" width="45.33203125" style="7" customWidth="1"/>
    <col min="300" max="300" width="35.6640625" style="7" customWidth="1"/>
    <col min="301" max="301" width="15.5" style="7" customWidth="1"/>
    <col min="302" max="302" width="30.5" style="7" customWidth="1"/>
    <col min="303" max="304" width="10" style="7" customWidth="1"/>
    <col min="305" max="305" width="4" style="7" customWidth="1"/>
    <col min="306" max="306" width="13.83203125" style="7" customWidth="1"/>
    <col min="307" max="307" width="39.5" style="7" customWidth="1"/>
    <col min="308" max="309" width="13.5" style="7" customWidth="1"/>
    <col min="310" max="310" width="14" style="7" customWidth="1"/>
    <col min="311" max="311" width="12.5" style="7" customWidth="1"/>
    <col min="312" max="312" width="14.33203125" style="7" customWidth="1"/>
    <col min="313" max="313" width="13.6640625" style="7" customWidth="1"/>
    <col min="314" max="314" width="12.5" style="7" customWidth="1"/>
    <col min="315" max="315" width="14" style="7" customWidth="1"/>
    <col min="316" max="317" width="13" style="7" customWidth="1"/>
    <col min="318" max="318" width="15.33203125" style="7" customWidth="1"/>
    <col min="319" max="319" width="12.83203125" style="7" customWidth="1"/>
    <col min="320" max="320" width="3.83203125" style="7" customWidth="1"/>
    <col min="321" max="321" width="15.6640625" style="7" customWidth="1"/>
    <col min="322" max="322" width="10.1640625" style="7" customWidth="1"/>
    <col min="323" max="323" width="53.6640625" style="7" customWidth="1"/>
    <col min="324" max="324" width="32.83203125" style="7" customWidth="1"/>
    <col min="325" max="325" width="21.5" style="7" customWidth="1"/>
    <col min="326" max="347" width="9.1640625" style="7" bestFit="1" customWidth="1"/>
    <col min="348" max="348" width="31.1640625" style="7" customWidth="1"/>
    <col min="349" max="552" width="9.1640625" style="7" bestFit="1" customWidth="1"/>
    <col min="553" max="553" width="4" style="7" customWidth="1"/>
    <col min="554" max="554" width="16.6640625" style="7" customWidth="1"/>
    <col min="555" max="555" width="45.33203125" style="7" customWidth="1"/>
    <col min="556" max="556" width="35.6640625" style="7" customWidth="1"/>
    <col min="557" max="557" width="15.5" style="7" customWidth="1"/>
    <col min="558" max="558" width="30.5" style="7" customWidth="1"/>
    <col min="559" max="560" width="10" style="7" customWidth="1"/>
    <col min="561" max="561" width="4" style="7" customWidth="1"/>
    <col min="562" max="562" width="13.83203125" style="7" customWidth="1"/>
    <col min="563" max="563" width="39.5" style="7" customWidth="1"/>
    <col min="564" max="565" width="13.5" style="7" customWidth="1"/>
    <col min="566" max="566" width="14" style="7" customWidth="1"/>
    <col min="567" max="567" width="12.5" style="7" customWidth="1"/>
    <col min="568" max="568" width="14.33203125" style="7" customWidth="1"/>
    <col min="569" max="569" width="13.6640625" style="7" customWidth="1"/>
    <col min="570" max="570" width="12.5" style="7" customWidth="1"/>
    <col min="571" max="571" width="14" style="7" customWidth="1"/>
    <col min="572" max="573" width="13" style="7" customWidth="1"/>
    <col min="574" max="574" width="15.33203125" style="7" customWidth="1"/>
    <col min="575" max="575" width="12.83203125" style="7" customWidth="1"/>
    <col min="576" max="576" width="3.83203125" style="7" customWidth="1"/>
    <col min="577" max="577" width="15.6640625" style="7" customWidth="1"/>
    <col min="578" max="578" width="10.1640625" style="7" customWidth="1"/>
    <col min="579" max="579" width="53.6640625" style="7" customWidth="1"/>
    <col min="580" max="580" width="32.83203125" style="7" customWidth="1"/>
    <col min="581" max="581" width="21.5" style="7" customWidth="1"/>
    <col min="582" max="808" width="9.1640625" style="7" bestFit="1" customWidth="1"/>
    <col min="809" max="809" width="4" style="7" customWidth="1"/>
    <col min="810" max="810" width="16.6640625" style="7" customWidth="1"/>
    <col min="811" max="811" width="45.33203125" style="7" customWidth="1"/>
    <col min="812" max="812" width="35.6640625" style="7" customWidth="1"/>
    <col min="813" max="813" width="15.5" style="7" customWidth="1"/>
    <col min="814" max="814" width="30.5" style="7" customWidth="1"/>
    <col min="815" max="816" width="10" style="7" customWidth="1"/>
    <col min="817" max="817" width="4" style="7" customWidth="1"/>
    <col min="818" max="818" width="13.83203125" style="7" customWidth="1"/>
    <col min="819" max="819" width="39.5" style="7" customWidth="1"/>
    <col min="820" max="821" width="13.5" style="7" customWidth="1"/>
    <col min="822" max="822" width="14" style="7" customWidth="1"/>
    <col min="823" max="823" width="12.5" style="7" customWidth="1"/>
    <col min="824" max="824" width="14.33203125" style="7" customWidth="1"/>
    <col min="825" max="825" width="13.6640625" style="7" customWidth="1"/>
    <col min="826" max="826" width="12.5" style="7" customWidth="1"/>
    <col min="827" max="827" width="14" style="7" customWidth="1"/>
    <col min="828" max="829" width="13" style="7" customWidth="1"/>
    <col min="830" max="830" width="15.33203125" style="7" customWidth="1"/>
    <col min="831" max="831" width="12.83203125" style="7" customWidth="1"/>
    <col min="832" max="832" width="3.83203125" style="7" customWidth="1"/>
    <col min="833" max="833" width="15.6640625" style="7" customWidth="1"/>
    <col min="834" max="834" width="10.1640625" style="7" customWidth="1"/>
    <col min="835" max="835" width="53.6640625" style="7" customWidth="1"/>
    <col min="836" max="836" width="32.83203125" style="7" customWidth="1"/>
    <col min="837" max="837" width="21.5" style="7" customWidth="1"/>
    <col min="838" max="1064" width="9.1640625" style="7" bestFit="1" customWidth="1"/>
    <col min="1065" max="1065" width="4" style="7" customWidth="1"/>
    <col min="1066" max="1066" width="16.6640625" style="7" customWidth="1"/>
    <col min="1067" max="1067" width="45.33203125" style="7" customWidth="1"/>
    <col min="1068" max="1068" width="35.6640625" style="7" customWidth="1"/>
    <col min="1069" max="1069" width="15.5" style="7" customWidth="1"/>
    <col min="1070" max="1070" width="30.5" style="7" customWidth="1"/>
    <col min="1071" max="1072" width="10" style="7" customWidth="1"/>
    <col min="1073" max="1073" width="4" style="7" customWidth="1"/>
    <col min="1074" max="1074" width="13.83203125" style="7" customWidth="1"/>
    <col min="1075" max="1075" width="39.5" style="7" customWidth="1"/>
    <col min="1076" max="1077" width="13.5" style="7" customWidth="1"/>
    <col min="1078" max="1078" width="14" style="7" customWidth="1"/>
    <col min="1079" max="1079" width="12.5" style="7" customWidth="1"/>
    <col min="1080" max="1080" width="14.33203125" style="7" customWidth="1"/>
    <col min="1081" max="1081" width="13.6640625" style="7" customWidth="1"/>
    <col min="1082" max="1082" width="12.5" style="7" customWidth="1"/>
    <col min="1083" max="1083" width="14" style="7" customWidth="1"/>
    <col min="1084" max="1085" width="13" style="7" customWidth="1"/>
    <col min="1086" max="1086" width="15.33203125" style="7" customWidth="1"/>
    <col min="1087" max="1087" width="12.83203125" style="7" customWidth="1"/>
    <col min="1088" max="1088" width="3.83203125" style="7" customWidth="1"/>
    <col min="1089" max="1089" width="15.6640625" style="7" customWidth="1"/>
    <col min="1090" max="1090" width="10.1640625" style="7" customWidth="1"/>
    <col min="1091" max="1091" width="53.6640625" style="7" customWidth="1"/>
    <col min="1092" max="1092" width="32.83203125" style="7" customWidth="1"/>
    <col min="1093" max="1093" width="21.5" style="7" customWidth="1"/>
    <col min="1094" max="1320" width="9.1640625" style="7" bestFit="1" customWidth="1"/>
    <col min="1321" max="1321" width="4" style="7" customWidth="1"/>
    <col min="1322" max="1322" width="16.6640625" style="7" customWidth="1"/>
    <col min="1323" max="1323" width="45.33203125" style="7" customWidth="1"/>
    <col min="1324" max="1324" width="35.6640625" style="7" customWidth="1"/>
    <col min="1325" max="1325" width="15.5" style="7" customWidth="1"/>
    <col min="1326" max="1326" width="30.5" style="7" customWidth="1"/>
    <col min="1327" max="1328" width="10" style="7" customWidth="1"/>
    <col min="1329" max="1329" width="4" style="7" customWidth="1"/>
    <col min="1330" max="1330" width="13.83203125" style="7" customWidth="1"/>
    <col min="1331" max="1331" width="39.5" style="7" customWidth="1"/>
    <col min="1332" max="1333" width="13.5" style="7" customWidth="1"/>
    <col min="1334" max="1334" width="14" style="7" customWidth="1"/>
    <col min="1335" max="1335" width="12.5" style="7" customWidth="1"/>
    <col min="1336" max="1336" width="14.33203125" style="7" customWidth="1"/>
    <col min="1337" max="1337" width="13.6640625" style="7" customWidth="1"/>
    <col min="1338" max="1338" width="12.5" style="7" customWidth="1"/>
    <col min="1339" max="1339" width="14" style="7" customWidth="1"/>
    <col min="1340" max="1341" width="13" style="7" customWidth="1"/>
    <col min="1342" max="1342" width="15.33203125" style="7" customWidth="1"/>
    <col min="1343" max="1343" width="12.83203125" style="7" customWidth="1"/>
    <col min="1344" max="1344" width="3.83203125" style="7" customWidth="1"/>
    <col min="1345" max="1345" width="15.6640625" style="7" customWidth="1"/>
    <col min="1346" max="1346" width="10.1640625" style="7" customWidth="1"/>
    <col min="1347" max="1347" width="53.6640625" style="7" customWidth="1"/>
    <col min="1348" max="1348" width="32.83203125" style="7" customWidth="1"/>
    <col min="1349" max="1349" width="21.5" style="7" customWidth="1"/>
    <col min="1350" max="1576" width="9.1640625" style="7" bestFit="1" customWidth="1"/>
    <col min="1577" max="1577" width="4" style="7" customWidth="1"/>
    <col min="1578" max="1578" width="16.6640625" style="7" customWidth="1"/>
    <col min="1579" max="1579" width="45.33203125" style="7" customWidth="1"/>
    <col min="1580" max="1580" width="35.6640625" style="7" customWidth="1"/>
    <col min="1581" max="1581" width="15.5" style="7" customWidth="1"/>
    <col min="1582" max="1582" width="30.5" style="7" customWidth="1"/>
    <col min="1583" max="1584" width="10" style="7" customWidth="1"/>
    <col min="1585" max="1585" width="4" style="7" customWidth="1"/>
    <col min="1586" max="1586" width="13.83203125" style="7" customWidth="1"/>
    <col min="1587" max="1587" width="39.5" style="7" customWidth="1"/>
    <col min="1588" max="1589" width="13.5" style="7" customWidth="1"/>
    <col min="1590" max="1590" width="14" style="7" customWidth="1"/>
    <col min="1591" max="1591" width="12.5" style="7" customWidth="1"/>
    <col min="1592" max="1592" width="14.33203125" style="7" customWidth="1"/>
    <col min="1593" max="1593" width="13.6640625" style="7" customWidth="1"/>
    <col min="1594" max="1594" width="12.5" style="7" customWidth="1"/>
    <col min="1595" max="1595" width="14" style="7" customWidth="1"/>
    <col min="1596" max="1597" width="13" style="7" customWidth="1"/>
    <col min="1598" max="1598" width="15.33203125" style="7" customWidth="1"/>
    <col min="1599" max="1599" width="12.83203125" style="7" customWidth="1"/>
    <col min="1600" max="1600" width="3.83203125" style="7" customWidth="1"/>
    <col min="1601" max="1601" width="15.6640625" style="7" customWidth="1"/>
    <col min="1602" max="1602" width="10.1640625" style="7" customWidth="1"/>
    <col min="1603" max="1603" width="53.6640625" style="7" customWidth="1"/>
    <col min="1604" max="1604" width="32.83203125" style="7" customWidth="1"/>
    <col min="1605" max="1605" width="21.5" style="7" customWidth="1"/>
    <col min="1606" max="1832" width="9.1640625" style="7" bestFit="1" customWidth="1"/>
    <col min="1833" max="1833" width="4" style="7" customWidth="1"/>
    <col min="1834" max="1834" width="16.6640625" style="7" customWidth="1"/>
    <col min="1835" max="1835" width="45.33203125" style="7" customWidth="1"/>
    <col min="1836" max="1836" width="35.6640625" style="7" customWidth="1"/>
    <col min="1837" max="1837" width="15.5" style="7" customWidth="1"/>
    <col min="1838" max="1838" width="30.5" style="7" customWidth="1"/>
    <col min="1839" max="1840" width="10" style="7" customWidth="1"/>
    <col min="1841" max="1841" width="4" style="7" customWidth="1"/>
    <col min="1842" max="1842" width="13.83203125" style="7" customWidth="1"/>
    <col min="1843" max="1843" width="39.5" style="7" customWidth="1"/>
    <col min="1844" max="1845" width="13.5" style="7" customWidth="1"/>
    <col min="1846" max="1846" width="14" style="7" customWidth="1"/>
    <col min="1847" max="1847" width="12.5" style="7" customWidth="1"/>
    <col min="1848" max="1848" width="14.33203125" style="7" customWidth="1"/>
    <col min="1849" max="1849" width="13.6640625" style="7" customWidth="1"/>
    <col min="1850" max="1850" width="12.5" style="7" customWidth="1"/>
    <col min="1851" max="1851" width="14" style="7" customWidth="1"/>
    <col min="1852" max="1853" width="13" style="7" customWidth="1"/>
    <col min="1854" max="1854" width="15.33203125" style="7" customWidth="1"/>
    <col min="1855" max="1855" width="12.83203125" style="7" customWidth="1"/>
    <col min="1856" max="1856" width="3.83203125" style="7" customWidth="1"/>
    <col min="1857" max="1857" width="15.6640625" style="7" customWidth="1"/>
    <col min="1858" max="1858" width="10.1640625" style="7" customWidth="1"/>
    <col min="1859" max="1859" width="53.6640625" style="7" customWidth="1"/>
    <col min="1860" max="1860" width="32.83203125" style="7" customWidth="1"/>
    <col min="1861" max="1861" width="21.5" style="7" customWidth="1"/>
    <col min="1862" max="2088" width="9.1640625" style="7" bestFit="1" customWidth="1"/>
    <col min="2089" max="2089" width="4" style="7" customWidth="1"/>
    <col min="2090" max="2090" width="16.6640625" style="7" customWidth="1"/>
    <col min="2091" max="2091" width="45.33203125" style="7" customWidth="1"/>
    <col min="2092" max="2092" width="35.6640625" style="7" customWidth="1"/>
    <col min="2093" max="2093" width="15.5" style="7" customWidth="1"/>
    <col min="2094" max="2094" width="30.5" style="7" customWidth="1"/>
    <col min="2095" max="2096" width="10" style="7" customWidth="1"/>
    <col min="2097" max="2097" width="4" style="7" customWidth="1"/>
    <col min="2098" max="2098" width="13.83203125" style="7" customWidth="1"/>
    <col min="2099" max="2099" width="39.5" style="7" customWidth="1"/>
    <col min="2100" max="2101" width="13.5" style="7" customWidth="1"/>
    <col min="2102" max="2102" width="14" style="7" customWidth="1"/>
    <col min="2103" max="2103" width="12.5" style="7" customWidth="1"/>
    <col min="2104" max="2104" width="14.33203125" style="7" customWidth="1"/>
    <col min="2105" max="2105" width="13.6640625" style="7" customWidth="1"/>
    <col min="2106" max="2106" width="12.5" style="7" customWidth="1"/>
    <col min="2107" max="2107" width="14" style="7" customWidth="1"/>
    <col min="2108" max="2109" width="13" style="7" customWidth="1"/>
    <col min="2110" max="2110" width="15.33203125" style="7" customWidth="1"/>
    <col min="2111" max="2111" width="12.83203125" style="7" customWidth="1"/>
    <col min="2112" max="2112" width="3.83203125" style="7" customWidth="1"/>
    <col min="2113" max="2113" width="15.6640625" style="7" customWidth="1"/>
    <col min="2114" max="2114" width="10.1640625" style="7" customWidth="1"/>
    <col min="2115" max="2115" width="53.6640625" style="7" customWidth="1"/>
    <col min="2116" max="2116" width="32.83203125" style="7" customWidth="1"/>
    <col min="2117" max="2117" width="21.5" style="7" customWidth="1"/>
    <col min="2118" max="2344" width="9.1640625" style="7" bestFit="1" customWidth="1"/>
    <col min="2345" max="2345" width="4" style="7" customWidth="1"/>
    <col min="2346" max="2346" width="16.6640625" style="7" customWidth="1"/>
    <col min="2347" max="2347" width="45.33203125" style="7" customWidth="1"/>
    <col min="2348" max="2348" width="35.6640625" style="7" customWidth="1"/>
    <col min="2349" max="2349" width="15.5" style="7" customWidth="1"/>
    <col min="2350" max="2350" width="30.5" style="7" customWidth="1"/>
    <col min="2351" max="2352" width="10" style="7" customWidth="1"/>
    <col min="2353" max="2353" width="4" style="7" customWidth="1"/>
    <col min="2354" max="2354" width="13.83203125" style="7" customWidth="1"/>
    <col min="2355" max="2355" width="39.5" style="7" customWidth="1"/>
    <col min="2356" max="2357" width="13.5" style="7" customWidth="1"/>
    <col min="2358" max="2358" width="14" style="7" customWidth="1"/>
    <col min="2359" max="2359" width="12.5" style="7" customWidth="1"/>
    <col min="2360" max="2360" width="14.33203125" style="7" customWidth="1"/>
    <col min="2361" max="2361" width="13.6640625" style="7" customWidth="1"/>
    <col min="2362" max="2362" width="12.5" style="7" customWidth="1"/>
    <col min="2363" max="2363" width="14" style="7" customWidth="1"/>
    <col min="2364" max="2365" width="13" style="7" customWidth="1"/>
    <col min="2366" max="2366" width="15.33203125" style="7" customWidth="1"/>
    <col min="2367" max="2367" width="12.83203125" style="7" customWidth="1"/>
    <col min="2368" max="2368" width="3.83203125" style="7" customWidth="1"/>
    <col min="2369" max="2369" width="15.6640625" style="7" customWidth="1"/>
    <col min="2370" max="2370" width="10.1640625" style="7" customWidth="1"/>
    <col min="2371" max="2371" width="53.6640625" style="7" customWidth="1"/>
    <col min="2372" max="2372" width="32.83203125" style="7" customWidth="1"/>
    <col min="2373" max="2373" width="21.5" style="7" customWidth="1"/>
    <col min="2374" max="2600" width="9.1640625" style="7" bestFit="1" customWidth="1"/>
    <col min="2601" max="2601" width="4" style="7" customWidth="1"/>
    <col min="2602" max="2602" width="16.6640625" style="7" customWidth="1"/>
    <col min="2603" max="2603" width="45.33203125" style="7" customWidth="1"/>
    <col min="2604" max="2604" width="35.6640625" style="7" customWidth="1"/>
    <col min="2605" max="2605" width="15.5" style="7" customWidth="1"/>
    <col min="2606" max="2606" width="30.5" style="7" customWidth="1"/>
    <col min="2607" max="2608" width="10" style="7" customWidth="1"/>
    <col min="2609" max="2609" width="4" style="7" customWidth="1"/>
    <col min="2610" max="2610" width="13.83203125" style="7" customWidth="1"/>
    <col min="2611" max="2611" width="39.5" style="7" customWidth="1"/>
    <col min="2612" max="2613" width="13.5" style="7" customWidth="1"/>
    <col min="2614" max="2614" width="14" style="7" customWidth="1"/>
    <col min="2615" max="2615" width="12.5" style="7" customWidth="1"/>
    <col min="2616" max="2616" width="14.33203125" style="7" customWidth="1"/>
    <col min="2617" max="2617" width="13.6640625" style="7" customWidth="1"/>
    <col min="2618" max="2618" width="12.5" style="7" customWidth="1"/>
    <col min="2619" max="2619" width="14" style="7" customWidth="1"/>
    <col min="2620" max="2621" width="13" style="7" customWidth="1"/>
    <col min="2622" max="2622" width="15.33203125" style="7" customWidth="1"/>
    <col min="2623" max="2623" width="12.83203125" style="7" customWidth="1"/>
    <col min="2624" max="2624" width="3.83203125" style="7" customWidth="1"/>
    <col min="2625" max="2625" width="15.6640625" style="7" customWidth="1"/>
    <col min="2626" max="2626" width="10.1640625" style="7" customWidth="1"/>
    <col min="2627" max="2627" width="53.6640625" style="7" customWidth="1"/>
    <col min="2628" max="2628" width="32.83203125" style="7" customWidth="1"/>
    <col min="2629" max="2629" width="21.5" style="7" customWidth="1"/>
    <col min="2630" max="2856" width="9.1640625" style="7" bestFit="1" customWidth="1"/>
    <col min="2857" max="2857" width="4" style="7" customWidth="1"/>
    <col min="2858" max="2858" width="16.6640625" style="7" customWidth="1"/>
    <col min="2859" max="2859" width="45.33203125" style="7" customWidth="1"/>
    <col min="2860" max="2860" width="35.6640625" style="7" customWidth="1"/>
    <col min="2861" max="2861" width="15.5" style="7" customWidth="1"/>
    <col min="2862" max="2862" width="30.5" style="7" customWidth="1"/>
    <col min="2863" max="2864" width="10" style="7" customWidth="1"/>
    <col min="2865" max="2865" width="4" style="7" customWidth="1"/>
    <col min="2866" max="2866" width="13.83203125" style="7" customWidth="1"/>
    <col min="2867" max="2867" width="39.5" style="7" customWidth="1"/>
    <col min="2868" max="2869" width="13.5" style="7" customWidth="1"/>
    <col min="2870" max="2870" width="14" style="7" customWidth="1"/>
    <col min="2871" max="2871" width="12.5" style="7" customWidth="1"/>
    <col min="2872" max="2872" width="14.33203125" style="7" customWidth="1"/>
    <col min="2873" max="2873" width="13.6640625" style="7" customWidth="1"/>
    <col min="2874" max="2874" width="12.5" style="7" customWidth="1"/>
    <col min="2875" max="2875" width="14" style="7" customWidth="1"/>
    <col min="2876" max="2877" width="13" style="7" customWidth="1"/>
    <col min="2878" max="2878" width="15.33203125" style="7" customWidth="1"/>
    <col min="2879" max="2879" width="12.83203125" style="7" customWidth="1"/>
    <col min="2880" max="2880" width="3.83203125" style="7" customWidth="1"/>
    <col min="2881" max="2881" width="15.6640625" style="7" customWidth="1"/>
    <col min="2882" max="2882" width="10.1640625" style="7" customWidth="1"/>
    <col min="2883" max="2883" width="53.6640625" style="7" customWidth="1"/>
    <col min="2884" max="2884" width="32.83203125" style="7" customWidth="1"/>
    <col min="2885" max="2885" width="21.5" style="7" customWidth="1"/>
    <col min="2886" max="3112" width="9.1640625" style="7" bestFit="1" customWidth="1"/>
    <col min="3113" max="3113" width="4" style="7" customWidth="1"/>
    <col min="3114" max="3114" width="16.6640625" style="7" customWidth="1"/>
    <col min="3115" max="3115" width="45.33203125" style="7" customWidth="1"/>
    <col min="3116" max="3116" width="35.6640625" style="7" customWidth="1"/>
    <col min="3117" max="3117" width="15.5" style="7" customWidth="1"/>
    <col min="3118" max="3118" width="30.5" style="7" customWidth="1"/>
    <col min="3119" max="3120" width="10" style="7" customWidth="1"/>
    <col min="3121" max="3121" width="4" style="7" customWidth="1"/>
    <col min="3122" max="3122" width="13.83203125" style="7" customWidth="1"/>
    <col min="3123" max="3123" width="39.5" style="7" customWidth="1"/>
    <col min="3124" max="3125" width="13.5" style="7" customWidth="1"/>
    <col min="3126" max="3126" width="14" style="7" customWidth="1"/>
    <col min="3127" max="3127" width="12.5" style="7" customWidth="1"/>
    <col min="3128" max="3128" width="14.33203125" style="7" customWidth="1"/>
    <col min="3129" max="3129" width="13.6640625" style="7" customWidth="1"/>
    <col min="3130" max="3130" width="12.5" style="7" customWidth="1"/>
    <col min="3131" max="3131" width="14" style="7" customWidth="1"/>
    <col min="3132" max="3133" width="13" style="7" customWidth="1"/>
    <col min="3134" max="3134" width="15.33203125" style="7" customWidth="1"/>
    <col min="3135" max="3135" width="12.83203125" style="7" customWidth="1"/>
    <col min="3136" max="3136" width="3.83203125" style="7" customWidth="1"/>
    <col min="3137" max="3137" width="15.6640625" style="7" customWidth="1"/>
    <col min="3138" max="3138" width="10.1640625" style="7" customWidth="1"/>
    <col min="3139" max="3139" width="53.6640625" style="7" customWidth="1"/>
    <col min="3140" max="3140" width="32.83203125" style="7" customWidth="1"/>
    <col min="3141" max="3141" width="21.5" style="7" customWidth="1"/>
    <col min="3142" max="3368" width="9.1640625" style="7" bestFit="1" customWidth="1"/>
    <col min="3369" max="3369" width="4" style="7" customWidth="1"/>
    <col min="3370" max="3370" width="16.6640625" style="7" customWidth="1"/>
    <col min="3371" max="3371" width="45.33203125" style="7" customWidth="1"/>
    <col min="3372" max="3372" width="35.6640625" style="7" customWidth="1"/>
    <col min="3373" max="3373" width="15.5" style="7" customWidth="1"/>
    <col min="3374" max="3374" width="30.5" style="7" customWidth="1"/>
    <col min="3375" max="3376" width="10" style="7" customWidth="1"/>
    <col min="3377" max="3377" width="4" style="7" customWidth="1"/>
    <col min="3378" max="3378" width="13.83203125" style="7" customWidth="1"/>
    <col min="3379" max="3379" width="39.5" style="7" customWidth="1"/>
    <col min="3380" max="3381" width="13.5" style="7" customWidth="1"/>
    <col min="3382" max="3382" width="14" style="7" customWidth="1"/>
    <col min="3383" max="3383" width="12.5" style="7" customWidth="1"/>
    <col min="3384" max="3384" width="14.33203125" style="7" customWidth="1"/>
    <col min="3385" max="3385" width="13.6640625" style="7" customWidth="1"/>
    <col min="3386" max="3386" width="12.5" style="7" customWidth="1"/>
    <col min="3387" max="3387" width="14" style="7" customWidth="1"/>
    <col min="3388" max="3389" width="13" style="7" customWidth="1"/>
    <col min="3390" max="3390" width="15.33203125" style="7" customWidth="1"/>
    <col min="3391" max="3391" width="12.83203125" style="7" customWidth="1"/>
    <col min="3392" max="3392" width="3.83203125" style="7" customWidth="1"/>
    <col min="3393" max="3393" width="15.6640625" style="7" customWidth="1"/>
    <col min="3394" max="3394" width="10.1640625" style="7" customWidth="1"/>
    <col min="3395" max="3395" width="53.6640625" style="7" customWidth="1"/>
    <col min="3396" max="3396" width="32.83203125" style="7" customWidth="1"/>
    <col min="3397" max="3397" width="21.5" style="7" customWidth="1"/>
    <col min="3398" max="3624" width="9.1640625" style="7" bestFit="1" customWidth="1"/>
    <col min="3625" max="3625" width="4" style="7" customWidth="1"/>
    <col min="3626" max="3626" width="16.6640625" style="7" customWidth="1"/>
    <col min="3627" max="3627" width="45.33203125" style="7" customWidth="1"/>
    <col min="3628" max="3628" width="35.6640625" style="7" customWidth="1"/>
    <col min="3629" max="3629" width="15.5" style="7" customWidth="1"/>
    <col min="3630" max="3630" width="30.5" style="7" customWidth="1"/>
    <col min="3631" max="3632" width="10" style="7" customWidth="1"/>
    <col min="3633" max="3633" width="4" style="7" customWidth="1"/>
    <col min="3634" max="3634" width="13.83203125" style="7" customWidth="1"/>
    <col min="3635" max="3635" width="39.5" style="7" customWidth="1"/>
    <col min="3636" max="3637" width="13.5" style="7" customWidth="1"/>
    <col min="3638" max="3638" width="14" style="7" customWidth="1"/>
    <col min="3639" max="3639" width="12.5" style="7" customWidth="1"/>
    <col min="3640" max="3640" width="14.33203125" style="7" customWidth="1"/>
    <col min="3641" max="3641" width="13.6640625" style="7" customWidth="1"/>
    <col min="3642" max="3642" width="12.5" style="7" customWidth="1"/>
    <col min="3643" max="3643" width="14" style="7" customWidth="1"/>
    <col min="3644" max="3645" width="13" style="7" customWidth="1"/>
    <col min="3646" max="3646" width="15.33203125" style="7" customWidth="1"/>
    <col min="3647" max="3647" width="12.83203125" style="7" customWidth="1"/>
    <col min="3648" max="3648" width="3.83203125" style="7" customWidth="1"/>
    <col min="3649" max="3649" width="15.6640625" style="7" customWidth="1"/>
    <col min="3650" max="3650" width="10.1640625" style="7" customWidth="1"/>
    <col min="3651" max="3651" width="53.6640625" style="7" customWidth="1"/>
    <col min="3652" max="3652" width="32.83203125" style="7" customWidth="1"/>
    <col min="3653" max="3653" width="21.5" style="7" customWidth="1"/>
    <col min="3654" max="3880" width="9.1640625" style="7" bestFit="1" customWidth="1"/>
    <col min="3881" max="3881" width="4" style="7" customWidth="1"/>
    <col min="3882" max="3882" width="16.6640625" style="7" customWidth="1"/>
    <col min="3883" max="3883" width="45.33203125" style="7" customWidth="1"/>
    <col min="3884" max="3884" width="35.6640625" style="7" customWidth="1"/>
    <col min="3885" max="3885" width="15.5" style="7" customWidth="1"/>
    <col min="3886" max="3886" width="30.5" style="7" customWidth="1"/>
    <col min="3887" max="3888" width="10" style="7" customWidth="1"/>
    <col min="3889" max="3889" width="4" style="7" customWidth="1"/>
    <col min="3890" max="3890" width="13.83203125" style="7" customWidth="1"/>
    <col min="3891" max="3891" width="39.5" style="7" customWidth="1"/>
    <col min="3892" max="3893" width="13.5" style="7" customWidth="1"/>
    <col min="3894" max="3894" width="14" style="7" customWidth="1"/>
    <col min="3895" max="3895" width="12.5" style="7" customWidth="1"/>
    <col min="3896" max="3896" width="14.33203125" style="7" customWidth="1"/>
    <col min="3897" max="3897" width="13.6640625" style="7" customWidth="1"/>
    <col min="3898" max="3898" width="12.5" style="7" customWidth="1"/>
    <col min="3899" max="3899" width="14" style="7" customWidth="1"/>
    <col min="3900" max="3901" width="13" style="7" customWidth="1"/>
    <col min="3902" max="3902" width="15.33203125" style="7" customWidth="1"/>
    <col min="3903" max="3903" width="12.83203125" style="7" customWidth="1"/>
    <col min="3904" max="3904" width="3.83203125" style="7" customWidth="1"/>
    <col min="3905" max="3905" width="15.6640625" style="7" customWidth="1"/>
    <col min="3906" max="3906" width="10.1640625" style="7" customWidth="1"/>
    <col min="3907" max="3907" width="53.6640625" style="7" customWidth="1"/>
    <col min="3908" max="3908" width="32.83203125" style="7" customWidth="1"/>
    <col min="3909" max="3909" width="21.5" style="7" customWidth="1"/>
    <col min="3910" max="4136" width="9.1640625" style="7" bestFit="1" customWidth="1"/>
    <col min="4137" max="4137" width="4" style="7" customWidth="1"/>
    <col min="4138" max="4138" width="16.6640625" style="7" customWidth="1"/>
    <col min="4139" max="4139" width="45.33203125" style="7" customWidth="1"/>
    <col min="4140" max="4140" width="35.6640625" style="7" customWidth="1"/>
    <col min="4141" max="4141" width="15.5" style="7" customWidth="1"/>
    <col min="4142" max="4142" width="30.5" style="7" customWidth="1"/>
    <col min="4143" max="4144" width="10" style="7" customWidth="1"/>
    <col min="4145" max="4145" width="4" style="7" customWidth="1"/>
    <col min="4146" max="4146" width="13.83203125" style="7" customWidth="1"/>
    <col min="4147" max="4147" width="39.5" style="7" customWidth="1"/>
    <col min="4148" max="4149" width="13.5" style="7" customWidth="1"/>
    <col min="4150" max="4150" width="14" style="7" customWidth="1"/>
    <col min="4151" max="4151" width="12.5" style="7" customWidth="1"/>
    <col min="4152" max="4152" width="14.33203125" style="7" customWidth="1"/>
    <col min="4153" max="4153" width="13.6640625" style="7" customWidth="1"/>
    <col min="4154" max="4154" width="12.5" style="7" customWidth="1"/>
    <col min="4155" max="4155" width="14" style="7" customWidth="1"/>
    <col min="4156" max="4157" width="13" style="7" customWidth="1"/>
    <col min="4158" max="4158" width="15.33203125" style="7" customWidth="1"/>
    <col min="4159" max="4159" width="12.83203125" style="7" customWidth="1"/>
    <col min="4160" max="4160" width="3.83203125" style="7" customWidth="1"/>
    <col min="4161" max="4161" width="15.6640625" style="7" customWidth="1"/>
    <col min="4162" max="4162" width="10.1640625" style="7" customWidth="1"/>
    <col min="4163" max="4163" width="53.6640625" style="7" customWidth="1"/>
    <col min="4164" max="4164" width="32.83203125" style="7" customWidth="1"/>
    <col min="4165" max="4165" width="21.5" style="7" customWidth="1"/>
    <col min="4166" max="4392" width="9.1640625" style="7" bestFit="1" customWidth="1"/>
    <col min="4393" max="4393" width="4" style="7" customWidth="1"/>
    <col min="4394" max="4394" width="16.6640625" style="7" customWidth="1"/>
    <col min="4395" max="4395" width="45.33203125" style="7" customWidth="1"/>
    <col min="4396" max="4396" width="35.6640625" style="7" customWidth="1"/>
    <col min="4397" max="4397" width="15.5" style="7" customWidth="1"/>
    <col min="4398" max="4398" width="30.5" style="7" customWidth="1"/>
    <col min="4399" max="4400" width="10" style="7" customWidth="1"/>
    <col min="4401" max="4401" width="4" style="7" customWidth="1"/>
    <col min="4402" max="4402" width="13.83203125" style="7" customWidth="1"/>
    <col min="4403" max="4403" width="39.5" style="7" customWidth="1"/>
    <col min="4404" max="4405" width="13.5" style="7" customWidth="1"/>
    <col min="4406" max="4406" width="14" style="7" customWidth="1"/>
    <col min="4407" max="4407" width="12.5" style="7" customWidth="1"/>
    <col min="4408" max="4408" width="14.33203125" style="7" customWidth="1"/>
    <col min="4409" max="4409" width="13.6640625" style="7" customWidth="1"/>
    <col min="4410" max="4410" width="12.5" style="7" customWidth="1"/>
    <col min="4411" max="4411" width="14" style="7" customWidth="1"/>
    <col min="4412" max="4413" width="13" style="7" customWidth="1"/>
    <col min="4414" max="4414" width="15.33203125" style="7" customWidth="1"/>
    <col min="4415" max="4415" width="12.83203125" style="7" customWidth="1"/>
    <col min="4416" max="4416" width="3.83203125" style="7" customWidth="1"/>
    <col min="4417" max="4417" width="15.6640625" style="7" customWidth="1"/>
    <col min="4418" max="4418" width="10.1640625" style="7" customWidth="1"/>
    <col min="4419" max="4419" width="53.6640625" style="7" customWidth="1"/>
    <col min="4420" max="4420" width="32.83203125" style="7" customWidth="1"/>
    <col min="4421" max="4421" width="21.5" style="7" customWidth="1"/>
    <col min="4422" max="4648" width="9.1640625" style="7" bestFit="1" customWidth="1"/>
    <col min="4649" max="4649" width="4" style="7" customWidth="1"/>
    <col min="4650" max="4650" width="16.6640625" style="7" customWidth="1"/>
    <col min="4651" max="4651" width="45.33203125" style="7" customWidth="1"/>
    <col min="4652" max="4652" width="35.6640625" style="7" customWidth="1"/>
    <col min="4653" max="4653" width="15.5" style="7" customWidth="1"/>
    <col min="4654" max="4654" width="30.5" style="7" customWidth="1"/>
    <col min="4655" max="4656" width="10" style="7" customWidth="1"/>
    <col min="4657" max="4657" width="4" style="7" customWidth="1"/>
    <col min="4658" max="4658" width="13.83203125" style="7" customWidth="1"/>
    <col min="4659" max="4659" width="39.5" style="7" customWidth="1"/>
    <col min="4660" max="4661" width="13.5" style="7" customWidth="1"/>
    <col min="4662" max="4662" width="14" style="7" customWidth="1"/>
    <col min="4663" max="4663" width="12.5" style="7" customWidth="1"/>
    <col min="4664" max="4664" width="14.33203125" style="7" customWidth="1"/>
    <col min="4665" max="4665" width="13.6640625" style="7" customWidth="1"/>
    <col min="4666" max="4666" width="12.5" style="7" customWidth="1"/>
    <col min="4667" max="4667" width="14" style="7" customWidth="1"/>
    <col min="4668" max="4669" width="13" style="7" customWidth="1"/>
    <col min="4670" max="4670" width="15.33203125" style="7" customWidth="1"/>
    <col min="4671" max="4671" width="12.83203125" style="7" customWidth="1"/>
    <col min="4672" max="4672" width="3.83203125" style="7" customWidth="1"/>
    <col min="4673" max="4673" width="15.6640625" style="7" customWidth="1"/>
    <col min="4674" max="4674" width="10.1640625" style="7" customWidth="1"/>
    <col min="4675" max="4675" width="53.6640625" style="7" customWidth="1"/>
    <col min="4676" max="4676" width="32.83203125" style="7" customWidth="1"/>
    <col min="4677" max="4677" width="21.5" style="7" customWidth="1"/>
    <col min="4678" max="4904" width="9.1640625" style="7" bestFit="1" customWidth="1"/>
    <col min="4905" max="4905" width="4" style="7" customWidth="1"/>
    <col min="4906" max="4906" width="16.6640625" style="7" customWidth="1"/>
    <col min="4907" max="4907" width="45.33203125" style="7" customWidth="1"/>
    <col min="4908" max="4908" width="35.6640625" style="7" customWidth="1"/>
    <col min="4909" max="4909" width="15.5" style="7" customWidth="1"/>
    <col min="4910" max="4910" width="30.5" style="7" customWidth="1"/>
    <col min="4911" max="4912" width="10" style="7" customWidth="1"/>
    <col min="4913" max="4913" width="4" style="7" customWidth="1"/>
    <col min="4914" max="4914" width="13.83203125" style="7" customWidth="1"/>
    <col min="4915" max="4915" width="39.5" style="7" customWidth="1"/>
    <col min="4916" max="4917" width="13.5" style="7" customWidth="1"/>
    <col min="4918" max="4918" width="14" style="7" customWidth="1"/>
    <col min="4919" max="4919" width="12.5" style="7" customWidth="1"/>
    <col min="4920" max="4920" width="14.33203125" style="7" customWidth="1"/>
    <col min="4921" max="4921" width="13.6640625" style="7" customWidth="1"/>
    <col min="4922" max="4922" width="12.5" style="7" customWidth="1"/>
    <col min="4923" max="4923" width="14" style="7" customWidth="1"/>
    <col min="4924" max="4925" width="13" style="7" customWidth="1"/>
    <col min="4926" max="4926" width="15.33203125" style="7" customWidth="1"/>
    <col min="4927" max="4927" width="12.83203125" style="7" customWidth="1"/>
    <col min="4928" max="4928" width="3.83203125" style="7" customWidth="1"/>
    <col min="4929" max="4929" width="15.6640625" style="7" customWidth="1"/>
    <col min="4930" max="4930" width="10.1640625" style="7" customWidth="1"/>
    <col min="4931" max="4931" width="53.6640625" style="7" customWidth="1"/>
    <col min="4932" max="4932" width="32.83203125" style="7" customWidth="1"/>
    <col min="4933" max="4933" width="21.5" style="7" customWidth="1"/>
    <col min="4934" max="5160" width="9.1640625" style="7" bestFit="1" customWidth="1"/>
    <col min="5161" max="5161" width="4" style="7" customWidth="1"/>
    <col min="5162" max="5162" width="16.6640625" style="7" customWidth="1"/>
    <col min="5163" max="5163" width="45.33203125" style="7" customWidth="1"/>
    <col min="5164" max="5164" width="35.6640625" style="7" customWidth="1"/>
    <col min="5165" max="5165" width="15.5" style="7" customWidth="1"/>
    <col min="5166" max="5166" width="30.5" style="7" customWidth="1"/>
    <col min="5167" max="5168" width="10" style="7" customWidth="1"/>
    <col min="5169" max="5169" width="4" style="7" customWidth="1"/>
    <col min="5170" max="5170" width="13.83203125" style="7" customWidth="1"/>
    <col min="5171" max="5171" width="39.5" style="7" customWidth="1"/>
    <col min="5172" max="5173" width="13.5" style="7" customWidth="1"/>
    <col min="5174" max="5174" width="14" style="7" customWidth="1"/>
    <col min="5175" max="5175" width="12.5" style="7" customWidth="1"/>
    <col min="5176" max="5176" width="14.33203125" style="7" customWidth="1"/>
    <col min="5177" max="5177" width="13.6640625" style="7" customWidth="1"/>
    <col min="5178" max="5178" width="12.5" style="7" customWidth="1"/>
    <col min="5179" max="5179" width="14" style="7" customWidth="1"/>
    <col min="5180" max="5181" width="13" style="7" customWidth="1"/>
    <col min="5182" max="5182" width="15.33203125" style="7" customWidth="1"/>
    <col min="5183" max="5183" width="12.83203125" style="7" customWidth="1"/>
    <col min="5184" max="5184" width="3.83203125" style="7" customWidth="1"/>
    <col min="5185" max="5185" width="15.6640625" style="7" customWidth="1"/>
    <col min="5186" max="5186" width="10.1640625" style="7" customWidth="1"/>
    <col min="5187" max="5187" width="53.6640625" style="7" customWidth="1"/>
    <col min="5188" max="5188" width="32.83203125" style="7" customWidth="1"/>
    <col min="5189" max="5189" width="21.5" style="7" customWidth="1"/>
    <col min="5190" max="5416" width="9.1640625" style="7" bestFit="1" customWidth="1"/>
    <col min="5417" max="5417" width="4" style="7" customWidth="1"/>
    <col min="5418" max="5418" width="16.6640625" style="7" customWidth="1"/>
    <col min="5419" max="5419" width="45.33203125" style="7" customWidth="1"/>
    <col min="5420" max="5420" width="35.6640625" style="7" customWidth="1"/>
    <col min="5421" max="5421" width="15.5" style="7" customWidth="1"/>
    <col min="5422" max="5422" width="30.5" style="7" customWidth="1"/>
    <col min="5423" max="5424" width="10" style="7" customWidth="1"/>
    <col min="5425" max="5425" width="4" style="7" customWidth="1"/>
    <col min="5426" max="5426" width="13.83203125" style="7" customWidth="1"/>
    <col min="5427" max="5427" width="39.5" style="7" customWidth="1"/>
    <col min="5428" max="5429" width="13.5" style="7" customWidth="1"/>
    <col min="5430" max="5430" width="14" style="7" customWidth="1"/>
    <col min="5431" max="5431" width="12.5" style="7" customWidth="1"/>
    <col min="5432" max="5432" width="14.33203125" style="7" customWidth="1"/>
    <col min="5433" max="5433" width="13.6640625" style="7" customWidth="1"/>
    <col min="5434" max="5434" width="12.5" style="7" customWidth="1"/>
    <col min="5435" max="5435" width="14" style="7" customWidth="1"/>
    <col min="5436" max="5437" width="13" style="7" customWidth="1"/>
    <col min="5438" max="5438" width="15.33203125" style="7" customWidth="1"/>
    <col min="5439" max="5439" width="12.83203125" style="7" customWidth="1"/>
    <col min="5440" max="5440" width="3.83203125" style="7" customWidth="1"/>
    <col min="5441" max="5441" width="15.6640625" style="7" customWidth="1"/>
    <col min="5442" max="5442" width="10.1640625" style="7" customWidth="1"/>
    <col min="5443" max="5443" width="53.6640625" style="7" customWidth="1"/>
    <col min="5444" max="5444" width="32.83203125" style="7" customWidth="1"/>
    <col min="5445" max="5445" width="21.5" style="7" customWidth="1"/>
    <col min="5446" max="5672" width="9.1640625" style="7" bestFit="1" customWidth="1"/>
    <col min="5673" max="5673" width="4" style="7" customWidth="1"/>
    <col min="5674" max="5674" width="16.6640625" style="7" customWidth="1"/>
    <col min="5675" max="5675" width="45.33203125" style="7" customWidth="1"/>
    <col min="5676" max="5676" width="35.6640625" style="7" customWidth="1"/>
    <col min="5677" max="5677" width="15.5" style="7" customWidth="1"/>
    <col min="5678" max="5678" width="30.5" style="7" customWidth="1"/>
    <col min="5679" max="5680" width="10" style="7" customWidth="1"/>
    <col min="5681" max="5681" width="4" style="7" customWidth="1"/>
    <col min="5682" max="5682" width="13.83203125" style="7" customWidth="1"/>
    <col min="5683" max="5683" width="39.5" style="7" customWidth="1"/>
    <col min="5684" max="5685" width="13.5" style="7" customWidth="1"/>
    <col min="5686" max="5686" width="14" style="7" customWidth="1"/>
    <col min="5687" max="5687" width="12.5" style="7" customWidth="1"/>
    <col min="5688" max="5688" width="14.33203125" style="7" customWidth="1"/>
    <col min="5689" max="5689" width="13.6640625" style="7" customWidth="1"/>
    <col min="5690" max="5690" width="12.5" style="7" customWidth="1"/>
    <col min="5691" max="5691" width="14" style="7" customWidth="1"/>
    <col min="5692" max="5693" width="13" style="7" customWidth="1"/>
    <col min="5694" max="5694" width="15.33203125" style="7" customWidth="1"/>
    <col min="5695" max="5695" width="12.83203125" style="7" customWidth="1"/>
    <col min="5696" max="5696" width="3.83203125" style="7" customWidth="1"/>
    <col min="5697" max="5697" width="15.6640625" style="7" customWidth="1"/>
    <col min="5698" max="5698" width="10.1640625" style="7" customWidth="1"/>
    <col min="5699" max="5699" width="53.6640625" style="7" customWidth="1"/>
    <col min="5700" max="5700" width="32.83203125" style="7" customWidth="1"/>
    <col min="5701" max="5701" width="21.5" style="7" customWidth="1"/>
    <col min="5702" max="5928" width="9.1640625" style="7" bestFit="1" customWidth="1"/>
    <col min="5929" max="5929" width="4" style="7" customWidth="1"/>
    <col min="5930" max="5930" width="16.6640625" style="7" customWidth="1"/>
    <col min="5931" max="5931" width="45.33203125" style="7" customWidth="1"/>
    <col min="5932" max="5932" width="35.6640625" style="7" customWidth="1"/>
    <col min="5933" max="5933" width="15.5" style="7" customWidth="1"/>
    <col min="5934" max="5934" width="30.5" style="7" customWidth="1"/>
    <col min="5935" max="5936" width="10" style="7" customWidth="1"/>
    <col min="5937" max="5937" width="4" style="7" customWidth="1"/>
    <col min="5938" max="5938" width="13.83203125" style="7" customWidth="1"/>
    <col min="5939" max="5939" width="39.5" style="7" customWidth="1"/>
    <col min="5940" max="5941" width="13.5" style="7" customWidth="1"/>
    <col min="5942" max="5942" width="14" style="7" customWidth="1"/>
    <col min="5943" max="5943" width="12.5" style="7" customWidth="1"/>
    <col min="5944" max="5944" width="14.33203125" style="7" customWidth="1"/>
    <col min="5945" max="5945" width="13.6640625" style="7" customWidth="1"/>
    <col min="5946" max="5946" width="12.5" style="7" customWidth="1"/>
    <col min="5947" max="5947" width="14" style="7" customWidth="1"/>
    <col min="5948" max="5949" width="13" style="7" customWidth="1"/>
    <col min="5950" max="5950" width="15.33203125" style="7" customWidth="1"/>
    <col min="5951" max="5951" width="12.83203125" style="7" customWidth="1"/>
    <col min="5952" max="5952" width="3.83203125" style="7" customWidth="1"/>
    <col min="5953" max="5953" width="15.6640625" style="7" customWidth="1"/>
    <col min="5954" max="5954" width="10.1640625" style="7" customWidth="1"/>
    <col min="5955" max="5955" width="53.6640625" style="7" customWidth="1"/>
    <col min="5956" max="5956" width="32.83203125" style="7" customWidth="1"/>
    <col min="5957" max="5957" width="21.5" style="7" customWidth="1"/>
    <col min="5958" max="6184" width="9.1640625" style="7" bestFit="1" customWidth="1"/>
    <col min="6185" max="6185" width="4" style="7" customWidth="1"/>
    <col min="6186" max="6186" width="16.6640625" style="7" customWidth="1"/>
    <col min="6187" max="6187" width="45.33203125" style="7" customWidth="1"/>
    <col min="6188" max="6188" width="35.6640625" style="7" customWidth="1"/>
    <col min="6189" max="6189" width="15.5" style="7" customWidth="1"/>
    <col min="6190" max="6190" width="30.5" style="7" customWidth="1"/>
    <col min="6191" max="6192" width="10" style="7" customWidth="1"/>
    <col min="6193" max="6193" width="4" style="7" customWidth="1"/>
    <col min="6194" max="6194" width="13.83203125" style="7" customWidth="1"/>
    <col min="6195" max="6195" width="39.5" style="7" customWidth="1"/>
    <col min="6196" max="6197" width="13.5" style="7" customWidth="1"/>
    <col min="6198" max="6198" width="14" style="7" customWidth="1"/>
    <col min="6199" max="6199" width="12.5" style="7" customWidth="1"/>
    <col min="6200" max="6200" width="14.33203125" style="7" customWidth="1"/>
    <col min="6201" max="6201" width="13.6640625" style="7" customWidth="1"/>
    <col min="6202" max="6202" width="12.5" style="7" customWidth="1"/>
    <col min="6203" max="6203" width="14" style="7" customWidth="1"/>
    <col min="6204" max="6205" width="13" style="7" customWidth="1"/>
    <col min="6206" max="6206" width="15.33203125" style="7" customWidth="1"/>
    <col min="6207" max="6207" width="12.83203125" style="7" customWidth="1"/>
    <col min="6208" max="6208" width="3.83203125" style="7" customWidth="1"/>
    <col min="6209" max="6209" width="15.6640625" style="7" customWidth="1"/>
    <col min="6210" max="6210" width="10.1640625" style="7" customWidth="1"/>
    <col min="6211" max="6211" width="53.6640625" style="7" customWidth="1"/>
    <col min="6212" max="6212" width="32.83203125" style="7" customWidth="1"/>
    <col min="6213" max="6213" width="21.5" style="7" customWidth="1"/>
    <col min="6214" max="6440" width="9.1640625" style="7" bestFit="1" customWidth="1"/>
    <col min="6441" max="6441" width="4" style="7" customWidth="1"/>
    <col min="6442" max="6442" width="16.6640625" style="7" customWidth="1"/>
    <col min="6443" max="6443" width="45.33203125" style="7" customWidth="1"/>
    <col min="6444" max="6444" width="35.6640625" style="7" customWidth="1"/>
    <col min="6445" max="6445" width="15.5" style="7" customWidth="1"/>
    <col min="6446" max="6446" width="30.5" style="7" customWidth="1"/>
    <col min="6447" max="6448" width="10" style="7" customWidth="1"/>
    <col min="6449" max="6449" width="4" style="7" customWidth="1"/>
    <col min="6450" max="6450" width="13.83203125" style="7" customWidth="1"/>
    <col min="6451" max="6451" width="39.5" style="7" customWidth="1"/>
    <col min="6452" max="6453" width="13.5" style="7" customWidth="1"/>
    <col min="6454" max="6454" width="14" style="7" customWidth="1"/>
    <col min="6455" max="6455" width="12.5" style="7" customWidth="1"/>
    <col min="6456" max="6456" width="14.33203125" style="7" customWidth="1"/>
    <col min="6457" max="6457" width="13.6640625" style="7" customWidth="1"/>
    <col min="6458" max="6458" width="12.5" style="7" customWidth="1"/>
    <col min="6459" max="6459" width="14" style="7" customWidth="1"/>
    <col min="6460" max="6461" width="13" style="7" customWidth="1"/>
    <col min="6462" max="6462" width="15.33203125" style="7" customWidth="1"/>
    <col min="6463" max="6463" width="12.83203125" style="7" customWidth="1"/>
    <col min="6464" max="6464" width="3.83203125" style="7" customWidth="1"/>
    <col min="6465" max="6465" width="15.6640625" style="7" customWidth="1"/>
    <col min="6466" max="6466" width="10.1640625" style="7" customWidth="1"/>
    <col min="6467" max="6467" width="53.6640625" style="7" customWidth="1"/>
    <col min="6468" max="6468" width="32.83203125" style="7" customWidth="1"/>
    <col min="6469" max="6469" width="21.5" style="7" customWidth="1"/>
    <col min="6470" max="6696" width="9.1640625" style="7" bestFit="1" customWidth="1"/>
    <col min="6697" max="6697" width="4" style="7" customWidth="1"/>
    <col min="6698" max="6698" width="16.6640625" style="7" customWidth="1"/>
    <col min="6699" max="6699" width="45.33203125" style="7" customWidth="1"/>
    <col min="6700" max="6700" width="35.6640625" style="7" customWidth="1"/>
    <col min="6701" max="6701" width="15.5" style="7" customWidth="1"/>
    <col min="6702" max="6702" width="30.5" style="7" customWidth="1"/>
    <col min="6703" max="6704" width="10" style="7" customWidth="1"/>
    <col min="6705" max="6705" width="4" style="7" customWidth="1"/>
    <col min="6706" max="6706" width="13.83203125" style="7" customWidth="1"/>
    <col min="6707" max="6707" width="39.5" style="7" customWidth="1"/>
    <col min="6708" max="6709" width="13.5" style="7" customWidth="1"/>
    <col min="6710" max="6710" width="14" style="7" customWidth="1"/>
    <col min="6711" max="6711" width="12.5" style="7" customWidth="1"/>
    <col min="6712" max="6712" width="14.33203125" style="7" customWidth="1"/>
    <col min="6713" max="6713" width="13.6640625" style="7" customWidth="1"/>
    <col min="6714" max="6714" width="12.5" style="7" customWidth="1"/>
    <col min="6715" max="6715" width="14" style="7" customWidth="1"/>
    <col min="6716" max="6717" width="13" style="7" customWidth="1"/>
    <col min="6718" max="6718" width="15.33203125" style="7" customWidth="1"/>
    <col min="6719" max="6719" width="12.83203125" style="7" customWidth="1"/>
    <col min="6720" max="6720" width="3.83203125" style="7" customWidth="1"/>
    <col min="6721" max="6721" width="15.6640625" style="7" customWidth="1"/>
    <col min="6722" max="6722" width="10.1640625" style="7" customWidth="1"/>
    <col min="6723" max="6723" width="53.6640625" style="7" customWidth="1"/>
    <col min="6724" max="6724" width="32.83203125" style="7" customWidth="1"/>
    <col min="6725" max="6725" width="21.5" style="7" customWidth="1"/>
    <col min="6726" max="6952" width="9.1640625" style="7" bestFit="1" customWidth="1"/>
    <col min="6953" max="6953" width="4" style="7" customWidth="1"/>
    <col min="6954" max="6954" width="16.6640625" style="7" customWidth="1"/>
    <col min="6955" max="6955" width="45.33203125" style="7" customWidth="1"/>
    <col min="6956" max="6956" width="35.6640625" style="7" customWidth="1"/>
    <col min="6957" max="6957" width="15.5" style="7" customWidth="1"/>
    <col min="6958" max="6958" width="30.5" style="7" customWidth="1"/>
    <col min="6959" max="6960" width="10" style="7" customWidth="1"/>
    <col min="6961" max="6961" width="4" style="7" customWidth="1"/>
    <col min="6962" max="6962" width="13.83203125" style="7" customWidth="1"/>
    <col min="6963" max="6963" width="39.5" style="7" customWidth="1"/>
    <col min="6964" max="6965" width="13.5" style="7" customWidth="1"/>
    <col min="6966" max="6966" width="14" style="7" customWidth="1"/>
    <col min="6967" max="6967" width="12.5" style="7" customWidth="1"/>
    <col min="6968" max="6968" width="14.33203125" style="7" customWidth="1"/>
    <col min="6969" max="6969" width="13.6640625" style="7" customWidth="1"/>
    <col min="6970" max="6970" width="12.5" style="7" customWidth="1"/>
    <col min="6971" max="6971" width="14" style="7" customWidth="1"/>
    <col min="6972" max="6973" width="13" style="7" customWidth="1"/>
    <col min="6974" max="6974" width="15.33203125" style="7" customWidth="1"/>
    <col min="6975" max="6975" width="12.83203125" style="7" customWidth="1"/>
    <col min="6976" max="6976" width="3.83203125" style="7" customWidth="1"/>
    <col min="6977" max="6977" width="15.6640625" style="7" customWidth="1"/>
    <col min="6978" max="6978" width="10.1640625" style="7" customWidth="1"/>
    <col min="6979" max="6979" width="53.6640625" style="7" customWidth="1"/>
    <col min="6980" max="6980" width="32.83203125" style="7" customWidth="1"/>
    <col min="6981" max="6981" width="21.5" style="7" customWidth="1"/>
    <col min="6982" max="7208" width="9.1640625" style="7" bestFit="1" customWidth="1"/>
    <col min="7209" max="7209" width="4" style="7" customWidth="1"/>
    <col min="7210" max="7210" width="16.6640625" style="7" customWidth="1"/>
    <col min="7211" max="7211" width="45.33203125" style="7" customWidth="1"/>
    <col min="7212" max="7212" width="35.6640625" style="7" customWidth="1"/>
    <col min="7213" max="7213" width="15.5" style="7" customWidth="1"/>
    <col min="7214" max="7214" width="30.5" style="7" customWidth="1"/>
    <col min="7215" max="7216" width="10" style="7" customWidth="1"/>
    <col min="7217" max="7217" width="4" style="7" customWidth="1"/>
    <col min="7218" max="7218" width="13.83203125" style="7" customWidth="1"/>
    <col min="7219" max="7219" width="39.5" style="7" customWidth="1"/>
    <col min="7220" max="7221" width="13.5" style="7" customWidth="1"/>
    <col min="7222" max="7222" width="14" style="7" customWidth="1"/>
    <col min="7223" max="7223" width="12.5" style="7" customWidth="1"/>
    <col min="7224" max="7224" width="14.33203125" style="7" customWidth="1"/>
    <col min="7225" max="7225" width="13.6640625" style="7" customWidth="1"/>
    <col min="7226" max="7226" width="12.5" style="7" customWidth="1"/>
    <col min="7227" max="7227" width="14" style="7" customWidth="1"/>
    <col min="7228" max="7229" width="13" style="7" customWidth="1"/>
    <col min="7230" max="7230" width="15.33203125" style="7" customWidth="1"/>
    <col min="7231" max="7231" width="12.83203125" style="7" customWidth="1"/>
    <col min="7232" max="7232" width="3.83203125" style="7" customWidth="1"/>
    <col min="7233" max="7233" width="15.6640625" style="7" customWidth="1"/>
    <col min="7234" max="7234" width="10.1640625" style="7" customWidth="1"/>
    <col min="7235" max="7235" width="53.6640625" style="7" customWidth="1"/>
    <col min="7236" max="7236" width="32.83203125" style="7" customWidth="1"/>
    <col min="7237" max="7237" width="21.5" style="7" customWidth="1"/>
    <col min="7238" max="7464" width="9.1640625" style="7" bestFit="1" customWidth="1"/>
    <col min="7465" max="7465" width="4" style="7" customWidth="1"/>
    <col min="7466" max="7466" width="16.6640625" style="7" customWidth="1"/>
    <col min="7467" max="7467" width="45.33203125" style="7" customWidth="1"/>
    <col min="7468" max="7468" width="35.6640625" style="7" customWidth="1"/>
    <col min="7469" max="7469" width="15.5" style="7" customWidth="1"/>
    <col min="7470" max="7470" width="30.5" style="7" customWidth="1"/>
    <col min="7471" max="7472" width="10" style="7" customWidth="1"/>
    <col min="7473" max="7473" width="4" style="7" customWidth="1"/>
    <col min="7474" max="7474" width="13.83203125" style="7" customWidth="1"/>
    <col min="7475" max="7475" width="39.5" style="7" customWidth="1"/>
    <col min="7476" max="7477" width="13.5" style="7" customWidth="1"/>
    <col min="7478" max="7478" width="14" style="7" customWidth="1"/>
    <col min="7479" max="7479" width="12.5" style="7" customWidth="1"/>
    <col min="7480" max="7480" width="14.33203125" style="7" customWidth="1"/>
    <col min="7481" max="7481" width="13.6640625" style="7" customWidth="1"/>
    <col min="7482" max="7482" width="12.5" style="7" customWidth="1"/>
    <col min="7483" max="7483" width="14" style="7" customWidth="1"/>
    <col min="7484" max="7485" width="13" style="7" customWidth="1"/>
    <col min="7486" max="7486" width="15.33203125" style="7" customWidth="1"/>
    <col min="7487" max="7487" width="12.83203125" style="7" customWidth="1"/>
    <col min="7488" max="7488" width="3.83203125" style="7" customWidth="1"/>
    <col min="7489" max="7489" width="15.6640625" style="7" customWidth="1"/>
    <col min="7490" max="7490" width="10.1640625" style="7" customWidth="1"/>
    <col min="7491" max="7491" width="53.6640625" style="7" customWidth="1"/>
    <col min="7492" max="7492" width="32.83203125" style="7" customWidth="1"/>
    <col min="7493" max="7493" width="21.5" style="7" customWidth="1"/>
    <col min="7494" max="7720" width="9.1640625" style="7" bestFit="1" customWidth="1"/>
    <col min="7721" max="7721" width="4" style="7" customWidth="1"/>
    <col min="7722" max="7722" width="16.6640625" style="7" customWidth="1"/>
    <col min="7723" max="7723" width="45.33203125" style="7" customWidth="1"/>
    <col min="7724" max="7724" width="35.6640625" style="7" customWidth="1"/>
    <col min="7725" max="7725" width="15.5" style="7" customWidth="1"/>
    <col min="7726" max="7726" width="30.5" style="7" customWidth="1"/>
    <col min="7727" max="7728" width="10" style="7" customWidth="1"/>
    <col min="7729" max="7729" width="4" style="7" customWidth="1"/>
    <col min="7730" max="7730" width="13.83203125" style="7" customWidth="1"/>
    <col min="7731" max="7731" width="39.5" style="7" customWidth="1"/>
    <col min="7732" max="7733" width="13.5" style="7" customWidth="1"/>
    <col min="7734" max="7734" width="14" style="7" customWidth="1"/>
    <col min="7735" max="7735" width="12.5" style="7" customWidth="1"/>
    <col min="7736" max="7736" width="14.33203125" style="7" customWidth="1"/>
    <col min="7737" max="7737" width="13.6640625" style="7" customWidth="1"/>
    <col min="7738" max="7738" width="12.5" style="7" customWidth="1"/>
    <col min="7739" max="7739" width="14" style="7" customWidth="1"/>
    <col min="7740" max="7741" width="13" style="7" customWidth="1"/>
    <col min="7742" max="7742" width="15.33203125" style="7" customWidth="1"/>
    <col min="7743" max="7743" width="12.83203125" style="7" customWidth="1"/>
    <col min="7744" max="7744" width="3.83203125" style="7" customWidth="1"/>
    <col min="7745" max="7745" width="15.6640625" style="7" customWidth="1"/>
    <col min="7746" max="7746" width="10.1640625" style="7" customWidth="1"/>
    <col min="7747" max="7747" width="53.6640625" style="7" customWidth="1"/>
    <col min="7748" max="7748" width="32.83203125" style="7" customWidth="1"/>
    <col min="7749" max="7749" width="21.5" style="7" customWidth="1"/>
    <col min="7750" max="7976" width="9.1640625" style="7" bestFit="1" customWidth="1"/>
    <col min="7977" max="7977" width="4" style="7" customWidth="1"/>
    <col min="7978" max="7978" width="16.6640625" style="7" customWidth="1"/>
    <col min="7979" max="7979" width="45.33203125" style="7" customWidth="1"/>
    <col min="7980" max="7980" width="35.6640625" style="7" customWidth="1"/>
    <col min="7981" max="7981" width="15.5" style="7" customWidth="1"/>
    <col min="7982" max="7982" width="30.5" style="7" customWidth="1"/>
    <col min="7983" max="7984" width="10" style="7" customWidth="1"/>
    <col min="7985" max="7985" width="4" style="7" customWidth="1"/>
    <col min="7986" max="7986" width="13.83203125" style="7" customWidth="1"/>
    <col min="7987" max="7987" width="39.5" style="7" customWidth="1"/>
    <col min="7988" max="7989" width="13.5" style="7" customWidth="1"/>
    <col min="7990" max="7990" width="14" style="7" customWidth="1"/>
    <col min="7991" max="7991" width="12.5" style="7" customWidth="1"/>
    <col min="7992" max="7992" width="14.33203125" style="7" customWidth="1"/>
    <col min="7993" max="7993" width="13.6640625" style="7" customWidth="1"/>
    <col min="7994" max="7994" width="12.5" style="7" customWidth="1"/>
    <col min="7995" max="7995" width="14" style="7" customWidth="1"/>
    <col min="7996" max="7997" width="13" style="7" customWidth="1"/>
    <col min="7998" max="7998" width="15.33203125" style="7" customWidth="1"/>
    <col min="7999" max="7999" width="12.83203125" style="7" customWidth="1"/>
    <col min="8000" max="8000" width="3.83203125" style="7" customWidth="1"/>
    <col min="8001" max="8001" width="15.6640625" style="7" customWidth="1"/>
    <col min="8002" max="8002" width="10.1640625" style="7" customWidth="1"/>
    <col min="8003" max="8003" width="53.6640625" style="7" customWidth="1"/>
    <col min="8004" max="8004" width="32.83203125" style="7" customWidth="1"/>
    <col min="8005" max="8005" width="21.5" style="7" customWidth="1"/>
    <col min="8006" max="8232" width="9.1640625" style="7" bestFit="1" customWidth="1"/>
    <col min="8233" max="8233" width="4" style="7" customWidth="1"/>
    <col min="8234" max="8234" width="16.6640625" style="7" customWidth="1"/>
    <col min="8235" max="8235" width="45.33203125" style="7" customWidth="1"/>
    <col min="8236" max="8236" width="35.6640625" style="7" customWidth="1"/>
    <col min="8237" max="8237" width="15.5" style="7" customWidth="1"/>
    <col min="8238" max="8238" width="30.5" style="7" customWidth="1"/>
    <col min="8239" max="8240" width="10" style="7" customWidth="1"/>
    <col min="8241" max="8241" width="4" style="7" customWidth="1"/>
    <col min="8242" max="8242" width="13.83203125" style="7" customWidth="1"/>
    <col min="8243" max="8243" width="39.5" style="7" customWidth="1"/>
    <col min="8244" max="8245" width="13.5" style="7" customWidth="1"/>
    <col min="8246" max="8246" width="14" style="7" customWidth="1"/>
    <col min="8247" max="8247" width="12.5" style="7" customWidth="1"/>
    <col min="8248" max="8248" width="14.33203125" style="7" customWidth="1"/>
    <col min="8249" max="8249" width="13.6640625" style="7" customWidth="1"/>
    <col min="8250" max="8250" width="12.5" style="7" customWidth="1"/>
    <col min="8251" max="8251" width="14" style="7" customWidth="1"/>
    <col min="8252" max="8253" width="13" style="7" customWidth="1"/>
    <col min="8254" max="8254" width="15.33203125" style="7" customWidth="1"/>
    <col min="8255" max="8255" width="12.83203125" style="7" customWidth="1"/>
    <col min="8256" max="8256" width="3.83203125" style="7" customWidth="1"/>
    <col min="8257" max="8257" width="15.6640625" style="7" customWidth="1"/>
    <col min="8258" max="8258" width="10.1640625" style="7" customWidth="1"/>
    <col min="8259" max="8259" width="53.6640625" style="7" customWidth="1"/>
    <col min="8260" max="8260" width="32.83203125" style="7" customWidth="1"/>
    <col min="8261" max="8261" width="21.5" style="7" customWidth="1"/>
    <col min="8262" max="8488" width="9.1640625" style="7" bestFit="1" customWidth="1"/>
    <col min="8489" max="8489" width="4" style="7" customWidth="1"/>
    <col min="8490" max="8490" width="16.6640625" style="7" customWidth="1"/>
    <col min="8491" max="8491" width="45.33203125" style="7" customWidth="1"/>
    <col min="8492" max="8492" width="35.6640625" style="7" customWidth="1"/>
    <col min="8493" max="8493" width="15.5" style="7" customWidth="1"/>
    <col min="8494" max="8494" width="30.5" style="7" customWidth="1"/>
    <col min="8495" max="8496" width="10" style="7" customWidth="1"/>
    <col min="8497" max="8497" width="4" style="7" customWidth="1"/>
    <col min="8498" max="8498" width="13.83203125" style="7" customWidth="1"/>
    <col min="8499" max="8499" width="39.5" style="7" customWidth="1"/>
    <col min="8500" max="8501" width="13.5" style="7" customWidth="1"/>
    <col min="8502" max="8502" width="14" style="7" customWidth="1"/>
    <col min="8503" max="8503" width="12.5" style="7" customWidth="1"/>
    <col min="8504" max="8504" width="14.33203125" style="7" customWidth="1"/>
    <col min="8505" max="8505" width="13.6640625" style="7" customWidth="1"/>
    <col min="8506" max="8506" width="12.5" style="7" customWidth="1"/>
    <col min="8507" max="8507" width="14" style="7" customWidth="1"/>
    <col min="8508" max="8509" width="13" style="7" customWidth="1"/>
    <col min="8510" max="8510" width="15.33203125" style="7" customWidth="1"/>
    <col min="8511" max="8511" width="12.83203125" style="7" customWidth="1"/>
    <col min="8512" max="8512" width="3.83203125" style="7" customWidth="1"/>
    <col min="8513" max="8513" width="15.6640625" style="7" customWidth="1"/>
    <col min="8514" max="8514" width="10.1640625" style="7" customWidth="1"/>
    <col min="8515" max="8515" width="53.6640625" style="7" customWidth="1"/>
    <col min="8516" max="8516" width="32.83203125" style="7" customWidth="1"/>
    <col min="8517" max="8517" width="21.5" style="7" customWidth="1"/>
    <col min="8518" max="8744" width="9.1640625" style="7" bestFit="1" customWidth="1"/>
    <col min="8745" max="8745" width="4" style="7" customWidth="1"/>
    <col min="8746" max="8746" width="16.6640625" style="7" customWidth="1"/>
    <col min="8747" max="8747" width="45.33203125" style="7" customWidth="1"/>
    <col min="8748" max="8748" width="35.6640625" style="7" customWidth="1"/>
    <col min="8749" max="8749" width="15.5" style="7" customWidth="1"/>
    <col min="8750" max="8750" width="30.5" style="7" customWidth="1"/>
    <col min="8751" max="8752" width="10" style="7" customWidth="1"/>
    <col min="8753" max="8753" width="4" style="7" customWidth="1"/>
    <col min="8754" max="8754" width="13.83203125" style="7" customWidth="1"/>
    <col min="8755" max="8755" width="39.5" style="7" customWidth="1"/>
    <col min="8756" max="8757" width="13.5" style="7" customWidth="1"/>
    <col min="8758" max="8758" width="14" style="7" customWidth="1"/>
    <col min="8759" max="8759" width="12.5" style="7" customWidth="1"/>
    <col min="8760" max="8760" width="14.33203125" style="7" customWidth="1"/>
    <col min="8761" max="8761" width="13.6640625" style="7" customWidth="1"/>
    <col min="8762" max="8762" width="12.5" style="7" customWidth="1"/>
    <col min="8763" max="8763" width="14" style="7" customWidth="1"/>
    <col min="8764" max="8765" width="13" style="7" customWidth="1"/>
    <col min="8766" max="8766" width="15.33203125" style="7" customWidth="1"/>
    <col min="8767" max="8767" width="12.83203125" style="7" customWidth="1"/>
    <col min="8768" max="8768" width="3.83203125" style="7" customWidth="1"/>
    <col min="8769" max="8769" width="15.6640625" style="7" customWidth="1"/>
    <col min="8770" max="8770" width="10.1640625" style="7" customWidth="1"/>
    <col min="8771" max="8771" width="53.6640625" style="7" customWidth="1"/>
    <col min="8772" max="8772" width="32.83203125" style="7" customWidth="1"/>
    <col min="8773" max="8773" width="21.5" style="7" customWidth="1"/>
    <col min="8774" max="9000" width="9.1640625" style="7" bestFit="1" customWidth="1"/>
    <col min="9001" max="9001" width="4" style="7" customWidth="1"/>
    <col min="9002" max="9002" width="16.6640625" style="7" customWidth="1"/>
    <col min="9003" max="9003" width="45.33203125" style="7" customWidth="1"/>
    <col min="9004" max="9004" width="35.6640625" style="7" customWidth="1"/>
    <col min="9005" max="9005" width="15.5" style="7" customWidth="1"/>
    <col min="9006" max="9006" width="30.5" style="7" customWidth="1"/>
    <col min="9007" max="9008" width="10" style="7" customWidth="1"/>
    <col min="9009" max="9009" width="4" style="7" customWidth="1"/>
    <col min="9010" max="9010" width="13.83203125" style="7" customWidth="1"/>
    <col min="9011" max="9011" width="39.5" style="7" customWidth="1"/>
    <col min="9012" max="9013" width="13.5" style="7" customWidth="1"/>
    <col min="9014" max="9014" width="14" style="7" customWidth="1"/>
    <col min="9015" max="9015" width="12.5" style="7" customWidth="1"/>
    <col min="9016" max="9016" width="14.33203125" style="7" customWidth="1"/>
    <col min="9017" max="9017" width="13.6640625" style="7" customWidth="1"/>
    <col min="9018" max="9018" width="12.5" style="7" customWidth="1"/>
    <col min="9019" max="9019" width="14" style="7" customWidth="1"/>
    <col min="9020" max="9021" width="13" style="7" customWidth="1"/>
    <col min="9022" max="9022" width="15.33203125" style="7" customWidth="1"/>
    <col min="9023" max="9023" width="12.83203125" style="7" customWidth="1"/>
    <col min="9024" max="9024" width="3.83203125" style="7" customWidth="1"/>
    <col min="9025" max="9025" width="15.6640625" style="7" customWidth="1"/>
    <col min="9026" max="9026" width="10.1640625" style="7" customWidth="1"/>
    <col min="9027" max="9027" width="53.6640625" style="7" customWidth="1"/>
    <col min="9028" max="9028" width="32.83203125" style="7" customWidth="1"/>
    <col min="9029" max="9029" width="21.5" style="7" customWidth="1"/>
    <col min="9030" max="9256" width="9.1640625" style="7" bestFit="1" customWidth="1"/>
    <col min="9257" max="9257" width="4" style="7" customWidth="1"/>
    <col min="9258" max="9258" width="16.6640625" style="7" customWidth="1"/>
    <col min="9259" max="9259" width="45.33203125" style="7" customWidth="1"/>
    <col min="9260" max="9260" width="35.6640625" style="7" customWidth="1"/>
    <col min="9261" max="9261" width="15.5" style="7" customWidth="1"/>
    <col min="9262" max="9262" width="30.5" style="7" customWidth="1"/>
    <col min="9263" max="9264" width="10" style="7" customWidth="1"/>
    <col min="9265" max="9265" width="4" style="7" customWidth="1"/>
    <col min="9266" max="9266" width="13.83203125" style="7" customWidth="1"/>
    <col min="9267" max="9267" width="39.5" style="7" customWidth="1"/>
    <col min="9268" max="9269" width="13.5" style="7" customWidth="1"/>
    <col min="9270" max="9270" width="14" style="7" customWidth="1"/>
    <col min="9271" max="9271" width="12.5" style="7" customWidth="1"/>
    <col min="9272" max="9272" width="14.33203125" style="7" customWidth="1"/>
    <col min="9273" max="9273" width="13.6640625" style="7" customWidth="1"/>
    <col min="9274" max="9274" width="12.5" style="7" customWidth="1"/>
    <col min="9275" max="9275" width="14" style="7" customWidth="1"/>
    <col min="9276" max="9277" width="13" style="7" customWidth="1"/>
    <col min="9278" max="9278" width="15.33203125" style="7" customWidth="1"/>
    <col min="9279" max="9279" width="12.83203125" style="7" customWidth="1"/>
    <col min="9280" max="9280" width="3.83203125" style="7" customWidth="1"/>
    <col min="9281" max="9281" width="15.6640625" style="7" customWidth="1"/>
    <col min="9282" max="9282" width="10.1640625" style="7" customWidth="1"/>
    <col min="9283" max="9283" width="53.6640625" style="7" customWidth="1"/>
    <col min="9284" max="9284" width="32.83203125" style="7" customWidth="1"/>
    <col min="9285" max="9285" width="21.5" style="7" customWidth="1"/>
    <col min="9286" max="9512" width="9.1640625" style="7" bestFit="1" customWidth="1"/>
    <col min="9513" max="9513" width="4" style="7" customWidth="1"/>
    <col min="9514" max="9514" width="16.6640625" style="7" customWidth="1"/>
    <col min="9515" max="9515" width="45.33203125" style="7" customWidth="1"/>
    <col min="9516" max="9516" width="35.6640625" style="7" customWidth="1"/>
    <col min="9517" max="9517" width="15.5" style="7" customWidth="1"/>
    <col min="9518" max="9518" width="30.5" style="7" customWidth="1"/>
    <col min="9519" max="9520" width="10" style="7" customWidth="1"/>
    <col min="9521" max="9521" width="4" style="7" customWidth="1"/>
    <col min="9522" max="9522" width="13.83203125" style="7" customWidth="1"/>
    <col min="9523" max="9523" width="39.5" style="7" customWidth="1"/>
    <col min="9524" max="9525" width="13.5" style="7" customWidth="1"/>
    <col min="9526" max="9526" width="14" style="7" customWidth="1"/>
    <col min="9527" max="9527" width="12.5" style="7" customWidth="1"/>
    <col min="9528" max="9528" width="14.33203125" style="7" customWidth="1"/>
    <col min="9529" max="9529" width="13.6640625" style="7" customWidth="1"/>
    <col min="9530" max="9530" width="12.5" style="7" customWidth="1"/>
    <col min="9531" max="9531" width="14" style="7" customWidth="1"/>
    <col min="9532" max="9533" width="13" style="7" customWidth="1"/>
    <col min="9534" max="9534" width="15.33203125" style="7" customWidth="1"/>
    <col min="9535" max="9535" width="12.83203125" style="7" customWidth="1"/>
    <col min="9536" max="9536" width="3.83203125" style="7" customWidth="1"/>
    <col min="9537" max="9537" width="15.6640625" style="7" customWidth="1"/>
    <col min="9538" max="9538" width="10.1640625" style="7" customWidth="1"/>
    <col min="9539" max="9539" width="53.6640625" style="7" customWidth="1"/>
    <col min="9540" max="9540" width="32.83203125" style="7" customWidth="1"/>
    <col min="9541" max="9541" width="21.5" style="7" customWidth="1"/>
    <col min="9542" max="9768" width="9.1640625" style="7" bestFit="1" customWidth="1"/>
    <col min="9769" max="9769" width="4" style="7" customWidth="1"/>
    <col min="9770" max="9770" width="16.6640625" style="7" customWidth="1"/>
    <col min="9771" max="9771" width="45.33203125" style="7" customWidth="1"/>
    <col min="9772" max="9772" width="35.6640625" style="7" customWidth="1"/>
    <col min="9773" max="9773" width="15.5" style="7" customWidth="1"/>
    <col min="9774" max="9774" width="30.5" style="7" customWidth="1"/>
    <col min="9775" max="9776" width="10" style="7" customWidth="1"/>
    <col min="9777" max="9777" width="4" style="7" customWidth="1"/>
    <col min="9778" max="9778" width="13.83203125" style="7" customWidth="1"/>
    <col min="9779" max="9779" width="39.5" style="7" customWidth="1"/>
    <col min="9780" max="9781" width="13.5" style="7" customWidth="1"/>
    <col min="9782" max="9782" width="14" style="7" customWidth="1"/>
    <col min="9783" max="9783" width="12.5" style="7" customWidth="1"/>
    <col min="9784" max="9784" width="14.33203125" style="7" customWidth="1"/>
    <col min="9785" max="9785" width="13.6640625" style="7" customWidth="1"/>
    <col min="9786" max="9786" width="12.5" style="7" customWidth="1"/>
    <col min="9787" max="9787" width="14" style="7" customWidth="1"/>
    <col min="9788" max="9789" width="13" style="7" customWidth="1"/>
    <col min="9790" max="9790" width="15.33203125" style="7" customWidth="1"/>
    <col min="9791" max="9791" width="12.83203125" style="7" customWidth="1"/>
    <col min="9792" max="9792" width="3.83203125" style="7" customWidth="1"/>
    <col min="9793" max="9793" width="15.6640625" style="7" customWidth="1"/>
    <col min="9794" max="9794" width="10.1640625" style="7" customWidth="1"/>
    <col min="9795" max="9795" width="53.6640625" style="7" customWidth="1"/>
    <col min="9796" max="9796" width="32.83203125" style="7" customWidth="1"/>
    <col min="9797" max="9797" width="21.5" style="7" customWidth="1"/>
    <col min="9798" max="10024" width="9.1640625" style="7" bestFit="1" customWidth="1"/>
    <col min="10025" max="10025" width="4" style="7" customWidth="1"/>
    <col min="10026" max="10026" width="16.6640625" style="7" customWidth="1"/>
    <col min="10027" max="10027" width="45.33203125" style="7" customWidth="1"/>
    <col min="10028" max="10028" width="35.6640625" style="7" customWidth="1"/>
    <col min="10029" max="10029" width="15.5" style="7" customWidth="1"/>
    <col min="10030" max="10030" width="30.5" style="7" customWidth="1"/>
    <col min="10031" max="10032" width="10" style="7" customWidth="1"/>
    <col min="10033" max="10033" width="4" style="7" customWidth="1"/>
    <col min="10034" max="10034" width="13.83203125" style="7" customWidth="1"/>
    <col min="10035" max="10035" width="39.5" style="7" customWidth="1"/>
    <col min="10036" max="10037" width="13.5" style="7" customWidth="1"/>
    <col min="10038" max="10038" width="14" style="7" customWidth="1"/>
    <col min="10039" max="10039" width="12.5" style="7" customWidth="1"/>
    <col min="10040" max="10040" width="14.33203125" style="7" customWidth="1"/>
    <col min="10041" max="10041" width="13.6640625" style="7" customWidth="1"/>
    <col min="10042" max="10042" width="12.5" style="7" customWidth="1"/>
    <col min="10043" max="10043" width="14" style="7" customWidth="1"/>
    <col min="10044" max="10045" width="13" style="7" customWidth="1"/>
    <col min="10046" max="10046" width="15.33203125" style="7" customWidth="1"/>
    <col min="10047" max="10047" width="12.83203125" style="7" customWidth="1"/>
    <col min="10048" max="10048" width="3.83203125" style="7" customWidth="1"/>
    <col min="10049" max="10049" width="15.6640625" style="7" customWidth="1"/>
    <col min="10050" max="10050" width="10.1640625" style="7" customWidth="1"/>
    <col min="10051" max="10051" width="53.6640625" style="7" customWidth="1"/>
    <col min="10052" max="10052" width="32.83203125" style="7" customWidth="1"/>
    <col min="10053" max="10053" width="21.5" style="7" customWidth="1"/>
    <col min="10054" max="10280" width="9.1640625" style="7" bestFit="1" customWidth="1"/>
    <col min="10281" max="10281" width="4" style="7" customWidth="1"/>
    <col min="10282" max="10282" width="16.6640625" style="7" customWidth="1"/>
    <col min="10283" max="10283" width="45.33203125" style="7" customWidth="1"/>
    <col min="10284" max="10284" width="35.6640625" style="7" customWidth="1"/>
    <col min="10285" max="10285" width="15.5" style="7" customWidth="1"/>
    <col min="10286" max="10286" width="30.5" style="7" customWidth="1"/>
    <col min="10287" max="10288" width="10" style="7" customWidth="1"/>
    <col min="10289" max="10289" width="4" style="7" customWidth="1"/>
    <col min="10290" max="10290" width="13.83203125" style="7" customWidth="1"/>
    <col min="10291" max="10291" width="39.5" style="7" customWidth="1"/>
    <col min="10292" max="10293" width="13.5" style="7" customWidth="1"/>
    <col min="10294" max="10294" width="14" style="7" customWidth="1"/>
    <col min="10295" max="10295" width="12.5" style="7" customWidth="1"/>
    <col min="10296" max="10296" width="14.33203125" style="7" customWidth="1"/>
    <col min="10297" max="10297" width="13.6640625" style="7" customWidth="1"/>
    <col min="10298" max="10298" width="12.5" style="7" customWidth="1"/>
    <col min="10299" max="10299" width="14" style="7" customWidth="1"/>
    <col min="10300" max="10301" width="13" style="7" customWidth="1"/>
    <col min="10302" max="10302" width="15.33203125" style="7" customWidth="1"/>
    <col min="10303" max="10303" width="12.83203125" style="7" customWidth="1"/>
    <col min="10304" max="10304" width="3.83203125" style="7" customWidth="1"/>
    <col min="10305" max="10305" width="15.6640625" style="7" customWidth="1"/>
    <col min="10306" max="10306" width="10.1640625" style="7" customWidth="1"/>
    <col min="10307" max="10307" width="53.6640625" style="7" customWidth="1"/>
    <col min="10308" max="10308" width="32.83203125" style="7" customWidth="1"/>
    <col min="10309" max="10309" width="21.5" style="7" customWidth="1"/>
    <col min="10310" max="10536" width="9.1640625" style="7" bestFit="1" customWidth="1"/>
    <col min="10537" max="10537" width="4" style="7" customWidth="1"/>
    <col min="10538" max="10538" width="16.6640625" style="7" customWidth="1"/>
    <col min="10539" max="10539" width="45.33203125" style="7" customWidth="1"/>
    <col min="10540" max="10540" width="35.6640625" style="7" customWidth="1"/>
    <col min="10541" max="10541" width="15.5" style="7" customWidth="1"/>
    <col min="10542" max="10542" width="30.5" style="7" customWidth="1"/>
    <col min="10543" max="10544" width="10" style="7" customWidth="1"/>
    <col min="10545" max="10545" width="4" style="7" customWidth="1"/>
    <col min="10546" max="10546" width="13.83203125" style="7" customWidth="1"/>
    <col min="10547" max="10547" width="39.5" style="7" customWidth="1"/>
    <col min="10548" max="10549" width="13.5" style="7" customWidth="1"/>
    <col min="10550" max="10550" width="14" style="7" customWidth="1"/>
    <col min="10551" max="10551" width="12.5" style="7" customWidth="1"/>
    <col min="10552" max="10552" width="14.33203125" style="7" customWidth="1"/>
    <col min="10553" max="10553" width="13.6640625" style="7" customWidth="1"/>
    <col min="10554" max="10554" width="12.5" style="7" customWidth="1"/>
    <col min="10555" max="10555" width="14" style="7" customWidth="1"/>
    <col min="10556" max="10557" width="13" style="7" customWidth="1"/>
    <col min="10558" max="10558" width="15.33203125" style="7" customWidth="1"/>
    <col min="10559" max="10559" width="12.83203125" style="7" customWidth="1"/>
    <col min="10560" max="10560" width="3.83203125" style="7" customWidth="1"/>
    <col min="10561" max="10561" width="15.6640625" style="7" customWidth="1"/>
    <col min="10562" max="10562" width="10.1640625" style="7" customWidth="1"/>
    <col min="10563" max="10563" width="53.6640625" style="7" customWidth="1"/>
    <col min="10564" max="10564" width="32.83203125" style="7" customWidth="1"/>
    <col min="10565" max="10565" width="21.5" style="7" customWidth="1"/>
    <col min="10566" max="10792" width="9.1640625" style="7" bestFit="1" customWidth="1"/>
    <col min="10793" max="10793" width="4" style="7" customWidth="1"/>
    <col min="10794" max="10794" width="16.6640625" style="7" customWidth="1"/>
    <col min="10795" max="10795" width="45.33203125" style="7" customWidth="1"/>
    <col min="10796" max="10796" width="35.6640625" style="7" customWidth="1"/>
    <col min="10797" max="10797" width="15.5" style="7" customWidth="1"/>
    <col min="10798" max="10798" width="30.5" style="7" customWidth="1"/>
    <col min="10799" max="10800" width="10" style="7" customWidth="1"/>
    <col min="10801" max="10801" width="4" style="7" customWidth="1"/>
    <col min="10802" max="10802" width="13.83203125" style="7" customWidth="1"/>
    <col min="10803" max="10803" width="39.5" style="7" customWidth="1"/>
    <col min="10804" max="10805" width="13.5" style="7" customWidth="1"/>
    <col min="10806" max="10806" width="14" style="7" customWidth="1"/>
    <col min="10807" max="10807" width="12.5" style="7" customWidth="1"/>
    <col min="10808" max="10808" width="14.33203125" style="7" customWidth="1"/>
    <col min="10809" max="10809" width="13.6640625" style="7" customWidth="1"/>
    <col min="10810" max="10810" width="12.5" style="7" customWidth="1"/>
    <col min="10811" max="10811" width="14" style="7" customWidth="1"/>
    <col min="10812" max="10813" width="13" style="7" customWidth="1"/>
    <col min="10814" max="10814" width="15.33203125" style="7" customWidth="1"/>
    <col min="10815" max="10815" width="12.83203125" style="7" customWidth="1"/>
    <col min="10816" max="10816" width="3.83203125" style="7" customWidth="1"/>
    <col min="10817" max="10817" width="15.6640625" style="7" customWidth="1"/>
    <col min="10818" max="10818" width="10.1640625" style="7" customWidth="1"/>
    <col min="10819" max="10819" width="53.6640625" style="7" customWidth="1"/>
    <col min="10820" max="10820" width="32.83203125" style="7" customWidth="1"/>
    <col min="10821" max="10821" width="21.5" style="7" customWidth="1"/>
    <col min="10822" max="11048" width="9.1640625" style="7" bestFit="1" customWidth="1"/>
    <col min="11049" max="11049" width="4" style="7" customWidth="1"/>
    <col min="11050" max="11050" width="16.6640625" style="7" customWidth="1"/>
    <col min="11051" max="11051" width="45.33203125" style="7" customWidth="1"/>
    <col min="11052" max="11052" width="35.6640625" style="7" customWidth="1"/>
    <col min="11053" max="11053" width="15.5" style="7" customWidth="1"/>
    <col min="11054" max="11054" width="30.5" style="7" customWidth="1"/>
    <col min="11055" max="11056" width="10" style="7" customWidth="1"/>
    <col min="11057" max="11057" width="4" style="7" customWidth="1"/>
    <col min="11058" max="11058" width="13.83203125" style="7" customWidth="1"/>
    <col min="11059" max="11059" width="39.5" style="7" customWidth="1"/>
    <col min="11060" max="11061" width="13.5" style="7" customWidth="1"/>
    <col min="11062" max="11062" width="14" style="7" customWidth="1"/>
    <col min="11063" max="11063" width="12.5" style="7" customWidth="1"/>
    <col min="11064" max="11064" width="14.33203125" style="7" customWidth="1"/>
    <col min="11065" max="11065" width="13.6640625" style="7" customWidth="1"/>
    <col min="11066" max="11066" width="12.5" style="7" customWidth="1"/>
    <col min="11067" max="11067" width="14" style="7" customWidth="1"/>
    <col min="11068" max="11069" width="13" style="7" customWidth="1"/>
    <col min="11070" max="11070" width="15.33203125" style="7" customWidth="1"/>
    <col min="11071" max="11071" width="12.83203125" style="7" customWidth="1"/>
    <col min="11072" max="11072" width="3.83203125" style="7" customWidth="1"/>
    <col min="11073" max="11073" width="15.6640625" style="7" customWidth="1"/>
    <col min="11074" max="11074" width="10.1640625" style="7" customWidth="1"/>
    <col min="11075" max="11075" width="53.6640625" style="7" customWidth="1"/>
    <col min="11076" max="11076" width="32.83203125" style="7" customWidth="1"/>
    <col min="11077" max="11077" width="21.5" style="7" customWidth="1"/>
    <col min="11078" max="11304" width="9.1640625" style="7" bestFit="1" customWidth="1"/>
    <col min="11305" max="11305" width="4" style="7" customWidth="1"/>
    <col min="11306" max="11306" width="16.6640625" style="7" customWidth="1"/>
    <col min="11307" max="11307" width="45.33203125" style="7" customWidth="1"/>
    <col min="11308" max="11308" width="35.6640625" style="7" customWidth="1"/>
    <col min="11309" max="11309" width="15.5" style="7" customWidth="1"/>
    <col min="11310" max="11310" width="30.5" style="7" customWidth="1"/>
    <col min="11311" max="11312" width="10" style="7" customWidth="1"/>
    <col min="11313" max="11313" width="4" style="7" customWidth="1"/>
    <col min="11314" max="11314" width="13.83203125" style="7" customWidth="1"/>
    <col min="11315" max="11315" width="39.5" style="7" customWidth="1"/>
    <col min="11316" max="11317" width="13.5" style="7" customWidth="1"/>
    <col min="11318" max="11318" width="14" style="7" customWidth="1"/>
    <col min="11319" max="11319" width="12.5" style="7" customWidth="1"/>
    <col min="11320" max="11320" width="14.33203125" style="7" customWidth="1"/>
    <col min="11321" max="11321" width="13.6640625" style="7" customWidth="1"/>
    <col min="11322" max="11322" width="12.5" style="7" customWidth="1"/>
    <col min="11323" max="11323" width="14" style="7" customWidth="1"/>
    <col min="11324" max="11325" width="13" style="7" customWidth="1"/>
    <col min="11326" max="11326" width="15.33203125" style="7" customWidth="1"/>
    <col min="11327" max="11327" width="12.83203125" style="7" customWidth="1"/>
    <col min="11328" max="11328" width="3.83203125" style="7" customWidth="1"/>
    <col min="11329" max="11329" width="15.6640625" style="7" customWidth="1"/>
    <col min="11330" max="11330" width="10.1640625" style="7" customWidth="1"/>
    <col min="11331" max="11331" width="53.6640625" style="7" customWidth="1"/>
    <col min="11332" max="11332" width="32.83203125" style="7" customWidth="1"/>
    <col min="11333" max="11333" width="21.5" style="7" customWidth="1"/>
    <col min="11334" max="11560" width="9.1640625" style="7" bestFit="1" customWidth="1"/>
    <col min="11561" max="11561" width="4" style="7" customWidth="1"/>
    <col min="11562" max="11562" width="16.6640625" style="7" customWidth="1"/>
    <col min="11563" max="11563" width="45.33203125" style="7" customWidth="1"/>
    <col min="11564" max="11564" width="35.6640625" style="7" customWidth="1"/>
    <col min="11565" max="11565" width="15.5" style="7" customWidth="1"/>
    <col min="11566" max="11566" width="30.5" style="7" customWidth="1"/>
    <col min="11567" max="11568" width="10" style="7" customWidth="1"/>
    <col min="11569" max="11569" width="4" style="7" customWidth="1"/>
    <col min="11570" max="11570" width="13.83203125" style="7" customWidth="1"/>
    <col min="11571" max="11571" width="39.5" style="7" customWidth="1"/>
    <col min="11572" max="11573" width="13.5" style="7" customWidth="1"/>
    <col min="11574" max="11574" width="14" style="7" customWidth="1"/>
    <col min="11575" max="11575" width="12.5" style="7" customWidth="1"/>
    <col min="11576" max="11576" width="14.33203125" style="7" customWidth="1"/>
    <col min="11577" max="11577" width="13.6640625" style="7" customWidth="1"/>
    <col min="11578" max="11578" width="12.5" style="7" customWidth="1"/>
    <col min="11579" max="11579" width="14" style="7" customWidth="1"/>
    <col min="11580" max="11581" width="13" style="7" customWidth="1"/>
    <col min="11582" max="11582" width="15.33203125" style="7" customWidth="1"/>
    <col min="11583" max="11583" width="12.83203125" style="7" customWidth="1"/>
    <col min="11584" max="11584" width="3.83203125" style="7" customWidth="1"/>
    <col min="11585" max="11585" width="15.6640625" style="7" customWidth="1"/>
    <col min="11586" max="11586" width="10.1640625" style="7" customWidth="1"/>
    <col min="11587" max="11587" width="53.6640625" style="7" customWidth="1"/>
    <col min="11588" max="11588" width="32.83203125" style="7" customWidth="1"/>
    <col min="11589" max="11589" width="21.5" style="7" customWidth="1"/>
    <col min="11590" max="11816" width="9.1640625" style="7" bestFit="1" customWidth="1"/>
    <col min="11817" max="11817" width="4" style="7" customWidth="1"/>
    <col min="11818" max="11818" width="16.6640625" style="7" customWidth="1"/>
    <col min="11819" max="11819" width="45.33203125" style="7" customWidth="1"/>
    <col min="11820" max="11820" width="35.6640625" style="7" customWidth="1"/>
    <col min="11821" max="11821" width="15.5" style="7" customWidth="1"/>
    <col min="11822" max="11822" width="30.5" style="7" customWidth="1"/>
    <col min="11823" max="11824" width="10" style="7" customWidth="1"/>
    <col min="11825" max="11825" width="4" style="7" customWidth="1"/>
    <col min="11826" max="11826" width="13.83203125" style="7" customWidth="1"/>
    <col min="11827" max="11827" width="39.5" style="7" customWidth="1"/>
    <col min="11828" max="11829" width="13.5" style="7" customWidth="1"/>
    <col min="11830" max="11830" width="14" style="7" customWidth="1"/>
    <col min="11831" max="11831" width="12.5" style="7" customWidth="1"/>
    <col min="11832" max="11832" width="14.33203125" style="7" customWidth="1"/>
    <col min="11833" max="11833" width="13.6640625" style="7" customWidth="1"/>
    <col min="11834" max="11834" width="12.5" style="7" customWidth="1"/>
    <col min="11835" max="11835" width="14" style="7" customWidth="1"/>
    <col min="11836" max="11837" width="13" style="7" customWidth="1"/>
    <col min="11838" max="11838" width="15.33203125" style="7" customWidth="1"/>
    <col min="11839" max="11839" width="12.83203125" style="7" customWidth="1"/>
    <col min="11840" max="11840" width="3.83203125" style="7" customWidth="1"/>
    <col min="11841" max="11841" width="15.6640625" style="7" customWidth="1"/>
    <col min="11842" max="11842" width="10.1640625" style="7" customWidth="1"/>
    <col min="11843" max="11843" width="53.6640625" style="7" customWidth="1"/>
    <col min="11844" max="11844" width="32.83203125" style="7" customWidth="1"/>
    <col min="11845" max="11845" width="21.5" style="7" customWidth="1"/>
    <col min="11846" max="12072" width="9.1640625" style="7" bestFit="1" customWidth="1"/>
    <col min="12073" max="12073" width="4" style="7" customWidth="1"/>
    <col min="12074" max="12074" width="16.6640625" style="7" customWidth="1"/>
    <col min="12075" max="12075" width="45.33203125" style="7" customWidth="1"/>
    <col min="12076" max="12076" width="35.6640625" style="7" customWidth="1"/>
    <col min="12077" max="12077" width="15.5" style="7" customWidth="1"/>
    <col min="12078" max="12078" width="30.5" style="7" customWidth="1"/>
    <col min="12079" max="12080" width="10" style="7" customWidth="1"/>
    <col min="12081" max="12081" width="4" style="7" customWidth="1"/>
    <col min="12082" max="12082" width="13.83203125" style="7" customWidth="1"/>
    <col min="12083" max="12083" width="39.5" style="7" customWidth="1"/>
    <col min="12084" max="12085" width="13.5" style="7" customWidth="1"/>
    <col min="12086" max="12086" width="14" style="7" customWidth="1"/>
    <col min="12087" max="12087" width="12.5" style="7" customWidth="1"/>
    <col min="12088" max="12088" width="14.33203125" style="7" customWidth="1"/>
    <col min="12089" max="12089" width="13.6640625" style="7" customWidth="1"/>
    <col min="12090" max="12090" width="12.5" style="7" customWidth="1"/>
    <col min="12091" max="12091" width="14" style="7" customWidth="1"/>
    <col min="12092" max="12093" width="13" style="7" customWidth="1"/>
    <col min="12094" max="12094" width="15.33203125" style="7" customWidth="1"/>
    <col min="12095" max="12095" width="12.83203125" style="7" customWidth="1"/>
    <col min="12096" max="12096" width="3.83203125" style="7" customWidth="1"/>
    <col min="12097" max="12097" width="15.6640625" style="7" customWidth="1"/>
    <col min="12098" max="12098" width="10.1640625" style="7" customWidth="1"/>
    <col min="12099" max="12099" width="53.6640625" style="7" customWidth="1"/>
    <col min="12100" max="12100" width="32.83203125" style="7" customWidth="1"/>
    <col min="12101" max="12101" width="21.5" style="7" customWidth="1"/>
    <col min="12102" max="12328" width="9.1640625" style="7" bestFit="1" customWidth="1"/>
    <col min="12329" max="12329" width="4" style="7" customWidth="1"/>
    <col min="12330" max="12330" width="16.6640625" style="7" customWidth="1"/>
    <col min="12331" max="12331" width="45.33203125" style="7" customWidth="1"/>
    <col min="12332" max="12332" width="35.6640625" style="7" customWidth="1"/>
    <col min="12333" max="12333" width="15.5" style="7" customWidth="1"/>
    <col min="12334" max="12334" width="30.5" style="7" customWidth="1"/>
    <col min="12335" max="12336" width="10" style="7" customWidth="1"/>
    <col min="12337" max="12337" width="4" style="7" customWidth="1"/>
    <col min="12338" max="12338" width="13.83203125" style="7" customWidth="1"/>
    <col min="12339" max="12339" width="39.5" style="7" customWidth="1"/>
    <col min="12340" max="12341" width="13.5" style="7" customWidth="1"/>
    <col min="12342" max="12342" width="14" style="7" customWidth="1"/>
    <col min="12343" max="12343" width="12.5" style="7" customWidth="1"/>
    <col min="12344" max="12344" width="14.33203125" style="7" customWidth="1"/>
    <col min="12345" max="12345" width="13.6640625" style="7" customWidth="1"/>
    <col min="12346" max="12346" width="12.5" style="7" customWidth="1"/>
    <col min="12347" max="12347" width="14" style="7" customWidth="1"/>
    <col min="12348" max="12349" width="13" style="7" customWidth="1"/>
    <col min="12350" max="12350" width="15.33203125" style="7" customWidth="1"/>
    <col min="12351" max="12351" width="12.83203125" style="7" customWidth="1"/>
    <col min="12352" max="12352" width="3.83203125" style="7" customWidth="1"/>
    <col min="12353" max="12353" width="15.6640625" style="7" customWidth="1"/>
    <col min="12354" max="12354" width="10.1640625" style="7" customWidth="1"/>
    <col min="12355" max="12355" width="53.6640625" style="7" customWidth="1"/>
    <col min="12356" max="12356" width="32.83203125" style="7" customWidth="1"/>
    <col min="12357" max="12357" width="21.5" style="7" customWidth="1"/>
    <col min="12358" max="12584" width="9.1640625" style="7" bestFit="1" customWidth="1"/>
    <col min="12585" max="12585" width="4" style="7" customWidth="1"/>
    <col min="12586" max="12586" width="16.6640625" style="7" customWidth="1"/>
    <col min="12587" max="12587" width="45.33203125" style="7" customWidth="1"/>
    <col min="12588" max="12588" width="35.6640625" style="7" customWidth="1"/>
    <col min="12589" max="12589" width="15.5" style="7" customWidth="1"/>
    <col min="12590" max="12590" width="30.5" style="7" customWidth="1"/>
    <col min="12591" max="12592" width="10" style="7" customWidth="1"/>
    <col min="12593" max="12593" width="4" style="7" customWidth="1"/>
    <col min="12594" max="12594" width="13.83203125" style="7" customWidth="1"/>
    <col min="12595" max="12595" width="39.5" style="7" customWidth="1"/>
    <col min="12596" max="12597" width="13.5" style="7" customWidth="1"/>
    <col min="12598" max="12598" width="14" style="7" customWidth="1"/>
    <col min="12599" max="12599" width="12.5" style="7" customWidth="1"/>
    <col min="12600" max="12600" width="14.33203125" style="7" customWidth="1"/>
    <col min="12601" max="12601" width="13.6640625" style="7" customWidth="1"/>
    <col min="12602" max="12602" width="12.5" style="7" customWidth="1"/>
    <col min="12603" max="12603" width="14" style="7" customWidth="1"/>
    <col min="12604" max="12605" width="13" style="7" customWidth="1"/>
    <col min="12606" max="12606" width="15.33203125" style="7" customWidth="1"/>
    <col min="12607" max="12607" width="12.83203125" style="7" customWidth="1"/>
    <col min="12608" max="12608" width="3.83203125" style="7" customWidth="1"/>
    <col min="12609" max="12609" width="15.6640625" style="7" customWidth="1"/>
    <col min="12610" max="12610" width="10.1640625" style="7" customWidth="1"/>
    <col min="12611" max="12611" width="53.6640625" style="7" customWidth="1"/>
    <col min="12612" max="12612" width="32.83203125" style="7" customWidth="1"/>
    <col min="12613" max="12613" width="21.5" style="7" customWidth="1"/>
    <col min="12614" max="12840" width="9.1640625" style="7" bestFit="1" customWidth="1"/>
    <col min="12841" max="12841" width="4" style="7" customWidth="1"/>
    <col min="12842" max="12842" width="16.6640625" style="7" customWidth="1"/>
    <col min="12843" max="12843" width="45.33203125" style="7" customWidth="1"/>
    <col min="12844" max="12844" width="35.6640625" style="7" customWidth="1"/>
    <col min="12845" max="12845" width="15.5" style="7" customWidth="1"/>
    <col min="12846" max="12846" width="30.5" style="7" customWidth="1"/>
    <col min="12847" max="12848" width="10" style="7" customWidth="1"/>
    <col min="12849" max="12849" width="4" style="7" customWidth="1"/>
    <col min="12850" max="12850" width="13.83203125" style="7" customWidth="1"/>
    <col min="12851" max="12851" width="39.5" style="7" customWidth="1"/>
    <col min="12852" max="12853" width="13.5" style="7" customWidth="1"/>
    <col min="12854" max="12854" width="14" style="7" customWidth="1"/>
    <col min="12855" max="12855" width="12.5" style="7" customWidth="1"/>
    <col min="12856" max="12856" width="14.33203125" style="7" customWidth="1"/>
    <col min="12857" max="12857" width="13.6640625" style="7" customWidth="1"/>
    <col min="12858" max="12858" width="12.5" style="7" customWidth="1"/>
    <col min="12859" max="12859" width="14" style="7" customWidth="1"/>
    <col min="12860" max="12861" width="13" style="7" customWidth="1"/>
    <col min="12862" max="12862" width="15.33203125" style="7" customWidth="1"/>
    <col min="12863" max="12863" width="12.83203125" style="7" customWidth="1"/>
    <col min="12864" max="12864" width="3.83203125" style="7" customWidth="1"/>
    <col min="12865" max="12865" width="15.6640625" style="7" customWidth="1"/>
    <col min="12866" max="12866" width="10.1640625" style="7" customWidth="1"/>
    <col min="12867" max="12867" width="53.6640625" style="7" customWidth="1"/>
    <col min="12868" max="12868" width="32.83203125" style="7" customWidth="1"/>
    <col min="12869" max="12869" width="21.5" style="7" customWidth="1"/>
    <col min="12870" max="13096" width="9.1640625" style="7" bestFit="1" customWidth="1"/>
    <col min="13097" max="13097" width="4" style="7" customWidth="1"/>
    <col min="13098" max="13098" width="16.6640625" style="7" customWidth="1"/>
    <col min="13099" max="13099" width="45.33203125" style="7" customWidth="1"/>
    <col min="13100" max="13100" width="35.6640625" style="7" customWidth="1"/>
    <col min="13101" max="13101" width="15.5" style="7" customWidth="1"/>
    <col min="13102" max="13102" width="30.5" style="7" customWidth="1"/>
    <col min="13103" max="13104" width="10" style="7" customWidth="1"/>
    <col min="13105" max="13105" width="4" style="7" customWidth="1"/>
    <col min="13106" max="13106" width="13.83203125" style="7" customWidth="1"/>
    <col min="13107" max="13107" width="39.5" style="7" customWidth="1"/>
    <col min="13108" max="13109" width="13.5" style="7" customWidth="1"/>
    <col min="13110" max="13110" width="14" style="7" customWidth="1"/>
    <col min="13111" max="13111" width="12.5" style="7" customWidth="1"/>
    <col min="13112" max="13112" width="14.33203125" style="7" customWidth="1"/>
    <col min="13113" max="13113" width="13.6640625" style="7" customWidth="1"/>
    <col min="13114" max="13114" width="12.5" style="7" customWidth="1"/>
    <col min="13115" max="13115" width="14" style="7" customWidth="1"/>
    <col min="13116" max="13117" width="13" style="7" customWidth="1"/>
    <col min="13118" max="13118" width="15.33203125" style="7" customWidth="1"/>
    <col min="13119" max="13119" width="12.83203125" style="7" customWidth="1"/>
    <col min="13120" max="13120" width="3.83203125" style="7" customWidth="1"/>
    <col min="13121" max="13121" width="15.6640625" style="7" customWidth="1"/>
    <col min="13122" max="13122" width="10.1640625" style="7" customWidth="1"/>
    <col min="13123" max="13123" width="53.6640625" style="7" customWidth="1"/>
    <col min="13124" max="13124" width="32.83203125" style="7" customWidth="1"/>
    <col min="13125" max="13125" width="21.5" style="7" customWidth="1"/>
    <col min="13126" max="13352" width="9.1640625" style="7" bestFit="1" customWidth="1"/>
    <col min="13353" max="13353" width="4" style="7" customWidth="1"/>
    <col min="13354" max="13354" width="16.6640625" style="7" customWidth="1"/>
    <col min="13355" max="13355" width="45.33203125" style="7" customWidth="1"/>
    <col min="13356" max="13356" width="35.6640625" style="7" customWidth="1"/>
    <col min="13357" max="13357" width="15.5" style="7" customWidth="1"/>
    <col min="13358" max="13358" width="30.5" style="7" customWidth="1"/>
    <col min="13359" max="13360" width="10" style="7" customWidth="1"/>
    <col min="13361" max="13361" width="4" style="7" customWidth="1"/>
    <col min="13362" max="13362" width="13.83203125" style="7" customWidth="1"/>
    <col min="13363" max="13363" width="39.5" style="7" customWidth="1"/>
    <col min="13364" max="13365" width="13.5" style="7" customWidth="1"/>
    <col min="13366" max="13366" width="14" style="7" customWidth="1"/>
    <col min="13367" max="13367" width="12.5" style="7" customWidth="1"/>
    <col min="13368" max="13368" width="14.33203125" style="7" customWidth="1"/>
    <col min="13369" max="13369" width="13.6640625" style="7" customWidth="1"/>
    <col min="13370" max="13370" width="12.5" style="7" customWidth="1"/>
    <col min="13371" max="13371" width="14" style="7" customWidth="1"/>
    <col min="13372" max="13373" width="13" style="7" customWidth="1"/>
    <col min="13374" max="13374" width="15.33203125" style="7" customWidth="1"/>
    <col min="13375" max="13375" width="12.83203125" style="7" customWidth="1"/>
    <col min="13376" max="13376" width="3.83203125" style="7" customWidth="1"/>
    <col min="13377" max="13377" width="15.6640625" style="7" customWidth="1"/>
    <col min="13378" max="13378" width="10.1640625" style="7" customWidth="1"/>
    <col min="13379" max="13379" width="53.6640625" style="7" customWidth="1"/>
    <col min="13380" max="13380" width="32.83203125" style="7" customWidth="1"/>
    <col min="13381" max="13381" width="21.5" style="7" customWidth="1"/>
    <col min="13382" max="13608" width="9.1640625" style="7" bestFit="1" customWidth="1"/>
    <col min="13609" max="13609" width="4" style="7" customWidth="1"/>
    <col min="13610" max="13610" width="16.6640625" style="7" customWidth="1"/>
    <col min="13611" max="13611" width="45.33203125" style="7" customWidth="1"/>
    <col min="13612" max="13612" width="35.6640625" style="7" customWidth="1"/>
    <col min="13613" max="13613" width="15.5" style="7" customWidth="1"/>
    <col min="13614" max="13614" width="30.5" style="7" customWidth="1"/>
    <col min="13615" max="13616" width="10" style="7" customWidth="1"/>
    <col min="13617" max="13617" width="4" style="7" customWidth="1"/>
    <col min="13618" max="13618" width="13.83203125" style="7" customWidth="1"/>
    <col min="13619" max="13619" width="39.5" style="7" customWidth="1"/>
    <col min="13620" max="13621" width="13.5" style="7" customWidth="1"/>
    <col min="13622" max="13622" width="14" style="7" customWidth="1"/>
    <col min="13623" max="13623" width="12.5" style="7" customWidth="1"/>
    <col min="13624" max="13624" width="14.33203125" style="7" customWidth="1"/>
    <col min="13625" max="13625" width="13.6640625" style="7" customWidth="1"/>
    <col min="13626" max="13626" width="12.5" style="7" customWidth="1"/>
    <col min="13627" max="13627" width="14" style="7" customWidth="1"/>
    <col min="13628" max="13629" width="13" style="7" customWidth="1"/>
    <col min="13630" max="13630" width="15.33203125" style="7" customWidth="1"/>
    <col min="13631" max="13631" width="12.83203125" style="7" customWidth="1"/>
    <col min="13632" max="13632" width="3.83203125" style="7" customWidth="1"/>
    <col min="13633" max="13633" width="15.6640625" style="7" customWidth="1"/>
    <col min="13634" max="13634" width="10.1640625" style="7" customWidth="1"/>
    <col min="13635" max="13635" width="53.6640625" style="7" customWidth="1"/>
    <col min="13636" max="13636" width="32.83203125" style="7" customWidth="1"/>
    <col min="13637" max="13637" width="21.5" style="7" customWidth="1"/>
    <col min="13638" max="13864" width="9.1640625" style="7" bestFit="1" customWidth="1"/>
    <col min="13865" max="13865" width="4" style="7" customWidth="1"/>
    <col min="13866" max="13866" width="16.6640625" style="7" customWidth="1"/>
    <col min="13867" max="13867" width="45.33203125" style="7" customWidth="1"/>
    <col min="13868" max="13868" width="35.6640625" style="7" customWidth="1"/>
    <col min="13869" max="13869" width="15.5" style="7" customWidth="1"/>
    <col min="13870" max="13870" width="30.5" style="7" customWidth="1"/>
    <col min="13871" max="13872" width="10" style="7" customWidth="1"/>
    <col min="13873" max="13873" width="4" style="7" customWidth="1"/>
    <col min="13874" max="13874" width="13.83203125" style="7" customWidth="1"/>
    <col min="13875" max="13875" width="39.5" style="7" customWidth="1"/>
    <col min="13876" max="13877" width="13.5" style="7" customWidth="1"/>
    <col min="13878" max="13878" width="14" style="7" customWidth="1"/>
    <col min="13879" max="13879" width="12.5" style="7" customWidth="1"/>
    <col min="13880" max="13880" width="14.33203125" style="7" customWidth="1"/>
    <col min="13881" max="13881" width="13.6640625" style="7" customWidth="1"/>
    <col min="13882" max="13882" width="12.5" style="7" customWidth="1"/>
    <col min="13883" max="13883" width="14" style="7" customWidth="1"/>
    <col min="13884" max="13885" width="13" style="7" customWidth="1"/>
    <col min="13886" max="13886" width="15.33203125" style="7" customWidth="1"/>
    <col min="13887" max="13887" width="12.83203125" style="7" customWidth="1"/>
    <col min="13888" max="13888" width="3.83203125" style="7" customWidth="1"/>
    <col min="13889" max="13889" width="15.6640625" style="7" customWidth="1"/>
    <col min="13890" max="13890" width="10.1640625" style="7" customWidth="1"/>
    <col min="13891" max="13891" width="53.6640625" style="7" customWidth="1"/>
    <col min="13892" max="13892" width="32.83203125" style="7" customWidth="1"/>
    <col min="13893" max="13893" width="21.5" style="7" customWidth="1"/>
    <col min="13894" max="14120" width="9.1640625" style="7" bestFit="1" customWidth="1"/>
    <col min="14121" max="14121" width="4" style="7" customWidth="1"/>
    <col min="14122" max="14122" width="16.6640625" style="7" customWidth="1"/>
    <col min="14123" max="14123" width="45.33203125" style="7" customWidth="1"/>
    <col min="14124" max="14124" width="35.6640625" style="7" customWidth="1"/>
    <col min="14125" max="14125" width="15.5" style="7" customWidth="1"/>
    <col min="14126" max="14126" width="30.5" style="7" customWidth="1"/>
    <col min="14127" max="14128" width="10" style="7" customWidth="1"/>
    <col min="14129" max="14129" width="4" style="7" customWidth="1"/>
    <col min="14130" max="14130" width="13.83203125" style="7" customWidth="1"/>
    <col min="14131" max="14131" width="39.5" style="7" customWidth="1"/>
    <col min="14132" max="14133" width="13.5" style="7" customWidth="1"/>
    <col min="14134" max="14134" width="14" style="7" customWidth="1"/>
    <col min="14135" max="14135" width="12.5" style="7" customWidth="1"/>
    <col min="14136" max="14136" width="14.33203125" style="7" customWidth="1"/>
    <col min="14137" max="14137" width="13.6640625" style="7" customWidth="1"/>
    <col min="14138" max="14138" width="12.5" style="7" customWidth="1"/>
    <col min="14139" max="14139" width="14" style="7" customWidth="1"/>
    <col min="14140" max="14141" width="13" style="7" customWidth="1"/>
    <col min="14142" max="14142" width="15.33203125" style="7" customWidth="1"/>
    <col min="14143" max="14143" width="12.83203125" style="7" customWidth="1"/>
    <col min="14144" max="14144" width="3.83203125" style="7" customWidth="1"/>
    <col min="14145" max="14145" width="15.6640625" style="7" customWidth="1"/>
    <col min="14146" max="14146" width="10.1640625" style="7" customWidth="1"/>
    <col min="14147" max="14147" width="53.6640625" style="7" customWidth="1"/>
    <col min="14148" max="14148" width="32.83203125" style="7" customWidth="1"/>
    <col min="14149" max="14149" width="21.5" style="7" customWidth="1"/>
    <col min="14150" max="14376" width="9.1640625" style="7" bestFit="1" customWidth="1"/>
    <col min="14377" max="14377" width="4" style="7" customWidth="1"/>
    <col min="14378" max="14378" width="16.6640625" style="7" customWidth="1"/>
    <col min="14379" max="14379" width="45.33203125" style="7" customWidth="1"/>
    <col min="14380" max="14380" width="35.6640625" style="7" customWidth="1"/>
    <col min="14381" max="14381" width="15.5" style="7" customWidth="1"/>
    <col min="14382" max="14382" width="30.5" style="7" customWidth="1"/>
    <col min="14383" max="14384" width="10" style="7" customWidth="1"/>
    <col min="14385" max="14385" width="4" style="7" customWidth="1"/>
    <col min="14386" max="14386" width="13.83203125" style="7" customWidth="1"/>
    <col min="14387" max="14387" width="39.5" style="7" customWidth="1"/>
    <col min="14388" max="14389" width="13.5" style="7" customWidth="1"/>
    <col min="14390" max="14390" width="14" style="7" customWidth="1"/>
    <col min="14391" max="14391" width="12.5" style="7" customWidth="1"/>
    <col min="14392" max="14392" width="14.33203125" style="7" customWidth="1"/>
    <col min="14393" max="14393" width="13.6640625" style="7" customWidth="1"/>
    <col min="14394" max="14394" width="12.5" style="7" customWidth="1"/>
    <col min="14395" max="14395" width="14" style="7" customWidth="1"/>
    <col min="14396" max="14397" width="13" style="7" customWidth="1"/>
    <col min="14398" max="14398" width="15.33203125" style="7" customWidth="1"/>
    <col min="14399" max="14399" width="12.83203125" style="7" customWidth="1"/>
    <col min="14400" max="14400" width="3.83203125" style="7" customWidth="1"/>
    <col min="14401" max="14401" width="15.6640625" style="7" customWidth="1"/>
    <col min="14402" max="14402" width="10.1640625" style="7" customWidth="1"/>
    <col min="14403" max="14403" width="53.6640625" style="7" customWidth="1"/>
    <col min="14404" max="14404" width="32.83203125" style="7" customWidth="1"/>
    <col min="14405" max="14405" width="21.5" style="7" customWidth="1"/>
    <col min="14406" max="14632" width="9.1640625" style="7" bestFit="1" customWidth="1"/>
    <col min="14633" max="14633" width="4" style="7" customWidth="1"/>
    <col min="14634" max="14634" width="16.6640625" style="7" customWidth="1"/>
    <col min="14635" max="14635" width="45.33203125" style="7" customWidth="1"/>
    <col min="14636" max="14636" width="35.6640625" style="7" customWidth="1"/>
    <col min="14637" max="14637" width="15.5" style="7" customWidth="1"/>
    <col min="14638" max="14638" width="30.5" style="7" customWidth="1"/>
    <col min="14639" max="14640" width="10" style="7" customWidth="1"/>
    <col min="14641" max="14641" width="4" style="7" customWidth="1"/>
    <col min="14642" max="14642" width="13.83203125" style="7" customWidth="1"/>
    <col min="14643" max="14643" width="39.5" style="7" customWidth="1"/>
    <col min="14644" max="14645" width="13.5" style="7" customWidth="1"/>
    <col min="14646" max="14646" width="14" style="7" customWidth="1"/>
    <col min="14647" max="14647" width="12.5" style="7" customWidth="1"/>
    <col min="14648" max="14648" width="14.33203125" style="7" customWidth="1"/>
    <col min="14649" max="14649" width="13.6640625" style="7" customWidth="1"/>
    <col min="14650" max="14650" width="12.5" style="7" customWidth="1"/>
    <col min="14651" max="14651" width="14" style="7" customWidth="1"/>
    <col min="14652" max="14653" width="13" style="7" customWidth="1"/>
    <col min="14654" max="14654" width="15.33203125" style="7" customWidth="1"/>
    <col min="14655" max="14655" width="12.83203125" style="7" customWidth="1"/>
    <col min="14656" max="14656" width="3.83203125" style="7" customWidth="1"/>
    <col min="14657" max="14657" width="15.6640625" style="7" customWidth="1"/>
    <col min="14658" max="14658" width="10.1640625" style="7" customWidth="1"/>
    <col min="14659" max="14659" width="53.6640625" style="7" customWidth="1"/>
    <col min="14660" max="14660" width="32.83203125" style="7" customWidth="1"/>
    <col min="14661" max="14661" width="21.5" style="7" customWidth="1"/>
    <col min="14662" max="14888" width="9.1640625" style="7" bestFit="1" customWidth="1"/>
    <col min="14889" max="14889" width="4" style="7" customWidth="1"/>
    <col min="14890" max="14890" width="16.6640625" style="7" customWidth="1"/>
    <col min="14891" max="14891" width="45.33203125" style="7" customWidth="1"/>
    <col min="14892" max="14892" width="35.6640625" style="7" customWidth="1"/>
    <col min="14893" max="14893" width="15.5" style="7" customWidth="1"/>
    <col min="14894" max="14894" width="30.5" style="7" customWidth="1"/>
    <col min="14895" max="14896" width="10" style="7" customWidth="1"/>
    <col min="14897" max="14897" width="4" style="7" customWidth="1"/>
    <col min="14898" max="14898" width="13.83203125" style="7" customWidth="1"/>
    <col min="14899" max="14899" width="39.5" style="7" customWidth="1"/>
    <col min="14900" max="14901" width="13.5" style="7" customWidth="1"/>
    <col min="14902" max="14902" width="14" style="7" customWidth="1"/>
    <col min="14903" max="14903" width="12.5" style="7" customWidth="1"/>
    <col min="14904" max="14904" width="14.33203125" style="7" customWidth="1"/>
    <col min="14905" max="14905" width="13.6640625" style="7" customWidth="1"/>
    <col min="14906" max="14906" width="12.5" style="7" customWidth="1"/>
    <col min="14907" max="14907" width="14" style="7" customWidth="1"/>
    <col min="14908" max="14909" width="13" style="7" customWidth="1"/>
    <col min="14910" max="14910" width="15.33203125" style="7" customWidth="1"/>
    <col min="14911" max="14911" width="12.83203125" style="7" customWidth="1"/>
    <col min="14912" max="14912" width="3.83203125" style="7" customWidth="1"/>
    <col min="14913" max="14913" width="15.6640625" style="7" customWidth="1"/>
    <col min="14914" max="14914" width="10.1640625" style="7" customWidth="1"/>
    <col min="14915" max="14915" width="53.6640625" style="7" customWidth="1"/>
    <col min="14916" max="14916" width="32.83203125" style="7" customWidth="1"/>
    <col min="14917" max="14917" width="21.5" style="7" customWidth="1"/>
    <col min="14918" max="15144" width="9.1640625" style="7" bestFit="1" customWidth="1"/>
    <col min="15145" max="15145" width="4" style="7" customWidth="1"/>
    <col min="15146" max="15146" width="16.6640625" style="7" customWidth="1"/>
    <col min="15147" max="15147" width="45.33203125" style="7" customWidth="1"/>
    <col min="15148" max="15148" width="35.6640625" style="7" customWidth="1"/>
    <col min="15149" max="15149" width="15.5" style="7" customWidth="1"/>
    <col min="15150" max="15150" width="30.5" style="7" customWidth="1"/>
    <col min="15151" max="15152" width="10" style="7" customWidth="1"/>
    <col min="15153" max="15153" width="4" style="7" customWidth="1"/>
    <col min="15154" max="15154" width="13.83203125" style="7" customWidth="1"/>
    <col min="15155" max="15155" width="39.5" style="7" customWidth="1"/>
    <col min="15156" max="15157" width="13.5" style="7" customWidth="1"/>
    <col min="15158" max="15158" width="14" style="7" customWidth="1"/>
    <col min="15159" max="15159" width="12.5" style="7" customWidth="1"/>
    <col min="15160" max="15160" width="14.33203125" style="7" customWidth="1"/>
    <col min="15161" max="15161" width="13.6640625" style="7" customWidth="1"/>
    <col min="15162" max="15162" width="12.5" style="7" customWidth="1"/>
    <col min="15163" max="15163" width="14" style="7" customWidth="1"/>
    <col min="15164" max="15165" width="13" style="7" customWidth="1"/>
    <col min="15166" max="15166" width="15.33203125" style="7" customWidth="1"/>
    <col min="15167" max="15167" width="12.83203125" style="7" customWidth="1"/>
    <col min="15168" max="15168" width="3.83203125" style="7" customWidth="1"/>
    <col min="15169" max="15169" width="15.6640625" style="7" customWidth="1"/>
    <col min="15170" max="15170" width="10.1640625" style="7" customWidth="1"/>
    <col min="15171" max="15171" width="53.6640625" style="7" customWidth="1"/>
    <col min="15172" max="15172" width="32.83203125" style="7" customWidth="1"/>
    <col min="15173" max="15173" width="21.5" style="7" customWidth="1"/>
    <col min="15174" max="15400" width="9.1640625" style="7" bestFit="1" customWidth="1"/>
    <col min="15401" max="15401" width="4" style="7" customWidth="1"/>
    <col min="15402" max="15402" width="16.6640625" style="7" customWidth="1"/>
    <col min="15403" max="15403" width="45.33203125" style="7" customWidth="1"/>
    <col min="15404" max="15404" width="35.6640625" style="7" customWidth="1"/>
    <col min="15405" max="15405" width="15.5" style="7" customWidth="1"/>
    <col min="15406" max="15406" width="30.5" style="7" customWidth="1"/>
    <col min="15407" max="15408" width="10" style="7" customWidth="1"/>
    <col min="15409" max="15409" width="4" style="7" customWidth="1"/>
    <col min="15410" max="15410" width="13.83203125" style="7" customWidth="1"/>
    <col min="15411" max="15411" width="39.5" style="7" customWidth="1"/>
    <col min="15412" max="15413" width="13.5" style="7" customWidth="1"/>
    <col min="15414" max="15414" width="14" style="7" customWidth="1"/>
    <col min="15415" max="15415" width="12.5" style="7" customWidth="1"/>
    <col min="15416" max="15416" width="14.33203125" style="7" customWidth="1"/>
    <col min="15417" max="15417" width="13.6640625" style="7" customWidth="1"/>
    <col min="15418" max="15418" width="12.5" style="7" customWidth="1"/>
    <col min="15419" max="15419" width="14" style="7" customWidth="1"/>
    <col min="15420" max="15421" width="13" style="7" customWidth="1"/>
    <col min="15422" max="15422" width="15.33203125" style="7" customWidth="1"/>
    <col min="15423" max="15423" width="12.83203125" style="7" customWidth="1"/>
    <col min="15424" max="15424" width="3.83203125" style="7" customWidth="1"/>
    <col min="15425" max="15425" width="15.6640625" style="7" customWidth="1"/>
    <col min="15426" max="15426" width="10.1640625" style="7" customWidth="1"/>
    <col min="15427" max="15427" width="53.6640625" style="7" customWidth="1"/>
    <col min="15428" max="15428" width="32.83203125" style="7" customWidth="1"/>
    <col min="15429" max="15429" width="21.5" style="7" customWidth="1"/>
    <col min="15430" max="15656" width="9.1640625" style="7" bestFit="1" customWidth="1"/>
    <col min="15657" max="15657" width="4" style="7" customWidth="1"/>
    <col min="15658" max="15658" width="16.6640625" style="7" customWidth="1"/>
    <col min="15659" max="15659" width="45.33203125" style="7" customWidth="1"/>
    <col min="15660" max="15660" width="35.6640625" style="7" customWidth="1"/>
    <col min="15661" max="15661" width="15.5" style="7" customWidth="1"/>
    <col min="15662" max="15662" width="30.5" style="7" customWidth="1"/>
    <col min="15663" max="15664" width="10" style="7" customWidth="1"/>
    <col min="15665" max="15665" width="4" style="7" customWidth="1"/>
    <col min="15666" max="15666" width="13.83203125" style="7" customWidth="1"/>
    <col min="15667" max="15667" width="39.5" style="7" customWidth="1"/>
    <col min="15668" max="15669" width="13.5" style="7" customWidth="1"/>
    <col min="15670" max="15670" width="14" style="7" customWidth="1"/>
    <col min="15671" max="15671" width="12.5" style="7" customWidth="1"/>
    <col min="15672" max="15672" width="14.33203125" style="7" customWidth="1"/>
    <col min="15673" max="15673" width="13.6640625" style="7" customWidth="1"/>
    <col min="15674" max="15674" width="12.5" style="7" customWidth="1"/>
    <col min="15675" max="15675" width="14" style="7" customWidth="1"/>
    <col min="15676" max="15677" width="13" style="7" customWidth="1"/>
    <col min="15678" max="15678" width="15.33203125" style="7" customWidth="1"/>
    <col min="15679" max="15679" width="12.83203125" style="7" customWidth="1"/>
    <col min="15680" max="15680" width="3.83203125" style="7" customWidth="1"/>
    <col min="15681" max="15681" width="15.6640625" style="7" customWidth="1"/>
    <col min="15682" max="15682" width="10.1640625" style="7" customWidth="1"/>
    <col min="15683" max="15683" width="53.6640625" style="7" customWidth="1"/>
    <col min="15684" max="15684" width="32.83203125" style="7" customWidth="1"/>
    <col min="15685" max="15685" width="21.5" style="7" customWidth="1"/>
    <col min="15686" max="15912" width="9.1640625" style="7" bestFit="1" customWidth="1"/>
    <col min="15913" max="15913" width="4" style="7" customWidth="1"/>
    <col min="15914" max="15914" width="16.6640625" style="7" customWidth="1"/>
    <col min="15915" max="15915" width="45.33203125" style="7" customWidth="1"/>
    <col min="15916" max="15916" width="35.6640625" style="7" customWidth="1"/>
    <col min="15917" max="15917" width="15.5" style="7" customWidth="1"/>
    <col min="15918" max="15918" width="30.5" style="7" customWidth="1"/>
    <col min="15919" max="15920" width="10" style="7" customWidth="1"/>
    <col min="15921" max="15921" width="4" style="7" customWidth="1"/>
    <col min="15922" max="15922" width="13.83203125" style="7" customWidth="1"/>
    <col min="15923" max="15923" width="39.5" style="7" customWidth="1"/>
    <col min="15924" max="15925" width="13.5" style="7" customWidth="1"/>
    <col min="15926" max="15926" width="14" style="7" customWidth="1"/>
    <col min="15927" max="15927" width="12.5" style="7" customWidth="1"/>
    <col min="15928" max="15928" width="14.33203125" style="7" customWidth="1"/>
    <col min="15929" max="15929" width="13.6640625" style="7" customWidth="1"/>
    <col min="15930" max="15930" width="12.5" style="7" customWidth="1"/>
    <col min="15931" max="15931" width="14" style="7" customWidth="1"/>
    <col min="15932" max="15933" width="13" style="7" customWidth="1"/>
    <col min="15934" max="15934" width="15.33203125" style="7" customWidth="1"/>
    <col min="15935" max="15935" width="12.83203125" style="7" customWidth="1"/>
    <col min="15936" max="15936" width="3.83203125" style="7" customWidth="1"/>
    <col min="15937" max="15937" width="15.6640625" style="7" customWidth="1"/>
    <col min="15938" max="15938" width="10.1640625" style="7" customWidth="1"/>
    <col min="15939" max="15939" width="53.6640625" style="7" customWidth="1"/>
    <col min="15940" max="15940" width="32.83203125" style="7" customWidth="1"/>
    <col min="15941" max="15941" width="21.5" style="7" customWidth="1"/>
    <col min="15942" max="16168" width="9.1640625" style="7" bestFit="1" customWidth="1"/>
    <col min="16169" max="16169" width="4" style="7" customWidth="1"/>
    <col min="16170" max="16170" width="16.6640625" style="7" customWidth="1"/>
    <col min="16171" max="16171" width="45.33203125" style="7" customWidth="1"/>
    <col min="16172" max="16172" width="35.6640625" style="7" customWidth="1"/>
    <col min="16173" max="16173" width="15.5" style="7" customWidth="1"/>
    <col min="16174" max="16174" width="30.5" style="7" customWidth="1"/>
    <col min="16175" max="16176" width="10" style="7" customWidth="1"/>
    <col min="16177" max="16177" width="4" style="7" customWidth="1"/>
    <col min="16178" max="16178" width="13.83203125" style="7" customWidth="1"/>
    <col min="16179" max="16179" width="39.5" style="7" customWidth="1"/>
    <col min="16180" max="16181" width="13.5" style="7" customWidth="1"/>
    <col min="16182" max="16182" width="14" style="7" customWidth="1"/>
    <col min="16183" max="16183" width="12.5" style="7" customWidth="1"/>
    <col min="16184" max="16184" width="14.33203125" style="7" customWidth="1"/>
    <col min="16185" max="16185" width="13.6640625" style="7" customWidth="1"/>
    <col min="16186" max="16186" width="12.5" style="7" customWidth="1"/>
    <col min="16187" max="16187" width="14" style="7" customWidth="1"/>
    <col min="16188" max="16189" width="13" style="7" customWidth="1"/>
    <col min="16190" max="16190" width="15.33203125" style="7" customWidth="1"/>
    <col min="16191" max="16191" width="12.83203125" style="7" customWidth="1"/>
    <col min="16192" max="16192" width="3.83203125" style="7" customWidth="1"/>
    <col min="16193" max="16193" width="15.6640625" style="7" customWidth="1"/>
    <col min="16194" max="16194" width="10.1640625" style="7" customWidth="1"/>
    <col min="16195" max="16195" width="53.6640625" style="7" customWidth="1"/>
    <col min="16196" max="16196" width="32.83203125" style="7" customWidth="1"/>
    <col min="16197" max="16197" width="21.5" style="7" customWidth="1"/>
    <col min="16198" max="16384" width="11.5" style="7"/>
  </cols>
  <sheetData>
    <row r="1" spans="1:357" s="149" customFormat="1" ht="36" customHeight="1">
      <c r="A1" s="604"/>
      <c r="B1" s="605"/>
      <c r="C1" s="605"/>
      <c r="D1" s="606"/>
      <c r="E1" s="841" t="s">
        <v>0</v>
      </c>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1"/>
      <c r="AY1" s="691"/>
      <c r="AZ1" s="691"/>
      <c r="BA1" s="691"/>
      <c r="BB1" s="691"/>
      <c r="BC1" s="691"/>
      <c r="BD1" s="691"/>
      <c r="BE1" s="691"/>
      <c r="BF1" s="691"/>
      <c r="BG1" s="691"/>
      <c r="BH1" s="691"/>
      <c r="BI1" s="692"/>
      <c r="BJ1" s="430"/>
      <c r="BK1" s="686" t="s">
        <v>91</v>
      </c>
      <c r="BL1" s="686"/>
      <c r="BM1" s="686"/>
      <c r="BN1" s="430"/>
      <c r="BO1" s="431"/>
    </row>
    <row r="2" spans="1:357" s="149" customFormat="1" ht="36" customHeight="1">
      <c r="A2" s="607"/>
      <c r="B2" s="608"/>
      <c r="C2" s="608"/>
      <c r="D2" s="609"/>
      <c r="E2" s="614"/>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6"/>
      <c r="BJ2" s="432"/>
      <c r="BK2" s="687" t="s">
        <v>2</v>
      </c>
      <c r="BL2" s="687"/>
      <c r="BM2" s="687"/>
      <c r="BN2" s="432"/>
      <c r="BO2" s="433"/>
    </row>
    <row r="3" spans="1:357" s="149" customFormat="1" ht="36" customHeight="1">
      <c r="A3" s="610"/>
      <c r="B3" s="611"/>
      <c r="C3" s="611"/>
      <c r="D3" s="612"/>
      <c r="E3" s="647"/>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8"/>
      <c r="AQ3" s="648"/>
      <c r="AR3" s="648"/>
      <c r="AS3" s="648"/>
      <c r="AT3" s="648"/>
      <c r="AU3" s="648"/>
      <c r="AV3" s="648"/>
      <c r="AW3" s="648"/>
      <c r="AX3" s="648"/>
      <c r="AY3" s="648"/>
      <c r="AZ3" s="648"/>
      <c r="BA3" s="648"/>
      <c r="BB3" s="648"/>
      <c r="BC3" s="648"/>
      <c r="BD3" s="648"/>
      <c r="BE3" s="648"/>
      <c r="BF3" s="648"/>
      <c r="BG3" s="648"/>
      <c r="BH3" s="648"/>
      <c r="BI3" s="649"/>
      <c r="BJ3" s="434"/>
      <c r="BK3" s="688" t="s">
        <v>3</v>
      </c>
      <c r="BL3" s="688"/>
      <c r="BM3" s="688"/>
      <c r="BN3" s="434"/>
      <c r="BO3" s="435"/>
    </row>
    <row r="4" spans="1:357" s="149" customFormat="1" ht="26.25" customHeight="1">
      <c r="A4" s="622" t="s">
        <v>4</v>
      </c>
      <c r="B4" s="623"/>
      <c r="C4" s="623"/>
      <c r="D4" s="623"/>
      <c r="E4" s="654"/>
      <c r="F4" s="654"/>
      <c r="G4" s="627"/>
      <c r="H4" s="658" t="s">
        <v>5</v>
      </c>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c r="BJ4" s="629"/>
      <c r="BK4" s="659"/>
      <c r="BL4" s="659"/>
      <c r="BM4" s="660"/>
      <c r="BN4" s="631" t="s">
        <v>6</v>
      </c>
      <c r="BO4" s="632"/>
      <c r="BP4" s="632"/>
      <c r="BQ4" s="633"/>
    </row>
    <row r="5" spans="1:357" s="149" customFormat="1" ht="16.5" customHeight="1">
      <c r="A5" s="625"/>
      <c r="B5" s="626"/>
      <c r="C5" s="626"/>
      <c r="D5" s="626"/>
      <c r="E5" s="626"/>
      <c r="F5" s="626"/>
      <c r="G5" s="627"/>
      <c r="H5" s="637"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BN5" s="634"/>
      <c r="BO5" s="635"/>
      <c r="BP5" s="635"/>
      <c r="BQ5" s="636"/>
      <c r="MJ5" s="149" t="s">
        <v>9</v>
      </c>
      <c r="ML5" s="149" t="s">
        <v>10</v>
      </c>
      <c r="MR5" s="151" t="s">
        <v>11</v>
      </c>
      <c r="MS5" s="151" t="s">
        <v>12</v>
      </c>
    </row>
    <row r="6" spans="1:357" s="149" customFormat="1" ht="19.5" customHeight="1">
      <c r="A6" s="842" t="s">
        <v>13</v>
      </c>
      <c r="B6" s="666" t="s">
        <v>14</v>
      </c>
      <c r="C6" s="771" t="s">
        <v>68</v>
      </c>
      <c r="D6" s="771" t="s">
        <v>15</v>
      </c>
      <c r="E6" s="666" t="s">
        <v>16</v>
      </c>
      <c r="F6" s="666" t="s">
        <v>17</v>
      </c>
      <c r="G6" s="666"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583" t="s">
        <v>27</v>
      </c>
      <c r="BF6" s="584"/>
      <c r="BG6" s="585"/>
      <c r="BH6" s="780" t="s">
        <v>19</v>
      </c>
      <c r="BI6" s="782"/>
      <c r="BJ6" s="780" t="s">
        <v>21</v>
      </c>
      <c r="BK6" s="782"/>
      <c r="BL6" s="673" t="s">
        <v>28</v>
      </c>
      <c r="BM6" s="674"/>
      <c r="BN6" s="666" t="s">
        <v>29</v>
      </c>
      <c r="BO6" s="666" t="s">
        <v>30</v>
      </c>
      <c r="BP6" s="666" t="s">
        <v>31</v>
      </c>
      <c r="BQ6" s="668" t="s">
        <v>32</v>
      </c>
      <c r="MJ6" s="151" t="s">
        <v>33</v>
      </c>
      <c r="ML6" s="149" t="s">
        <v>34</v>
      </c>
      <c r="MM6" s="149" t="s">
        <v>35</v>
      </c>
      <c r="MN6" s="149" t="s">
        <v>36</v>
      </c>
      <c r="MO6" s="149" t="s">
        <v>37</v>
      </c>
      <c r="MP6" s="149" t="s">
        <v>38</v>
      </c>
      <c r="MQ6" s="149" t="s">
        <v>39</v>
      </c>
      <c r="MR6" s="151" t="s">
        <v>40</v>
      </c>
    </row>
    <row r="7" spans="1:357" s="159" customFormat="1" ht="22.5" customHeight="1">
      <c r="A7" s="843"/>
      <c r="B7" s="667"/>
      <c r="C7" s="772"/>
      <c r="D7" s="667"/>
      <c r="E7" s="667"/>
      <c r="F7" s="667"/>
      <c r="G7" s="667"/>
      <c r="H7" s="152">
        <v>1</v>
      </c>
      <c r="I7" s="153">
        <v>2</v>
      </c>
      <c r="J7" s="153">
        <v>3</v>
      </c>
      <c r="K7" s="153">
        <v>4</v>
      </c>
      <c r="L7" s="154">
        <v>5</v>
      </c>
      <c r="M7" s="155" t="s">
        <v>41</v>
      </c>
      <c r="N7" s="156" t="s">
        <v>42</v>
      </c>
      <c r="O7" s="152">
        <v>1</v>
      </c>
      <c r="P7" s="153">
        <v>2</v>
      </c>
      <c r="Q7" s="153">
        <v>3</v>
      </c>
      <c r="R7" s="153">
        <v>4</v>
      </c>
      <c r="S7" s="153">
        <v>5</v>
      </c>
      <c r="T7" s="153">
        <v>6</v>
      </c>
      <c r="U7" s="153">
        <v>7</v>
      </c>
      <c r="V7" s="153">
        <v>8</v>
      </c>
      <c r="W7" s="153">
        <v>9</v>
      </c>
      <c r="X7" s="153">
        <v>10</v>
      </c>
      <c r="Y7" s="153">
        <v>11</v>
      </c>
      <c r="Z7" s="153">
        <v>12</v>
      </c>
      <c r="AA7" s="153">
        <v>13</v>
      </c>
      <c r="AB7" s="153">
        <v>14</v>
      </c>
      <c r="AC7" s="153">
        <v>15</v>
      </c>
      <c r="AD7" s="153">
        <v>16</v>
      </c>
      <c r="AE7" s="153">
        <v>17</v>
      </c>
      <c r="AF7" s="153">
        <v>18</v>
      </c>
      <c r="AG7" s="154">
        <v>19</v>
      </c>
      <c r="AH7" s="157" t="s">
        <v>43</v>
      </c>
      <c r="AI7" s="158" t="s">
        <v>42</v>
      </c>
      <c r="AJ7" s="586"/>
      <c r="AK7" s="588"/>
      <c r="AL7" s="792"/>
      <c r="AM7" s="581" t="s">
        <v>34</v>
      </c>
      <c r="AN7" s="582"/>
      <c r="AO7" s="581" t="s">
        <v>44</v>
      </c>
      <c r="AP7" s="582"/>
      <c r="AQ7" s="581" t="s">
        <v>35</v>
      </c>
      <c r="AR7" s="582"/>
      <c r="AS7" s="581" t="s">
        <v>45</v>
      </c>
      <c r="AT7" s="582"/>
      <c r="AU7" s="581" t="s">
        <v>46</v>
      </c>
      <c r="AV7" s="582"/>
      <c r="AW7" s="581" t="s">
        <v>47</v>
      </c>
      <c r="AX7" s="582"/>
      <c r="AY7" s="581" t="s">
        <v>48</v>
      </c>
      <c r="AZ7" s="582"/>
      <c r="BA7" s="788"/>
      <c r="BB7" s="603"/>
      <c r="BC7" s="586"/>
      <c r="BD7" s="588"/>
      <c r="BE7" s="586"/>
      <c r="BF7" s="587"/>
      <c r="BG7" s="588"/>
      <c r="BH7" s="783"/>
      <c r="BI7" s="785"/>
      <c r="BJ7" s="783"/>
      <c r="BK7" s="785"/>
      <c r="BL7" s="786"/>
      <c r="BM7" s="787"/>
      <c r="BN7" s="667"/>
      <c r="BO7" s="667"/>
      <c r="BP7" s="667"/>
      <c r="BQ7" s="669"/>
      <c r="MJ7" s="151" t="s">
        <v>49</v>
      </c>
      <c r="ML7" s="149" t="s">
        <v>50</v>
      </c>
      <c r="MM7" s="159" t="s">
        <v>51</v>
      </c>
      <c r="MN7" s="159" t="s">
        <v>52</v>
      </c>
      <c r="MO7" s="159" t="s">
        <v>53</v>
      </c>
      <c r="MP7" s="159" t="s">
        <v>54</v>
      </c>
      <c r="MQ7" s="159" t="s">
        <v>55</v>
      </c>
    </row>
    <row r="8" spans="1:357" s="8" customFormat="1" ht="111" customHeight="1">
      <c r="A8" s="821">
        <v>1</v>
      </c>
      <c r="B8" s="650" t="s">
        <v>126</v>
      </c>
      <c r="C8" s="706" t="s">
        <v>127</v>
      </c>
      <c r="D8" s="331" t="s">
        <v>128</v>
      </c>
      <c r="E8" s="825" t="s">
        <v>129</v>
      </c>
      <c r="F8" s="827" t="s">
        <v>73</v>
      </c>
      <c r="G8" s="828" t="s">
        <v>130</v>
      </c>
      <c r="H8" s="578"/>
      <c r="I8" s="556"/>
      <c r="J8" s="556"/>
      <c r="K8" s="556" t="s">
        <v>40</v>
      </c>
      <c r="L8" s="567"/>
      <c r="M8" s="559">
        <f>IF(L8="X",5,IF(K8="X",4,IF(J8="X",3,IF(I8="X",2,IF(H8="X",1,"0")))))</f>
        <v>4</v>
      </c>
      <c r="N8" s="561" t="str">
        <f>IF(M8=1,"RARA VEZ",IF(M8=2,"IMPROBABLE",IF(M8=3,"POSIBLE",IF(M8=4,"PROBABLE",IF(M8=5,"CASI SIEMPRE","")))))</f>
        <v>PROBABLE</v>
      </c>
      <c r="O8" s="779" t="s">
        <v>40</v>
      </c>
      <c r="P8" s="774" t="s">
        <v>40</v>
      </c>
      <c r="Q8" s="774" t="s">
        <v>40</v>
      </c>
      <c r="R8" s="774" t="s">
        <v>40</v>
      </c>
      <c r="S8" s="774" t="s">
        <v>40</v>
      </c>
      <c r="T8" s="774" t="s">
        <v>40</v>
      </c>
      <c r="U8" s="774" t="s">
        <v>40</v>
      </c>
      <c r="V8" s="774"/>
      <c r="W8" s="774" t="s">
        <v>40</v>
      </c>
      <c r="X8" s="774" t="s">
        <v>40</v>
      </c>
      <c r="Y8" s="774" t="s">
        <v>40</v>
      </c>
      <c r="Z8" s="774"/>
      <c r="AA8" s="774"/>
      <c r="AB8" s="774"/>
      <c r="AC8" s="774"/>
      <c r="AD8" s="774"/>
      <c r="AE8" s="774"/>
      <c r="AF8" s="774"/>
      <c r="AG8" s="775" t="s">
        <v>40</v>
      </c>
      <c r="AH8" s="569">
        <f>COUNTIF(O8:AG9,"X")</f>
        <v>11</v>
      </c>
      <c r="AI8" s="593" t="str">
        <f>IF(AH8=0,"",(IF(AH8&gt;11,"CATASTRÓFICO",IF(AH8&lt;=5,"MODERADO",IF(12&gt;AH8&gt;5,"MAYOR","")))))</f>
        <v>MAYOR</v>
      </c>
      <c r="AJ8" s="595">
        <f>IF(AI8="CATASTRÓFICO",5*M8,IF(AI8="MAYOR",4*M8,IF(AI8="MODERADO",3*M8,0)))</f>
        <v>16</v>
      </c>
      <c r="AK8" s="597" t="str">
        <f>IF(AJ8=0,"",IF(AJ8="MAYOR","EXTREMO",IF(AI8="CASI SIEMPRE","EXTREMO",IF(AI8="CATASTRÓFICO","EXTREMO",IF(AJ8="12M","EXTREMO",IF(AJ8=4,"ALTO",IF(AJ8=8,"ALTO",IF(AJ8=9,"ALTO",IF(AJ8=6,"MODERADO",IF(AJ8=3,"MODERADO",IF(AJ8=12,IF(AI8="MODERADO","ALTO","EXTREMO"),"EXTREMO")))))))))))</f>
        <v>EXTREMO</v>
      </c>
      <c r="AL8" s="56" t="s">
        <v>131</v>
      </c>
      <c r="AM8" s="52" t="s">
        <v>50</v>
      </c>
      <c r="AN8" s="169">
        <f t="shared" ref="AN8:AN14" si="0">IF(ISBLANK(AM8),"",IF(AM8="Asignado",15,"0"))</f>
        <v>15</v>
      </c>
      <c r="AO8" s="52" t="s">
        <v>63</v>
      </c>
      <c r="AP8" s="169">
        <f t="shared" ref="AP8:AP14" si="1">IF(ISBLANK(AO8),"",IF(AO8="Adecuado",15,"0"))</f>
        <v>15</v>
      </c>
      <c r="AQ8" s="52" t="s">
        <v>51</v>
      </c>
      <c r="AR8" s="169">
        <f t="shared" ref="AR8:AR14" si="2">IF(ISBLANK(AQ8),"",IF(AQ8="Oportuna",15,"0"))</f>
        <v>15</v>
      </c>
      <c r="AS8" s="52" t="s">
        <v>59</v>
      </c>
      <c r="AT8" s="169">
        <f t="shared" ref="AT8:AT14" si="3">IF(ISBLANK(AS8),"",IF(AS8="Prevenir",15,IF(AS8="Detectar",10,"0")))</f>
        <v>10</v>
      </c>
      <c r="AU8" s="52" t="s">
        <v>53</v>
      </c>
      <c r="AV8" s="169">
        <f t="shared" ref="AV8:AV14" si="4">IF(ISBLANK(AU8),"",IF(AU8="Confiable",15,"0"))</f>
        <v>15</v>
      </c>
      <c r="AW8" s="52" t="s">
        <v>55</v>
      </c>
      <c r="AX8" s="169">
        <f t="shared" ref="AX8:AX14" si="5">IF(ISBLANK(AW8),"",IF(AW8="Completa",10,IF(AW8="Incompleta",5,"0")))</f>
        <v>10</v>
      </c>
      <c r="AY8" s="53" t="s">
        <v>54</v>
      </c>
      <c r="AZ8" s="169">
        <f t="shared" ref="AZ8:AZ14" si="6">IF(ISBLANK(AY8),"",IF(AY8="Se Investigan y Resuelven Oportunamente",15,"0"))</f>
        <v>15</v>
      </c>
      <c r="BA8" s="180" t="str">
        <f t="shared" ref="BA8:BA14" si="7">IF(BB8=0,"",IF(BB8&lt;86,"Débil",(IF(BB8&gt;=96,"Fuerte","Moderado"))))</f>
        <v>Moderado</v>
      </c>
      <c r="BB8" s="181">
        <f t="shared" ref="BB8:BB14" si="8">SUM(AZ8,AX8,AV8,AT8,AR8,AP8,AN8)</f>
        <v>95</v>
      </c>
      <c r="BC8" s="54" t="s">
        <v>33</v>
      </c>
      <c r="BD8" s="181" t="str">
        <f>IF(ISBLANK(BC8),"",(IF(BC8="El control no se ejecuta por parte del responsable","Débil",(IF(BC8="El control se ejecuta de manera consistente por parte del responsable","Fuerte","Moderado")))))</f>
        <v>Fuerte</v>
      </c>
      <c r="BE8" s="180" t="str">
        <f>IF(BA8="","",(IF(BD8="Débil","Débil",IF(BD8="Moderado","Moderado",IF(BA8="Débil","Débil","Fuerte")))))</f>
        <v>Fuerte</v>
      </c>
      <c r="BF8" s="200">
        <f>IF(BD8="","",(IF(BD8="Fuerte",2,IF(BD8="Moderado",1,0))))</f>
        <v>2</v>
      </c>
      <c r="BG8" s="501">
        <f>IFERROR(ROUND(AVERAGE(BF8:BF9),0),0)</f>
        <v>2</v>
      </c>
      <c r="BH8" s="487">
        <f>IF(BI8="CASI SIEMPRE",5,IF(BI8="PROBABLE",4,IF(BI8="POSIBLE",3,IF(BI8="IMPROBABLE",2,IF(BI8="RARA VEZ",1,0)))))</f>
        <v>2</v>
      </c>
      <c r="BI8" s="503" t="str">
        <f>IF(BG8=2,IF(N8="CASI SIEMPRE","POSIBLE",IF(N8="PROBABLE","IMPROBABLE","RARA VEZ")),IF(BG8=1,IF(N8="CASI SEGURO","PROBABLE",IF(N8="PROBABLE","POSIBLE",IF(N8="POSIBLE","IMPROBABLE","RARA VEZ"))),IF(BG8=0,N8,0)))</f>
        <v>IMPROBABLE</v>
      </c>
      <c r="BJ8" s="487">
        <f>IF(BK8="CATASTRÓFICO",5,IF(BK8="MAYOR",4,IF(BK8="MODERADO",3,0)))</f>
        <v>4</v>
      </c>
      <c r="BK8" s="563" t="str">
        <f>AI8</f>
        <v>MAYOR</v>
      </c>
      <c r="BL8" s="565">
        <f>IF(BJ8*BH8=12,IF(BI8="PROBABLE","12A","12M"),BH8*BJ8)</f>
        <v>8</v>
      </c>
      <c r="BM8" s="493" t="str">
        <f>IF(BL8=0,"",IF(BI8="CASI SIEMPRE","EXTREMO",IF(BK8="CATASTRÓFICO","EXTREMO",IF(BL8="12M","EXTREMO",IF(BL8="12A","ALTO",IF(BL8=4,"ALTO",IF(BL8=8,"ALTO",IF(BL8=9,"ALTO",IF(BL8=6,"MODERADO",IF(BL8=3,"MODERADO","EXTREMO"))))))))))</f>
        <v>ALTO</v>
      </c>
      <c r="BN8" s="495"/>
      <c r="BO8" s="34"/>
      <c r="BP8" s="235"/>
      <c r="BQ8" s="35"/>
      <c r="MJ8" s="8" t="s">
        <v>56</v>
      </c>
      <c r="ML8" s="145" t="s">
        <v>57</v>
      </c>
      <c r="MM8" s="8" t="s">
        <v>58</v>
      </c>
      <c r="MN8" s="8" t="s">
        <v>59</v>
      </c>
      <c r="MO8" s="8" t="s">
        <v>60</v>
      </c>
      <c r="MP8" s="8" t="s">
        <v>61</v>
      </c>
      <c r="MQ8" s="8" t="s">
        <v>62</v>
      </c>
    </row>
    <row r="9" spans="1:357" s="8" customFormat="1" ht="116.25" customHeight="1">
      <c r="A9" s="643"/>
      <c r="B9" s="650"/>
      <c r="C9" s="572"/>
      <c r="D9" s="332" t="s">
        <v>132</v>
      </c>
      <c r="E9" s="826"/>
      <c r="F9" s="534"/>
      <c r="G9" s="806"/>
      <c r="H9" s="578"/>
      <c r="I9" s="556"/>
      <c r="J9" s="556"/>
      <c r="K9" s="556"/>
      <c r="L9" s="567"/>
      <c r="M9" s="559"/>
      <c r="N9" s="561"/>
      <c r="O9" s="578"/>
      <c r="P9" s="556"/>
      <c r="Q9" s="556"/>
      <c r="R9" s="556"/>
      <c r="S9" s="556"/>
      <c r="T9" s="556"/>
      <c r="U9" s="556"/>
      <c r="V9" s="556"/>
      <c r="W9" s="556"/>
      <c r="X9" s="556"/>
      <c r="Y9" s="556"/>
      <c r="Z9" s="556"/>
      <c r="AA9" s="556"/>
      <c r="AB9" s="556"/>
      <c r="AC9" s="556"/>
      <c r="AD9" s="556"/>
      <c r="AE9" s="556"/>
      <c r="AF9" s="556"/>
      <c r="AG9" s="567"/>
      <c r="AH9" s="569"/>
      <c r="AI9" s="593"/>
      <c r="AJ9" s="840"/>
      <c r="AK9" s="597"/>
      <c r="AL9" s="350" t="s">
        <v>133</v>
      </c>
      <c r="AM9" s="344" t="s">
        <v>50</v>
      </c>
      <c r="AN9" s="351">
        <f t="shared" ref="AN9" si="9">IF(ISBLANK(AM9),"",IF(AM9="Asignado",15,"0"))</f>
        <v>15</v>
      </c>
      <c r="AO9" s="344" t="s">
        <v>63</v>
      </c>
      <c r="AP9" s="351">
        <f t="shared" ref="AP9" si="10">IF(ISBLANK(AO9),"",IF(AO9="Adecuado",15,"0"))</f>
        <v>15</v>
      </c>
      <c r="AQ9" s="344" t="s">
        <v>51</v>
      </c>
      <c r="AR9" s="351">
        <f t="shared" ref="AR9" si="11">IF(ISBLANK(AQ9),"",IF(AQ9="Oportuna",15,"0"))</f>
        <v>15</v>
      </c>
      <c r="AS9" s="52" t="s">
        <v>59</v>
      </c>
      <c r="AT9" s="169">
        <f t="shared" ref="AT9" si="12">IF(ISBLANK(AS9),"",IF(AS9="Prevenir",15,IF(AS9="Detectar",10,"0")))</f>
        <v>10</v>
      </c>
      <c r="AU9" s="52" t="s">
        <v>53</v>
      </c>
      <c r="AV9" s="169">
        <f t="shared" ref="AV9" si="13">IF(ISBLANK(AU9),"",IF(AU9="Confiable",15,"0"))</f>
        <v>15</v>
      </c>
      <c r="AW9" s="52" t="s">
        <v>55</v>
      </c>
      <c r="AX9" s="343">
        <f t="shared" ref="AX9" si="14">IF(ISBLANK(AW9),"",IF(AW9="Completa",10,IF(AW9="Incompleta",5,"0")))</f>
        <v>10</v>
      </c>
      <c r="AY9" s="53" t="s">
        <v>54</v>
      </c>
      <c r="AZ9" s="169">
        <f t="shared" ref="AZ9" si="15">IF(ISBLANK(AY9),"",IF(AY9="Se Investigan y Resuelven Oportunamente",15,"0"))</f>
        <v>15</v>
      </c>
      <c r="BA9" s="180" t="str">
        <f t="shared" ref="BA9" si="16">IF(BB9=0,"",IF(BB9&lt;86,"Débil",(IF(BB9&gt;=96,"Fuerte","Moderado"))))</f>
        <v>Moderado</v>
      </c>
      <c r="BB9" s="181">
        <f t="shared" ref="BB9" si="17">SUM(AZ9,AX9,AV9,AT9,AR9,AP9,AN9)</f>
        <v>95</v>
      </c>
      <c r="BC9" s="133" t="s">
        <v>33</v>
      </c>
      <c r="BD9" s="201" t="str">
        <f>IF(ISBLANK(BC9),"",(IF(BC9="El control no se ejecuta por parte del responsable","Débil",(IF(BC9="El control se ejecuta de manera consistente por parte del responsable","Fuerte","Moderado")))))</f>
        <v>Fuerte</v>
      </c>
      <c r="BE9" s="254" t="str">
        <f>IF(BA9="","",(IF(BD9="Débil","Débil",IF(BD9="Moderado","Moderado",IF(BA9="Débil","Débil","Fuerte")))))</f>
        <v>Fuerte</v>
      </c>
      <c r="BF9" s="255">
        <f>IF(BD9="","",(IF(BD9="Fuerte",2,IF(BD9="Moderado",1,0))))</f>
        <v>2</v>
      </c>
      <c r="BG9" s="501"/>
      <c r="BH9" s="487"/>
      <c r="BI9" s="503"/>
      <c r="BJ9" s="487"/>
      <c r="BK9" s="563"/>
      <c r="BL9" s="839"/>
      <c r="BM9" s="493"/>
      <c r="BN9" s="495"/>
      <c r="BO9" s="134"/>
      <c r="BP9" s="139"/>
      <c r="BQ9" s="135"/>
      <c r="ML9" s="8" t="s">
        <v>63</v>
      </c>
      <c r="MN9" s="8" t="s">
        <v>64</v>
      </c>
      <c r="MQ9" s="8" t="s">
        <v>65</v>
      </c>
    </row>
    <row r="10" spans="1:357" s="8" customFormat="1" ht="158.25" customHeight="1">
      <c r="A10" s="643">
        <v>2</v>
      </c>
      <c r="B10" s="650"/>
      <c r="C10" s="572"/>
      <c r="D10" s="333" t="s">
        <v>134</v>
      </c>
      <c r="E10" s="829" t="s">
        <v>135</v>
      </c>
      <c r="F10" s="572" t="s">
        <v>73</v>
      </c>
      <c r="G10" s="805" t="s">
        <v>136</v>
      </c>
      <c r="H10" s="537"/>
      <c r="I10" s="507"/>
      <c r="J10" s="507" t="s">
        <v>40</v>
      </c>
      <c r="K10" s="507"/>
      <c r="L10" s="508"/>
      <c r="M10" s="510">
        <f>IF(L10="X",5,IF(K10="X",4,IF(J10="X",3,IF(I10="X",2,IF(H10="X",1,"0")))))</f>
        <v>3</v>
      </c>
      <c r="N10" s="512" t="str">
        <f>IF(M10=1,"RARA VEZ",IF(M10=2,"IMPROBABLE",IF(M10=3,"POSIBLE",IF(M10=4,"PROBABLE",IF(M10=5,"CASI SIEMPRE","")))))</f>
        <v>POSIBLE</v>
      </c>
      <c r="O10" s="562" t="s">
        <v>40</v>
      </c>
      <c r="P10" s="505" t="s">
        <v>40</v>
      </c>
      <c r="Q10" s="505" t="s">
        <v>40</v>
      </c>
      <c r="R10" s="505"/>
      <c r="S10" s="505" t="s">
        <v>40</v>
      </c>
      <c r="T10" s="505" t="s">
        <v>40</v>
      </c>
      <c r="U10" s="505" t="s">
        <v>40</v>
      </c>
      <c r="V10" s="505"/>
      <c r="W10" s="505"/>
      <c r="X10" s="505" t="s">
        <v>40</v>
      </c>
      <c r="Y10" s="505"/>
      <c r="Z10" s="505" t="s">
        <v>40</v>
      </c>
      <c r="AA10" s="505"/>
      <c r="AB10" s="505"/>
      <c r="AC10" s="505"/>
      <c r="AD10" s="505"/>
      <c r="AE10" s="505" t="s">
        <v>40</v>
      </c>
      <c r="AF10" s="505" t="s">
        <v>40</v>
      </c>
      <c r="AG10" s="551"/>
      <c r="AH10" s="518">
        <f>COUNTIF(O10:AG11,"X")</f>
        <v>10</v>
      </c>
      <c r="AI10" s="553" t="str">
        <f>IF(AH10=0,"",(IF(AH10&gt;11,"CATASTRÓFICO",IF(AH10&lt;=5,"MODERADO",IF(12&gt;=AH10&gt;5,"MAYOR","")))))</f>
        <v>MAYOR</v>
      </c>
      <c r="AJ10" s="555">
        <f>IF(AI10="CATASTRÓFICO",5*M10,IF(AI10="MAYOR",4*M10,IF(AI10="MODERADO",3*M10,0)))</f>
        <v>12</v>
      </c>
      <c r="AK10" s="499" t="str">
        <f t="shared" ref="AK10" si="18">IF(AJ10=0,"",IF(AJ10="MAYOR","EXTREMO",IF(AI10="CASI SIEMPRE","EXTREMO",IF(AI10="CATASTRÓFICO","EXTREMO",IF(AJ10="12M","EXTREMO",IF(AJ10=4,"ALTO",IF(AJ10=8,"ALTO",IF(AJ10=9,"ALTO",IF(AJ10=6,"MODERADO",IF(AJ10=3,"MODERADO",IF(AJ10=12,IF(AI10="MODERADO","ALTO","EXTREMO"),"EXTREMO")))))))))))</f>
        <v>EXTREMO</v>
      </c>
      <c r="AL10" s="55" t="s">
        <v>137</v>
      </c>
      <c r="AM10" s="11" t="s">
        <v>50</v>
      </c>
      <c r="AN10" s="177">
        <f t="shared" si="0"/>
        <v>15</v>
      </c>
      <c r="AO10" s="348" t="s">
        <v>63</v>
      </c>
      <c r="AP10" s="177">
        <f t="shared" si="1"/>
        <v>15</v>
      </c>
      <c r="AQ10" s="348" t="s">
        <v>51</v>
      </c>
      <c r="AR10" s="177">
        <f t="shared" si="2"/>
        <v>15</v>
      </c>
      <c r="AS10" s="36" t="s">
        <v>59</v>
      </c>
      <c r="AT10" s="171">
        <f t="shared" si="3"/>
        <v>10</v>
      </c>
      <c r="AU10" s="36" t="s">
        <v>53</v>
      </c>
      <c r="AV10" s="171">
        <f t="shared" si="4"/>
        <v>15</v>
      </c>
      <c r="AW10" s="36" t="s">
        <v>55</v>
      </c>
      <c r="AX10" s="349">
        <f t="shared" si="5"/>
        <v>10</v>
      </c>
      <c r="AY10" s="37" t="s">
        <v>54</v>
      </c>
      <c r="AZ10" s="171">
        <f t="shared" si="6"/>
        <v>15</v>
      </c>
      <c r="BA10" s="184" t="str">
        <f t="shared" si="7"/>
        <v>Moderado</v>
      </c>
      <c r="BB10" s="185">
        <f t="shared" si="8"/>
        <v>95</v>
      </c>
      <c r="BC10" s="36" t="s">
        <v>33</v>
      </c>
      <c r="BD10" s="195" t="str">
        <f t="shared" ref="BD10:BD14" si="19">IF(ISBLANK(BC10),"",(IF(BC10="El control no se ejecuta por parte del responsable","Débil",(IF(BC10="El control se ejecuta de manera consistente por parte del responsable","Fuerte","Moderado")))))</f>
        <v>Fuerte</v>
      </c>
      <c r="BE10" s="205" t="str">
        <f t="shared" ref="BE10:BE14" si="20">IF(BA10="","",(IF(BD10="Débil","Débil",IF(BD10="Moderado","Moderado",IF(BA10="Débil","Débil","Fuerte")))))</f>
        <v>Fuerte</v>
      </c>
      <c r="BF10" s="206">
        <f t="shared" ref="BF10:BF14" si="21">IF(BD10="","",(IF(BD10="Fuerte",2,IF(BD10="Moderado",1,0))))</f>
        <v>2</v>
      </c>
      <c r="BG10" s="539">
        <f>IFERROR(ROUND(AVERAGE(BF10:BF11),0),0)</f>
        <v>2</v>
      </c>
      <c r="BH10" s="542">
        <f>IF(BI10="CASI SIEMPRE",5,IF(BI10="PROBABLE",4,IF(BI10="POSIBLE",3,IF(BI10="IMPROBABLE",2,IF(BI10="RARA VEZ",1,0)))))</f>
        <v>1</v>
      </c>
      <c r="BI10" s="545" t="str">
        <f>IF(BG10=2,IF(N10="CASI SIEMPRE","POSIBLE",IF(N10="PROBABLE","IMPROBABLE","RARA VEZ")),IF(BG10=1,IF(N10="CASI SEGURO","PROBABLE",IF(N10="PROBABLE","POSIBLE",IF(N10="POSIBLE","IMPROBABLE","RARA VEZ"))),IF(BG10=0,N10,0)))</f>
        <v>RARA VEZ</v>
      </c>
      <c r="BJ10" s="542">
        <f>IF(BK10="CATASTRÓFICO",5,IF(BK10="MAYOR",4,IF(BK10="MODERADO",3,0)))</f>
        <v>4</v>
      </c>
      <c r="BK10" s="548" t="str">
        <f>AI10</f>
        <v>MAYOR</v>
      </c>
      <c r="BL10" s="520">
        <f>IF(BJ10*BH10=12,IF(BI10="PROBABLE","12A","12M"),BH10*BJ10)</f>
        <v>4</v>
      </c>
      <c r="BM10" s="523" t="str">
        <f>IF(BL10=0,"",IF(BI10="CASI SIEMPRE","EXTREMO",IF(BK10="CATASTRÓFICO","EXTREMO",IF(BL10="12M","EXTREMO",IF(BL10="12A","ALTO",IF(BL10=4,"ALTO",IF(BL10=8,"ALTO",IF(BL10=9,"ALTO",IF(BL10=6,"MODERADO",IF(BL10=3,"MODERADO","EXTREMO"))))))))))</f>
        <v>ALTO</v>
      </c>
      <c r="BN10" s="526"/>
      <c r="BO10" s="18"/>
      <c r="BP10" s="142"/>
      <c r="BQ10" s="19"/>
      <c r="ML10" s="8" t="s">
        <v>66</v>
      </c>
    </row>
    <row r="11" spans="1:357" s="8" customFormat="1" ht="114" customHeight="1">
      <c r="A11" s="643"/>
      <c r="B11" s="650"/>
      <c r="C11" s="572"/>
      <c r="D11" s="334" t="s">
        <v>138</v>
      </c>
      <c r="E11" s="830"/>
      <c r="F11" s="534"/>
      <c r="G11" s="806"/>
      <c r="H11" s="515"/>
      <c r="I11" s="506"/>
      <c r="J11" s="506"/>
      <c r="K11" s="506"/>
      <c r="L11" s="509"/>
      <c r="M11" s="511"/>
      <c r="N11" s="513"/>
      <c r="O11" s="515"/>
      <c r="P11" s="506"/>
      <c r="Q11" s="506"/>
      <c r="R11" s="506"/>
      <c r="S11" s="506"/>
      <c r="T11" s="506"/>
      <c r="U11" s="506"/>
      <c r="V11" s="506"/>
      <c r="W11" s="506"/>
      <c r="X11" s="506"/>
      <c r="Y11" s="506"/>
      <c r="Z11" s="506"/>
      <c r="AA11" s="506"/>
      <c r="AB11" s="506"/>
      <c r="AC11" s="506"/>
      <c r="AD11" s="506"/>
      <c r="AE11" s="506"/>
      <c r="AF11" s="506"/>
      <c r="AG11" s="509"/>
      <c r="AH11" s="519"/>
      <c r="AI11" s="490"/>
      <c r="AJ11" s="498"/>
      <c r="AK11" s="500"/>
      <c r="AL11" s="38" t="s">
        <v>139</v>
      </c>
      <c r="AM11" s="345" t="s">
        <v>50</v>
      </c>
      <c r="AN11" s="346">
        <f t="shared" si="0"/>
        <v>15</v>
      </c>
      <c r="AO11" s="344" t="s">
        <v>63</v>
      </c>
      <c r="AP11" s="346">
        <f t="shared" si="1"/>
        <v>15</v>
      </c>
      <c r="AQ11" s="344" t="s">
        <v>51</v>
      </c>
      <c r="AR11" s="346">
        <f t="shared" si="2"/>
        <v>15</v>
      </c>
      <c r="AS11" s="345" t="s">
        <v>59</v>
      </c>
      <c r="AT11" s="346">
        <f t="shared" si="3"/>
        <v>10</v>
      </c>
      <c r="AU11" s="345" t="s">
        <v>53</v>
      </c>
      <c r="AV11" s="346">
        <f t="shared" si="4"/>
        <v>15</v>
      </c>
      <c r="AW11" s="345" t="s">
        <v>55</v>
      </c>
      <c r="AX11" s="346">
        <f t="shared" si="5"/>
        <v>10</v>
      </c>
      <c r="AY11" s="347" t="s">
        <v>54</v>
      </c>
      <c r="AZ11" s="346">
        <f t="shared" si="6"/>
        <v>15</v>
      </c>
      <c r="BA11" s="188" t="str">
        <f t="shared" si="7"/>
        <v>Moderado</v>
      </c>
      <c r="BB11" s="189">
        <f t="shared" si="8"/>
        <v>95</v>
      </c>
      <c r="BC11" s="39" t="s">
        <v>33</v>
      </c>
      <c r="BD11" s="197" t="str">
        <f t="shared" si="19"/>
        <v>Fuerte</v>
      </c>
      <c r="BE11" s="209" t="str">
        <f t="shared" si="20"/>
        <v>Fuerte</v>
      </c>
      <c r="BF11" s="210">
        <f t="shared" si="21"/>
        <v>2</v>
      </c>
      <c r="BG11" s="541"/>
      <c r="BH11" s="544"/>
      <c r="BI11" s="547"/>
      <c r="BJ11" s="544"/>
      <c r="BK11" s="834"/>
      <c r="BL11" s="522"/>
      <c r="BM11" s="525"/>
      <c r="BN11" s="528"/>
      <c r="BO11" s="16"/>
      <c r="BP11" s="144"/>
      <c r="BQ11" s="17"/>
    </row>
    <row r="12" spans="1:357" s="8" customFormat="1" ht="117" customHeight="1">
      <c r="A12" s="643">
        <v>3</v>
      </c>
      <c r="B12" s="650"/>
      <c r="C12" s="572"/>
      <c r="D12" s="330" t="s">
        <v>140</v>
      </c>
      <c r="E12" s="822" t="s">
        <v>141</v>
      </c>
      <c r="F12" s="572" t="s">
        <v>73</v>
      </c>
      <c r="G12" s="807" t="s">
        <v>142</v>
      </c>
      <c r="H12" s="514"/>
      <c r="I12" s="516" t="s">
        <v>40</v>
      </c>
      <c r="J12" s="516"/>
      <c r="K12" s="516"/>
      <c r="L12" s="517"/>
      <c r="M12" s="812">
        <f>IF(L12="X",5,IF(K12="X",4,IF(J12="X",3,IF(I12="X",2,IF(H12="X",1,"0")))))</f>
        <v>2</v>
      </c>
      <c r="N12" s="815" t="str">
        <f>IF(M12=1,"RARA VEZ",IF(M12=2,"IMPROBABLE",IF(M12=3,"POSIBLE",IF(M12=4,"PROBABLE",IF(M12=5,"CASI SIEMPRE","")))))</f>
        <v>IMPROBABLE</v>
      </c>
      <c r="O12" s="818" t="s">
        <v>40</v>
      </c>
      <c r="P12" s="831" t="s">
        <v>40</v>
      </c>
      <c r="Q12" s="802" t="s">
        <v>40</v>
      </c>
      <c r="R12" s="802" t="s">
        <v>40</v>
      </c>
      <c r="S12" s="802" t="s">
        <v>40</v>
      </c>
      <c r="T12" s="802" t="s">
        <v>40</v>
      </c>
      <c r="U12" s="802" t="s">
        <v>40</v>
      </c>
      <c r="V12" s="802" t="s">
        <v>40</v>
      </c>
      <c r="W12" s="802"/>
      <c r="X12" s="802" t="s">
        <v>40</v>
      </c>
      <c r="Y12" s="802" t="s">
        <v>40</v>
      </c>
      <c r="Z12" s="802" t="s">
        <v>40</v>
      </c>
      <c r="AA12" s="802" t="s">
        <v>40</v>
      </c>
      <c r="AB12" s="802" t="s">
        <v>40</v>
      </c>
      <c r="AC12" s="802" t="s">
        <v>40</v>
      </c>
      <c r="AD12" s="802"/>
      <c r="AE12" s="802"/>
      <c r="AF12" s="802"/>
      <c r="AG12" s="517" t="s">
        <v>40</v>
      </c>
      <c r="AH12" s="844">
        <f>COUNTIF(O12:AG14,"X")</f>
        <v>15</v>
      </c>
      <c r="AI12" s="846" t="str">
        <f>IF(AH12=0,"",(IF(AH12&gt;11,"CATASTRÓFICO",IF(AH12&lt;=5,"MODERADO",IF(12&gt;AH12&gt;5,"MAYOR","")))))</f>
        <v>CATASTRÓFICO</v>
      </c>
      <c r="AJ12" s="849">
        <f>IF(AI12="CATASTRÓFICO",5*M12,IF(AI12="MAYOR",4*M12,IF(AI12="MODERADO",3*M12,0)))</f>
        <v>10</v>
      </c>
      <c r="AK12" s="852" t="str">
        <f>IF(AJ12=0,"",IF(AJ12="MAYOR","EXTREMO",IF(AI12="CASI SIEMPRE","EXTREMO",IF(AI12="CATASTRÓFICO","EXTREMO",IF(AJ12="12M","EXTREMO",IF(AJ12=4,"ALTO",IF(AJ12=8,"ALTO",IF(AJ12=9,"ALTO",IF(AJ12=6,"MODERADO",IF(AJ12=3,"MODERADO",IF(AJ12=12,IF(AI12="MODERADO","ALTO","EXTREMO"),"EXTREMO")))))))))))</f>
        <v>EXTREMO</v>
      </c>
      <c r="AL12" s="136" t="s">
        <v>131</v>
      </c>
      <c r="AM12" s="52" t="s">
        <v>50</v>
      </c>
      <c r="AN12" s="169">
        <f t="shared" ref="AN12:AN13" si="22">IF(ISBLANK(AM12),"",IF(AM12="Asignado",15,"0"))</f>
        <v>15</v>
      </c>
      <c r="AO12" s="352" t="s">
        <v>63</v>
      </c>
      <c r="AP12" s="169">
        <f t="shared" ref="AP12:AP13" si="23">IF(ISBLANK(AO12),"",IF(AO12="Adecuado",15,"0"))</f>
        <v>15</v>
      </c>
      <c r="AQ12" s="52" t="s">
        <v>51</v>
      </c>
      <c r="AR12" s="169">
        <f t="shared" ref="AR12:AR13" si="24">IF(ISBLANK(AQ12),"",IF(AQ12="Oportuna",15,"0"))</f>
        <v>15</v>
      </c>
      <c r="AS12" s="52" t="s">
        <v>52</v>
      </c>
      <c r="AT12" s="169">
        <f t="shared" ref="AT12:AT13" si="25">IF(ISBLANK(AS12),"",IF(AS12="Prevenir",15,IF(AS12="Detectar",10,"0")))</f>
        <v>15</v>
      </c>
      <c r="AU12" s="52" t="s">
        <v>53</v>
      </c>
      <c r="AV12" s="169">
        <f t="shared" ref="AV12:AV13" si="26">IF(ISBLANK(AU12),"",IF(AU12="Confiable",15,"0"))</f>
        <v>15</v>
      </c>
      <c r="AW12" s="52" t="s">
        <v>55</v>
      </c>
      <c r="AX12" s="341">
        <f t="shared" ref="AX12:AX13" si="27">IF(ISBLANK(AW12),"",IF(AW12="Completa",10,IF(AW12="Incompleta",5,"0")))</f>
        <v>10</v>
      </c>
      <c r="AY12" s="53" t="s">
        <v>54</v>
      </c>
      <c r="AZ12" s="169">
        <f t="shared" ref="AZ12" si="28">IF(ISBLANK(AY12),"",IF(AY12="Se Investigan y Resuelven Oportunamente",15,"0"))</f>
        <v>15</v>
      </c>
      <c r="BA12" s="180" t="str">
        <f t="shared" ref="BA12:BA13" si="29">IF(BB12=0,"",IF(BB12&lt;86,"Débil",(IF(BB12&gt;=96,"Fuerte","Moderado"))))</f>
        <v>Fuerte</v>
      </c>
      <c r="BB12" s="181">
        <f t="shared" ref="BB12:BB13" si="30">SUM(AZ12,AX12,AV12,AT12,AR12,AP12,AN12)</f>
        <v>100</v>
      </c>
      <c r="BC12" s="54" t="s">
        <v>33</v>
      </c>
      <c r="BD12" s="181" t="str">
        <f>IF(ISBLANK(BC12),"",(IF(BC12="El control no se ejecuta por parte del responsable","Débil",(IF(BC12="El control se ejecuta de manera consistente por parte del responsable","Fuerte","Moderado")))))</f>
        <v>Fuerte</v>
      </c>
      <c r="BE12" s="180" t="str">
        <f>IF(BA12="","",(IF(BD12="Débil","Débil",IF(BD12="Moderado","Moderado",IF(BA12="Débil","Débil","Fuerte")))))</f>
        <v>Fuerte</v>
      </c>
      <c r="BF12" s="200">
        <f>IF(BD12="","",(IF(BD12="Fuerte",2,IF(BD12="Moderado",1,0))))</f>
        <v>2</v>
      </c>
      <c r="BG12" s="854">
        <f>IFERROR(ROUND(AVERAGE(BF12:BF13),0),0)</f>
        <v>2</v>
      </c>
      <c r="BH12" s="800">
        <f>IF(BI12="CASI SIEMPRE",5,IF(BI12="PROBABLE",4,IF(BI12="POSIBLE",3,IF(BI12="IMPROBABLE",2,IF(BI12="RARA VEZ",1,0)))))</f>
        <v>1</v>
      </c>
      <c r="BI12" s="835" t="str">
        <f>IF(BG12=2,IF(N12="CASI SIEMPRE","POSIBLE",IF(N12="PROBABLE","IMPROBABLE","RARA VEZ")),IF(BG12=1,IF(N12="CASI SEGURO","PROBABLE",IF(N12="PROBABLE","POSIBLE",IF(N12="POSIBLE","IMPROBABLE","RARA VEZ"))),IF(BG12=0,N12,0)))</f>
        <v>RARA VEZ</v>
      </c>
      <c r="BJ12" s="800">
        <f>IF(BK12="CATASTRÓFICO",5,IF(BK12="MAYOR",4,IF(BK12="MODERADO",3,0)))</f>
        <v>5</v>
      </c>
      <c r="BK12" s="837" t="str">
        <f>AI12</f>
        <v>CATASTRÓFICO</v>
      </c>
      <c r="BL12" s="793">
        <v>8</v>
      </c>
      <c r="BM12" s="796" t="str">
        <f>IF(BL12=0,"",IF(BI12="CASI SIEMPRE","EXTREMO",IF(BK12="CATASTRÓFICO","EXTREMO",IF(BL12="12M","EXTREMO",IF(BL12="12A","ALTO",IF(BL12=4,"ALTO",IF(BL12=8,"ALTO",IF(BL12=9,"ALTO",IF(BL12=6,"MODERADO",IF(BL12=3,"MODERADO","EXTREMO"))))))))))</f>
        <v>EXTREMO</v>
      </c>
      <c r="BN12" s="533"/>
      <c r="BO12" s="34"/>
      <c r="BP12" s="27"/>
      <c r="BQ12" s="35"/>
      <c r="MJ12" s="8" t="s">
        <v>56</v>
      </c>
      <c r="ML12" s="145" t="s">
        <v>57</v>
      </c>
      <c r="MM12" s="8" t="s">
        <v>58</v>
      </c>
      <c r="MN12" s="8" t="s">
        <v>59</v>
      </c>
      <c r="MO12" s="8" t="s">
        <v>60</v>
      </c>
      <c r="MP12" s="8" t="s">
        <v>61</v>
      </c>
      <c r="MQ12" s="8" t="s">
        <v>62</v>
      </c>
    </row>
    <row r="13" spans="1:357" s="8" customFormat="1" ht="143.25" customHeight="1">
      <c r="A13" s="643"/>
      <c r="B13" s="650"/>
      <c r="C13" s="572"/>
      <c r="D13" s="335" t="s">
        <v>143</v>
      </c>
      <c r="E13" s="822"/>
      <c r="F13" s="572"/>
      <c r="G13" s="807"/>
      <c r="H13" s="562"/>
      <c r="I13" s="505"/>
      <c r="J13" s="505"/>
      <c r="K13" s="505"/>
      <c r="L13" s="551"/>
      <c r="M13" s="813"/>
      <c r="N13" s="816"/>
      <c r="O13" s="819"/>
      <c r="P13" s="832"/>
      <c r="Q13" s="803"/>
      <c r="R13" s="803"/>
      <c r="S13" s="803"/>
      <c r="T13" s="803"/>
      <c r="U13" s="803"/>
      <c r="V13" s="803"/>
      <c r="W13" s="803"/>
      <c r="X13" s="803"/>
      <c r="Y13" s="803"/>
      <c r="Z13" s="803"/>
      <c r="AA13" s="803"/>
      <c r="AB13" s="803"/>
      <c r="AC13" s="803"/>
      <c r="AD13" s="803"/>
      <c r="AE13" s="803"/>
      <c r="AF13" s="803"/>
      <c r="AG13" s="551"/>
      <c r="AH13" s="552"/>
      <c r="AI13" s="847"/>
      <c r="AJ13" s="850"/>
      <c r="AK13" s="777"/>
      <c r="AL13" s="136" t="s">
        <v>144</v>
      </c>
      <c r="AM13" s="336" t="s">
        <v>50</v>
      </c>
      <c r="AN13" s="169">
        <f t="shared" si="22"/>
        <v>15</v>
      </c>
      <c r="AO13" s="353" t="s">
        <v>63</v>
      </c>
      <c r="AP13" s="169">
        <f t="shared" si="23"/>
        <v>15</v>
      </c>
      <c r="AQ13" s="338" t="s">
        <v>51</v>
      </c>
      <c r="AR13" s="169">
        <f t="shared" si="24"/>
        <v>15</v>
      </c>
      <c r="AS13" s="338" t="s">
        <v>52</v>
      </c>
      <c r="AT13" s="169">
        <f t="shared" si="25"/>
        <v>15</v>
      </c>
      <c r="AU13" s="338" t="s">
        <v>53</v>
      </c>
      <c r="AV13" s="337">
        <f t="shared" si="26"/>
        <v>15</v>
      </c>
      <c r="AW13" s="338" t="s">
        <v>55</v>
      </c>
      <c r="AX13" s="341">
        <f t="shared" si="27"/>
        <v>10</v>
      </c>
      <c r="AY13" s="339" t="s">
        <v>54</v>
      </c>
      <c r="AZ13" s="337">
        <f t="shared" si="6"/>
        <v>15</v>
      </c>
      <c r="BA13" s="180" t="str">
        <f t="shared" si="29"/>
        <v>Fuerte</v>
      </c>
      <c r="BB13" s="181">
        <f t="shared" si="30"/>
        <v>100</v>
      </c>
      <c r="BC13" s="340" t="s">
        <v>33</v>
      </c>
      <c r="BD13" s="181" t="str">
        <f>IF(ISBLANK(BC13),"",(IF(BC13="El control no se ejecuta por parte del responsable","Débil",(IF(BC13="El control se ejecuta de manera consistente por parte del responsable","Fuerte","Moderado")))))</f>
        <v>Fuerte</v>
      </c>
      <c r="BE13" s="180" t="str">
        <f>IF(BA13="","",(IF(BD13="Débil","Débil",IF(BD13="Moderado","Moderado",IF(BA13="Débil","Débil","Fuerte")))))</f>
        <v>Fuerte</v>
      </c>
      <c r="BF13" s="200">
        <f>IF(BD13="","",(IF(BD13="Fuerte",2,IF(BD13="Moderado",1,0))))</f>
        <v>2</v>
      </c>
      <c r="BG13" s="855"/>
      <c r="BH13" s="487"/>
      <c r="BI13" s="503"/>
      <c r="BJ13" s="487"/>
      <c r="BK13" s="549"/>
      <c r="BL13" s="794"/>
      <c r="BM13" s="797"/>
      <c r="BN13" s="572"/>
      <c r="BO13" s="134"/>
      <c r="BP13" s="139"/>
      <c r="BQ13" s="135"/>
      <c r="ML13" s="145"/>
    </row>
    <row r="14" spans="1:357" s="8" customFormat="1" ht="110.25" customHeight="1">
      <c r="A14" s="799"/>
      <c r="B14" s="824"/>
      <c r="C14" s="573"/>
      <c r="D14" s="42" t="s">
        <v>145</v>
      </c>
      <c r="E14" s="823"/>
      <c r="F14" s="573"/>
      <c r="G14" s="808"/>
      <c r="H14" s="809"/>
      <c r="I14" s="810"/>
      <c r="J14" s="810"/>
      <c r="K14" s="810"/>
      <c r="L14" s="811"/>
      <c r="M14" s="814"/>
      <c r="N14" s="817"/>
      <c r="O14" s="820"/>
      <c r="P14" s="833"/>
      <c r="Q14" s="804"/>
      <c r="R14" s="804"/>
      <c r="S14" s="804"/>
      <c r="T14" s="804"/>
      <c r="U14" s="804"/>
      <c r="V14" s="804"/>
      <c r="W14" s="804"/>
      <c r="X14" s="804"/>
      <c r="Y14" s="804"/>
      <c r="Z14" s="804"/>
      <c r="AA14" s="804"/>
      <c r="AB14" s="804"/>
      <c r="AC14" s="804"/>
      <c r="AD14" s="804"/>
      <c r="AE14" s="804"/>
      <c r="AF14" s="804"/>
      <c r="AG14" s="811"/>
      <c r="AH14" s="845"/>
      <c r="AI14" s="848"/>
      <c r="AJ14" s="851"/>
      <c r="AK14" s="853"/>
      <c r="AL14" s="43" t="s">
        <v>139</v>
      </c>
      <c r="AM14" s="21" t="s">
        <v>50</v>
      </c>
      <c r="AN14" s="176">
        <f t="shared" si="0"/>
        <v>15</v>
      </c>
      <c r="AO14" s="21" t="s">
        <v>63</v>
      </c>
      <c r="AP14" s="179">
        <f t="shared" si="1"/>
        <v>15</v>
      </c>
      <c r="AQ14" s="21" t="s">
        <v>51</v>
      </c>
      <c r="AR14" s="179">
        <f t="shared" si="2"/>
        <v>15</v>
      </c>
      <c r="AS14" s="21" t="s">
        <v>52</v>
      </c>
      <c r="AT14" s="179">
        <f t="shared" si="3"/>
        <v>15</v>
      </c>
      <c r="AU14" s="21" t="s">
        <v>53</v>
      </c>
      <c r="AV14" s="179">
        <f t="shared" si="4"/>
        <v>15</v>
      </c>
      <c r="AW14" s="21" t="s">
        <v>55</v>
      </c>
      <c r="AX14" s="342">
        <f t="shared" si="5"/>
        <v>10</v>
      </c>
      <c r="AY14" s="20" t="s">
        <v>54</v>
      </c>
      <c r="AZ14" s="176">
        <f t="shared" si="6"/>
        <v>15</v>
      </c>
      <c r="BA14" s="192" t="str">
        <f t="shared" si="7"/>
        <v>Fuerte</v>
      </c>
      <c r="BB14" s="193">
        <f t="shared" si="8"/>
        <v>100</v>
      </c>
      <c r="BC14" s="21" t="s">
        <v>33</v>
      </c>
      <c r="BD14" s="199" t="str">
        <f t="shared" si="19"/>
        <v>Fuerte</v>
      </c>
      <c r="BE14" s="214" t="str">
        <f t="shared" si="20"/>
        <v>Fuerte</v>
      </c>
      <c r="BF14" s="215">
        <f t="shared" si="21"/>
        <v>2</v>
      </c>
      <c r="BG14" s="856"/>
      <c r="BH14" s="801"/>
      <c r="BI14" s="836"/>
      <c r="BJ14" s="801"/>
      <c r="BK14" s="838"/>
      <c r="BL14" s="795"/>
      <c r="BM14" s="798"/>
      <c r="BN14" s="573"/>
      <c r="BO14" s="44"/>
      <c r="BP14" s="140"/>
      <c r="BQ14" s="45"/>
    </row>
    <row r="15" spans="1:357">
      <c r="H15" s="24"/>
      <c r="M15" s="244"/>
      <c r="N15" s="245"/>
      <c r="O15" s="25"/>
      <c r="AH15" s="248"/>
      <c r="AI15" s="245"/>
      <c r="AK15" s="249"/>
      <c r="BI15" s="256"/>
      <c r="BJ15" s="245"/>
      <c r="BM15" s="257"/>
    </row>
    <row r="16" spans="1:357" s="23" customFormat="1">
      <c r="B16" s="7"/>
      <c r="C16" s="7"/>
      <c r="D16" s="7"/>
      <c r="E16" s="7"/>
      <c r="G16" s="7"/>
      <c r="M16" s="246"/>
      <c r="N16" s="247"/>
      <c r="AH16" s="250"/>
      <c r="AI16" s="247"/>
      <c r="AJ16" s="150"/>
      <c r="AK16" s="251"/>
      <c r="AN16" s="253"/>
      <c r="AP16" s="253"/>
      <c r="AR16" s="253"/>
      <c r="AT16" s="253"/>
      <c r="AV16" s="253"/>
      <c r="AX16" s="253"/>
      <c r="AZ16" s="253"/>
      <c r="BA16" s="150"/>
      <c r="BB16" s="253"/>
      <c r="BC16" s="26"/>
      <c r="BD16" s="150"/>
      <c r="BE16" s="150"/>
      <c r="BF16" s="150"/>
      <c r="BG16" s="150"/>
      <c r="BH16" s="150"/>
      <c r="BI16" s="253"/>
      <c r="BJ16" s="150"/>
      <c r="BK16" s="150"/>
      <c r="BL16" s="150"/>
      <c r="BM16" s="150"/>
      <c r="BO16" s="7"/>
    </row>
  </sheetData>
  <sheetProtection insertColumns="0" insertRows="0" deleteColumns="0" deleteRows="0"/>
  <mergeCells count="169">
    <mergeCell ref="BP6:BP7"/>
    <mergeCell ref="BQ6:BQ7"/>
    <mergeCell ref="AM7:AN7"/>
    <mergeCell ref="AE12:AE14"/>
    <mergeCell ref="AF12:AF14"/>
    <mergeCell ref="AG12:AG14"/>
    <mergeCell ref="AH12:AH14"/>
    <mergeCell ref="AI12:AI14"/>
    <mergeCell ref="AJ12:AJ14"/>
    <mergeCell ref="AK12:AK14"/>
    <mergeCell ref="BG12:BG14"/>
    <mergeCell ref="AH6:AI6"/>
    <mergeCell ref="AJ6:AK7"/>
    <mergeCell ref="AL6:AL7"/>
    <mergeCell ref="AO7:AP7"/>
    <mergeCell ref="AQ7:AR7"/>
    <mergeCell ref="AS7:AT7"/>
    <mergeCell ref="AU7:AV7"/>
    <mergeCell ref="AW7:AX7"/>
    <mergeCell ref="AY7:AZ7"/>
    <mergeCell ref="BE6:BG7"/>
    <mergeCell ref="BL6:BM7"/>
    <mergeCell ref="BN6:BN7"/>
    <mergeCell ref="BO6:BO7"/>
    <mergeCell ref="A6:A7"/>
    <mergeCell ref="B6:B7"/>
    <mergeCell ref="D6:D7"/>
    <mergeCell ref="E6:E7"/>
    <mergeCell ref="F6:F7"/>
    <mergeCell ref="G6:G7"/>
    <mergeCell ref="H6:L6"/>
    <mergeCell ref="M6:N6"/>
    <mergeCell ref="O6:AG6"/>
    <mergeCell ref="C6:C7"/>
    <mergeCell ref="A1:D3"/>
    <mergeCell ref="A4:G5"/>
    <mergeCell ref="H4:BM4"/>
    <mergeCell ref="BN4:BQ5"/>
    <mergeCell ref="H5:AK5"/>
    <mergeCell ref="AL5:BM5"/>
    <mergeCell ref="BK1:BM1"/>
    <mergeCell ref="BK2:BM2"/>
    <mergeCell ref="BK3:BM3"/>
    <mergeCell ref="E1:BI3"/>
    <mergeCell ref="AM6:AZ6"/>
    <mergeCell ref="BA6:BB7"/>
    <mergeCell ref="BC6:BD7"/>
    <mergeCell ref="AE8:AE9"/>
    <mergeCell ref="AF8:AF9"/>
    <mergeCell ref="P10:P11"/>
    <mergeCell ref="Q10:Q11"/>
    <mergeCell ref="R10:R11"/>
    <mergeCell ref="AA10:AA11"/>
    <mergeCell ref="AB10:AB11"/>
    <mergeCell ref="AC10:AC11"/>
    <mergeCell ref="AD10:AD11"/>
    <mergeCell ref="X8:X9"/>
    <mergeCell ref="Y8:Y9"/>
    <mergeCell ref="Z8:Z9"/>
    <mergeCell ref="AA8:AA9"/>
    <mergeCell ref="AB8:AB9"/>
    <mergeCell ref="AC8:AC9"/>
    <mergeCell ref="AD8:AD9"/>
    <mergeCell ref="V10:V11"/>
    <mergeCell ref="Z10:Z11"/>
    <mergeCell ref="X10:X11"/>
    <mergeCell ref="BN8:BN9"/>
    <mergeCell ref="BH8:BH9"/>
    <mergeCell ref="BI8:BI9"/>
    <mergeCell ref="BJ8:BJ9"/>
    <mergeCell ref="W10:W11"/>
    <mergeCell ref="W8:W9"/>
    <mergeCell ref="I8:I9"/>
    <mergeCell ref="J8:J9"/>
    <mergeCell ref="K8:K9"/>
    <mergeCell ref="L8:L9"/>
    <mergeCell ref="M8:M9"/>
    <mergeCell ref="N8:N9"/>
    <mergeCell ref="S10:S11"/>
    <mergeCell ref="T10:T11"/>
    <mergeCell ref="U10:U11"/>
    <mergeCell ref="U8:U9"/>
    <mergeCell ref="V8:V9"/>
    <mergeCell ref="O8:O9"/>
    <mergeCell ref="P8:P9"/>
    <mergeCell ref="Q8:Q9"/>
    <mergeCell ref="R8:R9"/>
    <mergeCell ref="S8:S9"/>
    <mergeCell ref="T8:T9"/>
    <mergeCell ref="M10:M11"/>
    <mergeCell ref="BK8:BK9"/>
    <mergeCell ref="BL8:BL9"/>
    <mergeCell ref="BM8:BM9"/>
    <mergeCell ref="AG8:AG9"/>
    <mergeCell ref="AH8:AH9"/>
    <mergeCell ref="AI8:AI9"/>
    <mergeCell ref="AJ8:AJ9"/>
    <mergeCell ref="AK8:AK9"/>
    <mergeCell ref="BG8:BG9"/>
    <mergeCell ref="P12:P14"/>
    <mergeCell ref="Q12:Q14"/>
    <mergeCell ref="R12:R14"/>
    <mergeCell ref="S12:S14"/>
    <mergeCell ref="BL10:BL11"/>
    <mergeCell ref="BM10:BM11"/>
    <mergeCell ref="BN10:BN11"/>
    <mergeCell ref="AK10:AK11"/>
    <mergeCell ref="BG10:BG11"/>
    <mergeCell ref="BH10:BH11"/>
    <mergeCell ref="BI10:BI11"/>
    <mergeCell ref="BJ10:BJ11"/>
    <mergeCell ref="BK10:BK11"/>
    <mergeCell ref="AE10:AE11"/>
    <mergeCell ref="AF10:AF11"/>
    <mergeCell ref="AG10:AG11"/>
    <mergeCell ref="AH10:AH11"/>
    <mergeCell ref="AI10:AI11"/>
    <mergeCell ref="AJ10:AJ11"/>
    <mergeCell ref="Y10:Y11"/>
    <mergeCell ref="T12:T14"/>
    <mergeCell ref="U12:U14"/>
    <mergeCell ref="BI12:BI14"/>
    <mergeCell ref="BK12:BK14"/>
    <mergeCell ref="L12:L14"/>
    <mergeCell ref="M12:M14"/>
    <mergeCell ref="N12:N14"/>
    <mergeCell ref="O12:O14"/>
    <mergeCell ref="A8:A9"/>
    <mergeCell ref="A10:A11"/>
    <mergeCell ref="F10:F11"/>
    <mergeCell ref="E12:E14"/>
    <mergeCell ref="B8:B14"/>
    <mergeCell ref="E8:E9"/>
    <mergeCell ref="F8:F9"/>
    <mergeCell ref="G8:G9"/>
    <mergeCell ref="H8:H9"/>
    <mergeCell ref="H10:H11"/>
    <mergeCell ref="E10:E11"/>
    <mergeCell ref="I10:I11"/>
    <mergeCell ref="J10:J11"/>
    <mergeCell ref="K10:K11"/>
    <mergeCell ref="L10:L11"/>
    <mergeCell ref="N10:N11"/>
    <mergeCell ref="O10:O11"/>
    <mergeCell ref="C8:C14"/>
    <mergeCell ref="BL12:BL14"/>
    <mergeCell ref="BM12:BM14"/>
    <mergeCell ref="BN12:BN14"/>
    <mergeCell ref="A12:A14"/>
    <mergeCell ref="BJ6:BK7"/>
    <mergeCell ref="BH6:BI7"/>
    <mergeCell ref="BH12:BH14"/>
    <mergeCell ref="BJ12:BJ14"/>
    <mergeCell ref="V12:V14"/>
    <mergeCell ref="W12:W14"/>
    <mergeCell ref="X12:X14"/>
    <mergeCell ref="Y12:Y14"/>
    <mergeCell ref="Z12:Z14"/>
    <mergeCell ref="AA12:AA14"/>
    <mergeCell ref="AB12:AB14"/>
    <mergeCell ref="AC12:AC14"/>
    <mergeCell ref="AD12:AD14"/>
    <mergeCell ref="G10:G11"/>
    <mergeCell ref="G12:G14"/>
    <mergeCell ref="F12:F14"/>
    <mergeCell ref="H12:H14"/>
    <mergeCell ref="I12:I14"/>
    <mergeCell ref="J12:J14"/>
    <mergeCell ref="K12:K14"/>
  </mergeCells>
  <conditionalFormatting sqref="N8:N9">
    <cfRule type="cellIs" dxfId="2834" priority="672" operator="equal">
      <formula>"CASI SIEMPRE"</formula>
    </cfRule>
    <cfRule type="cellIs" dxfId="2833" priority="673" operator="equal">
      <formula>"PROBABLE"</formula>
    </cfRule>
    <cfRule type="cellIs" dxfId="2832" priority="674" operator="equal">
      <formula>"POSIBLE"</formula>
    </cfRule>
    <cfRule type="cellIs" dxfId="2831" priority="675" operator="equal">
      <formula>"RARA VEZ"</formula>
    </cfRule>
    <cfRule type="cellIs" dxfId="2830" priority="676" operator="equal">
      <formula>"IMPROBABLE"</formula>
    </cfRule>
  </conditionalFormatting>
  <conditionalFormatting sqref="M8:M9">
    <cfRule type="cellIs" dxfId="2829" priority="667" operator="equal">
      <formula>5</formula>
    </cfRule>
    <cfRule type="cellIs" dxfId="2828" priority="668" operator="equal">
      <formula>4</formula>
    </cfRule>
    <cfRule type="cellIs" dxfId="2827" priority="669" operator="equal">
      <formula>3</formula>
    </cfRule>
    <cfRule type="cellIs" dxfId="2826" priority="670" operator="equal">
      <formula>2</formula>
    </cfRule>
    <cfRule type="cellIs" dxfId="2825" priority="671" operator="equal">
      <formula>1</formula>
    </cfRule>
  </conditionalFormatting>
  <conditionalFormatting sqref="AH8:AH9">
    <cfRule type="cellIs" dxfId="2824" priority="661" operator="greaterThanOrEqual">
      <formula>12</formula>
    </cfRule>
    <cfRule type="cellIs" dxfId="2823" priority="662" operator="between">
      <formula>6</formula>
      <formula>11</formula>
    </cfRule>
    <cfRule type="cellIs" dxfId="2822" priority="666" operator="between">
      <formula>1</formula>
      <formula>5</formula>
    </cfRule>
  </conditionalFormatting>
  <conditionalFormatting sqref="AI8:AI9">
    <cfRule type="cellIs" dxfId="2821" priority="663" operator="equal">
      <formula>"CATASTRÓFICO"</formula>
    </cfRule>
    <cfRule type="cellIs" dxfId="2820" priority="664" operator="equal">
      <formula>"MAYOR"</formula>
    </cfRule>
    <cfRule type="cellIs" dxfId="2819" priority="665" operator="equal">
      <formula>"MODERADO"</formula>
    </cfRule>
  </conditionalFormatting>
  <conditionalFormatting sqref="AX8">
    <cfRule type="cellIs" priority="657" operator="equal">
      <formula>""""""</formula>
    </cfRule>
    <cfRule type="cellIs" dxfId="2818" priority="658" stopIfTrue="1" operator="equal">
      <formula>5</formula>
    </cfRule>
    <cfRule type="cellIs" dxfId="2817" priority="659" operator="equal">
      <formula>"0"</formula>
    </cfRule>
    <cfRule type="cellIs" dxfId="2816" priority="660" stopIfTrue="1" operator="equal">
      <formula>10</formula>
    </cfRule>
  </conditionalFormatting>
  <conditionalFormatting sqref="AZ8">
    <cfRule type="cellIs" priority="653" operator="equal">
      <formula>""""""</formula>
    </cfRule>
    <cfRule type="cellIs" dxfId="2815" priority="654" stopIfTrue="1" operator="equal">
      <formula>10</formula>
    </cfRule>
    <cfRule type="cellIs" dxfId="2814" priority="655" operator="equal">
      <formula>"0"</formula>
    </cfRule>
    <cfRule type="cellIs" dxfId="2813" priority="656" stopIfTrue="1" operator="equal">
      <formula>15</formula>
    </cfRule>
  </conditionalFormatting>
  <conditionalFormatting sqref="BA8">
    <cfRule type="cellIs" dxfId="2812" priority="650" operator="equal">
      <formula>"DÉBIL"</formula>
    </cfRule>
    <cfRule type="cellIs" dxfId="2811" priority="651" operator="equal">
      <formula>"MODERADO"</formula>
    </cfRule>
    <cfRule type="cellIs" dxfId="2810" priority="652" operator="equal">
      <formula>"FUERTE"</formula>
    </cfRule>
  </conditionalFormatting>
  <conditionalFormatting sqref="AV8">
    <cfRule type="cellIs" priority="646" operator="equal">
      <formula>""""""</formula>
    </cfRule>
    <cfRule type="cellIs" dxfId="2809" priority="647" stopIfTrue="1" operator="equal">
      <formula>10</formula>
    </cfRule>
    <cfRule type="cellIs" dxfId="2808" priority="648" operator="equal">
      <formula>"0"</formula>
    </cfRule>
    <cfRule type="cellIs" dxfId="2807" priority="649" stopIfTrue="1" operator="equal">
      <formula>15</formula>
    </cfRule>
  </conditionalFormatting>
  <conditionalFormatting sqref="AT8">
    <cfRule type="cellIs" priority="642" operator="equal">
      <formula>""""""</formula>
    </cfRule>
    <cfRule type="cellIs" dxfId="2806" priority="643" stopIfTrue="1" operator="equal">
      <formula>10</formula>
    </cfRule>
    <cfRule type="cellIs" dxfId="2805" priority="644" operator="equal">
      <formula>"0"</formula>
    </cfRule>
    <cfRule type="cellIs" dxfId="2804" priority="645" stopIfTrue="1" operator="equal">
      <formula>15</formula>
    </cfRule>
  </conditionalFormatting>
  <conditionalFormatting sqref="AR8">
    <cfRule type="cellIs" priority="638" operator="equal">
      <formula>""""""</formula>
    </cfRule>
    <cfRule type="cellIs" dxfId="2803" priority="639" stopIfTrue="1" operator="equal">
      <formula>10</formula>
    </cfRule>
    <cfRule type="cellIs" dxfId="2802" priority="640" operator="equal">
      <formula>"0"</formula>
    </cfRule>
    <cfRule type="cellIs" dxfId="2801" priority="641" stopIfTrue="1" operator="equal">
      <formula>15</formula>
    </cfRule>
  </conditionalFormatting>
  <conditionalFormatting sqref="AP8">
    <cfRule type="cellIs" priority="634" operator="equal">
      <formula>""""""</formula>
    </cfRule>
    <cfRule type="cellIs" dxfId="2800" priority="635" stopIfTrue="1" operator="equal">
      <formula>10</formula>
    </cfRule>
    <cfRule type="cellIs" dxfId="2799" priority="636" operator="equal">
      <formula>"0"</formula>
    </cfRule>
    <cfRule type="cellIs" dxfId="2798" priority="637" stopIfTrue="1" operator="equal">
      <formula>15</formula>
    </cfRule>
  </conditionalFormatting>
  <conditionalFormatting sqref="AN8">
    <cfRule type="cellIs" priority="630" operator="equal">
      <formula>""""""</formula>
    </cfRule>
    <cfRule type="cellIs" dxfId="2797" priority="631" stopIfTrue="1" operator="equal">
      <formula>10</formula>
    </cfRule>
    <cfRule type="cellIs" dxfId="2796" priority="632" operator="equal">
      <formula>"0"</formula>
    </cfRule>
    <cfRule type="cellIs" dxfId="2795" priority="633" stopIfTrue="1" operator="equal">
      <formula>15</formula>
    </cfRule>
  </conditionalFormatting>
  <conditionalFormatting sqref="BA10:BA11">
    <cfRule type="cellIs" dxfId="2794" priority="624" operator="equal">
      <formula>"DÉBIL"</formula>
    </cfRule>
    <cfRule type="cellIs" dxfId="2793" priority="625" operator="equal">
      <formula>"MODERADO"</formula>
    </cfRule>
    <cfRule type="cellIs" dxfId="2792" priority="626" operator="equal">
      <formula>"FUERTE"</formula>
    </cfRule>
  </conditionalFormatting>
  <conditionalFormatting sqref="BA14">
    <cfRule type="cellIs" dxfId="2791" priority="615" operator="equal">
      <formula>"DÉBIL"</formula>
    </cfRule>
    <cfRule type="cellIs" dxfId="2790" priority="616" operator="equal">
      <formula>"MODERADO"</formula>
    </cfRule>
    <cfRule type="cellIs" dxfId="2789" priority="617" operator="equal">
      <formula>"FUERTE"</formula>
    </cfRule>
  </conditionalFormatting>
  <conditionalFormatting sqref="BB14:BC14 BB8:BC8 BB10:BC11 BC9">
    <cfRule type="cellIs" dxfId="2788" priority="612" operator="greaterThanOrEqual">
      <formula>96</formula>
    </cfRule>
    <cfRule type="cellIs" dxfId="2787" priority="613" operator="between">
      <formula>86</formula>
      <formula>95</formula>
    </cfRule>
    <cfRule type="cellIs" dxfId="2786" priority="614" operator="between">
      <formula>0</formula>
      <formula>85</formula>
    </cfRule>
  </conditionalFormatting>
  <conditionalFormatting sqref="BD8:BD9">
    <cfRule type="cellIs" dxfId="2785" priority="609" operator="equal">
      <formula>"DÉBIL"</formula>
    </cfRule>
    <cfRule type="cellIs" dxfId="2784" priority="610" operator="equal">
      <formula>"MODERADO"</formula>
    </cfRule>
    <cfRule type="cellIs" dxfId="2783" priority="611" operator="equal">
      <formula>"FUERTE"</formula>
    </cfRule>
  </conditionalFormatting>
  <conditionalFormatting sqref="BD10:BD11">
    <cfRule type="cellIs" dxfId="2782" priority="603" operator="equal">
      <formula>"DÉBIL"</formula>
    </cfRule>
    <cfRule type="cellIs" dxfId="2781" priority="604" operator="equal">
      <formula>"MODERADO"</formula>
    </cfRule>
    <cfRule type="cellIs" dxfId="2780" priority="605" operator="equal">
      <formula>"FUERTE"</formula>
    </cfRule>
  </conditionalFormatting>
  <conditionalFormatting sqref="BD14">
    <cfRule type="cellIs" dxfId="2779" priority="594" operator="equal">
      <formula>"DÉBIL"</formula>
    </cfRule>
    <cfRule type="cellIs" dxfId="2778" priority="595" operator="equal">
      <formula>"MODERADO"</formula>
    </cfRule>
    <cfRule type="cellIs" dxfId="2777" priority="596" operator="equal">
      <formula>"FUERTE"</formula>
    </cfRule>
  </conditionalFormatting>
  <conditionalFormatting sqref="BE8:BH9 BH10 BE14:BF14">
    <cfRule type="cellIs" dxfId="2776" priority="591" operator="equal">
      <formula>"DÉBIL"</formula>
    </cfRule>
    <cfRule type="cellIs" dxfId="2775" priority="592" operator="equal">
      <formula>"MODERADO"</formula>
    </cfRule>
    <cfRule type="cellIs" dxfId="2774" priority="593" operator="equal">
      <formula>"FUERTE"</formula>
    </cfRule>
  </conditionalFormatting>
  <conditionalFormatting sqref="BM8:BM9">
    <cfRule type="cellIs" dxfId="2773" priority="588" operator="equal">
      <formula>"EXTREMO"</formula>
    </cfRule>
    <cfRule type="cellIs" dxfId="2772" priority="589" operator="equal">
      <formula>"MODERADO"</formula>
    </cfRule>
    <cfRule type="cellIs" dxfId="2771" priority="590" operator="equal">
      <formula>"ALTO"</formula>
    </cfRule>
  </conditionalFormatting>
  <conditionalFormatting sqref="BL8:BL9">
    <cfRule type="cellIs" dxfId="2770" priority="585" operator="equal">
      <formula>"DÉBIL"</formula>
    </cfRule>
    <cfRule type="cellIs" dxfId="2769" priority="586" operator="equal">
      <formula>"MODERADO"</formula>
    </cfRule>
    <cfRule type="cellIs" dxfId="2768" priority="587" operator="equal">
      <formula>"FUERTE"</formula>
    </cfRule>
  </conditionalFormatting>
  <conditionalFormatting sqref="BI8:BI9">
    <cfRule type="cellIs" dxfId="2767" priority="580" operator="equal">
      <formula>"CASI SIEMPRE"</formula>
    </cfRule>
    <cfRule type="cellIs" dxfId="2766" priority="581" operator="equal">
      <formula>"PROBABLE"</formula>
    </cfRule>
    <cfRule type="cellIs" dxfId="2765" priority="582" operator="equal">
      <formula>"POSIBLE"</formula>
    </cfRule>
    <cfRule type="cellIs" dxfId="2764" priority="583" operator="equal">
      <formula>"RARA VEZ"</formula>
    </cfRule>
    <cfRule type="cellIs" dxfId="2763" priority="584" operator="equal">
      <formula>"IMPROBABLE"</formula>
    </cfRule>
  </conditionalFormatting>
  <conditionalFormatting sqref="AR10">
    <cfRule type="cellIs" priority="538" operator="equal">
      <formula>""""""</formula>
    </cfRule>
    <cfRule type="cellIs" dxfId="2762" priority="539" stopIfTrue="1" operator="equal">
      <formula>10</formula>
    </cfRule>
    <cfRule type="cellIs" dxfId="2761" priority="540" operator="equal">
      <formula>"0"</formula>
    </cfRule>
    <cfRule type="cellIs" dxfId="2760" priority="541" stopIfTrue="1" operator="equal">
      <formula>15</formula>
    </cfRule>
  </conditionalFormatting>
  <conditionalFormatting sqref="AP10">
    <cfRule type="cellIs" priority="534" operator="equal">
      <formula>""""""</formula>
    </cfRule>
    <cfRule type="cellIs" dxfId="2759" priority="535" stopIfTrue="1" operator="equal">
      <formula>10</formula>
    </cfRule>
    <cfRule type="cellIs" dxfId="2758" priority="536" operator="equal">
      <formula>"0"</formula>
    </cfRule>
    <cfRule type="cellIs" dxfId="2757" priority="537" stopIfTrue="1" operator="equal">
      <formula>15</formula>
    </cfRule>
  </conditionalFormatting>
  <conditionalFormatting sqref="AN10:AN11">
    <cfRule type="cellIs" priority="530" operator="equal">
      <formula>""""""</formula>
    </cfRule>
    <cfRule type="cellIs" dxfId="2756" priority="531" stopIfTrue="1" operator="equal">
      <formula>10</formula>
    </cfRule>
    <cfRule type="cellIs" dxfId="2755" priority="532" operator="equal">
      <formula>"0"</formula>
    </cfRule>
    <cfRule type="cellIs" dxfId="2754" priority="533" stopIfTrue="1" operator="equal">
      <formula>15</formula>
    </cfRule>
  </conditionalFormatting>
  <conditionalFormatting sqref="AT10">
    <cfRule type="cellIs" priority="526" operator="equal">
      <formula>""""""</formula>
    </cfRule>
    <cfRule type="cellIs" dxfId="2753" priority="527" stopIfTrue="1" operator="equal">
      <formula>10</formula>
    </cfRule>
    <cfRule type="cellIs" dxfId="2752" priority="528" operator="equal">
      <formula>"0"</formula>
    </cfRule>
    <cfRule type="cellIs" dxfId="2751" priority="529" stopIfTrue="1" operator="equal">
      <formula>15</formula>
    </cfRule>
  </conditionalFormatting>
  <conditionalFormatting sqref="AV10">
    <cfRule type="cellIs" priority="522" operator="equal">
      <formula>""""""</formula>
    </cfRule>
    <cfRule type="cellIs" dxfId="2750" priority="523" stopIfTrue="1" operator="equal">
      <formula>10</formula>
    </cfRule>
    <cfRule type="cellIs" dxfId="2749" priority="524" operator="equal">
      <formula>"0"</formula>
    </cfRule>
    <cfRule type="cellIs" dxfId="2748" priority="525" stopIfTrue="1" operator="equal">
      <formula>15</formula>
    </cfRule>
  </conditionalFormatting>
  <conditionalFormatting sqref="AZ10">
    <cfRule type="cellIs" priority="514" operator="equal">
      <formula>""""""</formula>
    </cfRule>
    <cfRule type="cellIs" dxfId="2747" priority="515" stopIfTrue="1" operator="equal">
      <formula>10</formula>
    </cfRule>
    <cfRule type="cellIs" dxfId="2746" priority="516" operator="equal">
      <formula>"0"</formula>
    </cfRule>
    <cfRule type="cellIs" dxfId="2745" priority="517" stopIfTrue="1" operator="equal">
      <formula>15</formula>
    </cfRule>
  </conditionalFormatting>
  <conditionalFormatting sqref="AP11">
    <cfRule type="cellIs" priority="486" operator="equal">
      <formula>""""""</formula>
    </cfRule>
    <cfRule type="cellIs" dxfId="2744" priority="487" stopIfTrue="1" operator="equal">
      <formula>10</formula>
    </cfRule>
    <cfRule type="cellIs" dxfId="2743" priority="488" operator="equal">
      <formula>"0"</formula>
    </cfRule>
    <cfRule type="cellIs" dxfId="2742" priority="489" stopIfTrue="1" operator="equal">
      <formula>15</formula>
    </cfRule>
  </conditionalFormatting>
  <conditionalFormatting sqref="AR11">
    <cfRule type="cellIs" priority="482" operator="equal">
      <formula>""""""</formula>
    </cfRule>
    <cfRule type="cellIs" dxfId="2741" priority="483" stopIfTrue="1" operator="equal">
      <formula>10</formula>
    </cfRule>
    <cfRule type="cellIs" dxfId="2740" priority="484" operator="equal">
      <formula>"0"</formula>
    </cfRule>
    <cfRule type="cellIs" dxfId="2739" priority="485" stopIfTrue="1" operator="equal">
      <formula>15</formula>
    </cfRule>
  </conditionalFormatting>
  <conditionalFormatting sqref="AT11">
    <cfRule type="cellIs" priority="478" operator="equal">
      <formula>""""""</formula>
    </cfRule>
    <cfRule type="cellIs" dxfId="2738" priority="479" stopIfTrue="1" operator="equal">
      <formula>10</formula>
    </cfRule>
    <cfRule type="cellIs" dxfId="2737" priority="480" operator="equal">
      <formula>"0"</formula>
    </cfRule>
    <cfRule type="cellIs" dxfId="2736" priority="481" stopIfTrue="1" operator="equal">
      <formula>15</formula>
    </cfRule>
  </conditionalFormatting>
  <conditionalFormatting sqref="AV11">
    <cfRule type="cellIs" priority="474" operator="equal">
      <formula>""""""</formula>
    </cfRule>
    <cfRule type="cellIs" dxfId="2735" priority="475" stopIfTrue="1" operator="equal">
      <formula>10</formula>
    </cfRule>
    <cfRule type="cellIs" dxfId="2734" priority="476" operator="equal">
      <formula>"0"</formula>
    </cfRule>
    <cfRule type="cellIs" dxfId="2733" priority="477" stopIfTrue="1" operator="equal">
      <formula>15</formula>
    </cfRule>
  </conditionalFormatting>
  <conditionalFormatting sqref="AZ11">
    <cfRule type="cellIs" priority="466" operator="equal">
      <formula>""""""</formula>
    </cfRule>
    <cfRule type="cellIs" dxfId="2732" priority="467" stopIfTrue="1" operator="equal">
      <formula>10</formula>
    </cfRule>
    <cfRule type="cellIs" dxfId="2731" priority="468" operator="equal">
      <formula>"0"</formula>
    </cfRule>
    <cfRule type="cellIs" dxfId="2730" priority="469" stopIfTrue="1" operator="equal">
      <formula>15</formula>
    </cfRule>
  </conditionalFormatting>
  <conditionalFormatting sqref="AN14">
    <cfRule type="cellIs" priority="446" operator="equal">
      <formula>""""""</formula>
    </cfRule>
    <cfRule type="cellIs" dxfId="2729" priority="447" stopIfTrue="1" operator="equal">
      <formula>10</formula>
    </cfRule>
    <cfRule type="cellIs" dxfId="2728" priority="448" operator="equal">
      <formula>"0"</formula>
    </cfRule>
    <cfRule type="cellIs" dxfId="2727" priority="449" stopIfTrue="1" operator="equal">
      <formula>15</formula>
    </cfRule>
  </conditionalFormatting>
  <conditionalFormatting sqref="AZ14">
    <cfRule type="cellIs" priority="442" operator="equal">
      <formula>""""""</formula>
    </cfRule>
    <cfRule type="cellIs" dxfId="2726" priority="443" stopIfTrue="1" operator="equal">
      <formula>10</formula>
    </cfRule>
    <cfRule type="cellIs" dxfId="2725" priority="444" operator="equal">
      <formula>"0"</formula>
    </cfRule>
    <cfRule type="cellIs" dxfId="2724" priority="445" stopIfTrue="1" operator="equal">
      <formula>15</formula>
    </cfRule>
  </conditionalFormatting>
  <conditionalFormatting sqref="N10">
    <cfRule type="cellIs" dxfId="2723" priority="437" operator="equal">
      <formula>"CASI SIEMPRE"</formula>
    </cfRule>
    <cfRule type="cellIs" dxfId="2722" priority="438" operator="equal">
      <formula>"PROBABLE"</formula>
    </cfRule>
    <cfRule type="cellIs" dxfId="2721" priority="439" operator="equal">
      <formula>"POSIBLE"</formula>
    </cfRule>
    <cfRule type="cellIs" dxfId="2720" priority="440" operator="equal">
      <formula>"RARA VEZ"</formula>
    </cfRule>
    <cfRule type="cellIs" dxfId="2719" priority="441" operator="equal">
      <formula>"IMPROBABLE"</formula>
    </cfRule>
  </conditionalFormatting>
  <conditionalFormatting sqref="M10">
    <cfRule type="cellIs" dxfId="2718" priority="432" operator="equal">
      <formula>5</formula>
    </cfRule>
    <cfRule type="cellIs" dxfId="2717" priority="433" operator="equal">
      <formula>4</formula>
    </cfRule>
    <cfRule type="cellIs" dxfId="2716" priority="434" operator="equal">
      <formula>3</formula>
    </cfRule>
    <cfRule type="cellIs" dxfId="2715" priority="435" operator="equal">
      <formula>2</formula>
    </cfRule>
    <cfRule type="cellIs" dxfId="2714" priority="436" operator="equal">
      <formula>1</formula>
    </cfRule>
  </conditionalFormatting>
  <conditionalFormatting sqref="AH10">
    <cfRule type="cellIs" dxfId="2713" priority="429" operator="greaterThanOrEqual">
      <formula>12</formula>
    </cfRule>
    <cfRule type="cellIs" dxfId="2712" priority="430" operator="between">
      <formula>6</formula>
      <formula>11</formula>
    </cfRule>
    <cfRule type="cellIs" dxfId="2711" priority="431" operator="between">
      <formula>1</formula>
      <formula>5</formula>
    </cfRule>
  </conditionalFormatting>
  <conditionalFormatting sqref="AI10">
    <cfRule type="cellIs" dxfId="2710" priority="426" operator="equal">
      <formula>"CATASTRÓFICO"</formula>
    </cfRule>
    <cfRule type="cellIs" dxfId="2709" priority="427" operator="equal">
      <formula>"MAYOR"</formula>
    </cfRule>
    <cfRule type="cellIs" dxfId="2708" priority="428" operator="equal">
      <formula>"MODERADO"</formula>
    </cfRule>
  </conditionalFormatting>
  <conditionalFormatting sqref="BE11:BF11">
    <cfRule type="cellIs" dxfId="2707" priority="404" operator="equal">
      <formula>"DÉBIL"</formula>
    </cfRule>
    <cfRule type="cellIs" dxfId="2706" priority="405" operator="equal">
      <formula>"MODERADO"</formula>
    </cfRule>
    <cfRule type="cellIs" dxfId="2705" priority="406" operator="equal">
      <formula>"FUERTE"</formula>
    </cfRule>
  </conditionalFormatting>
  <conditionalFormatting sqref="AK10">
    <cfRule type="cellIs" dxfId="2704" priority="401" operator="equal">
      <formula>"MODERADO"</formula>
    </cfRule>
    <cfRule type="cellIs" dxfId="2703" priority="402" operator="equal">
      <formula>"ALTO"</formula>
    </cfRule>
    <cfRule type="cellIs" dxfId="2702" priority="403" operator="equal">
      <formula>"EXTREMO"</formula>
    </cfRule>
  </conditionalFormatting>
  <conditionalFormatting sqref="AK10">
    <cfRule type="cellIs" dxfId="2701" priority="400" operator="equal">
      <formula>"NINGUNO"</formula>
    </cfRule>
  </conditionalFormatting>
  <conditionalFormatting sqref="BM10">
    <cfRule type="cellIs" dxfId="2700" priority="389" operator="equal">
      <formula>"EXTREMO"</formula>
    </cfRule>
    <cfRule type="cellIs" dxfId="2699" priority="390" operator="equal">
      <formula>"MODERADO"</formula>
    </cfRule>
    <cfRule type="cellIs" dxfId="2698" priority="391" operator="equal">
      <formula>"ALTO"</formula>
    </cfRule>
  </conditionalFormatting>
  <conditionalFormatting sqref="BJ8:BJ9">
    <cfRule type="cellIs" dxfId="2697" priority="386" operator="equal">
      <formula>"DÉBIL"</formula>
    </cfRule>
    <cfRule type="cellIs" dxfId="2696" priority="387" operator="equal">
      <formula>"MODERADO"</formula>
    </cfRule>
    <cfRule type="cellIs" dxfId="2695" priority="388" operator="equal">
      <formula>"FUERTE"</formula>
    </cfRule>
  </conditionalFormatting>
  <conditionalFormatting sqref="BE10:BF10">
    <cfRule type="cellIs" dxfId="2694" priority="373" operator="equal">
      <formula>"DÉBIL"</formula>
    </cfRule>
    <cfRule type="cellIs" dxfId="2693" priority="374" operator="equal">
      <formula>"MODERADO"</formula>
    </cfRule>
    <cfRule type="cellIs" dxfId="2692" priority="375" operator="equal">
      <formula>"FUERTE"</formula>
    </cfRule>
  </conditionalFormatting>
  <conditionalFormatting sqref="AV14">
    <cfRule type="cellIs" priority="349" operator="equal">
      <formula>""""""</formula>
    </cfRule>
    <cfRule type="cellIs" dxfId="2691" priority="350" stopIfTrue="1" operator="equal">
      <formula>10</formula>
    </cfRule>
    <cfRule type="cellIs" dxfId="2690" priority="351" operator="equal">
      <formula>"0"</formula>
    </cfRule>
    <cfRule type="cellIs" dxfId="2689" priority="352" stopIfTrue="1" operator="equal">
      <formula>15</formula>
    </cfRule>
  </conditionalFormatting>
  <conditionalFormatting sqref="AT14">
    <cfRule type="cellIs" priority="345" operator="equal">
      <formula>""""""</formula>
    </cfRule>
    <cfRule type="cellIs" dxfId="2688" priority="346" stopIfTrue="1" operator="equal">
      <formula>10</formula>
    </cfRule>
    <cfRule type="cellIs" dxfId="2687" priority="347" operator="equal">
      <formula>"0"</formula>
    </cfRule>
    <cfRule type="cellIs" dxfId="2686" priority="348" stopIfTrue="1" operator="equal">
      <formula>15</formula>
    </cfRule>
  </conditionalFormatting>
  <conditionalFormatting sqref="AR14">
    <cfRule type="cellIs" priority="341" operator="equal">
      <formula>""""""</formula>
    </cfRule>
    <cfRule type="cellIs" dxfId="2685" priority="342" stopIfTrue="1" operator="equal">
      <formula>10</formula>
    </cfRule>
    <cfRule type="cellIs" dxfId="2684" priority="343" operator="equal">
      <formula>"0"</formula>
    </cfRule>
    <cfRule type="cellIs" dxfId="2683" priority="344" stopIfTrue="1" operator="equal">
      <formula>15</formula>
    </cfRule>
  </conditionalFormatting>
  <conditionalFormatting sqref="AP14">
    <cfRule type="cellIs" priority="337" operator="equal">
      <formula>""""""</formula>
    </cfRule>
    <cfRule type="cellIs" dxfId="2682" priority="338" stopIfTrue="1" operator="equal">
      <formula>10</formula>
    </cfRule>
    <cfRule type="cellIs" dxfId="2681" priority="339" operator="equal">
      <formula>"0"</formula>
    </cfRule>
    <cfRule type="cellIs" dxfId="2680" priority="340" stopIfTrue="1" operator="equal">
      <formula>15</formula>
    </cfRule>
  </conditionalFormatting>
  <conditionalFormatting sqref="BJ10">
    <cfRule type="cellIs" dxfId="2679" priority="308" operator="equal">
      <formula>"DÉBIL"</formula>
    </cfRule>
    <cfRule type="cellIs" dxfId="2678" priority="309" operator="equal">
      <formula>"MODERADO"</formula>
    </cfRule>
    <cfRule type="cellIs" dxfId="2677" priority="310" operator="equal">
      <formula>"FUERTE"</formula>
    </cfRule>
  </conditionalFormatting>
  <conditionalFormatting sqref="BI10">
    <cfRule type="cellIs" dxfId="2676" priority="297" operator="equal">
      <formula>"CASI SIEMPRE"</formula>
    </cfRule>
    <cfRule type="cellIs" dxfId="2675" priority="298" operator="equal">
      <formula>"PROBABLE"</formula>
    </cfRule>
    <cfRule type="cellIs" dxfId="2674" priority="299" operator="equal">
      <formula>"POSIBLE"</formula>
    </cfRule>
    <cfRule type="cellIs" dxfId="2673" priority="300" operator="equal">
      <formula>"RARA VEZ"</formula>
    </cfRule>
    <cfRule type="cellIs" dxfId="2672" priority="301" operator="equal">
      <formula>"IMPROBABLE"</formula>
    </cfRule>
  </conditionalFormatting>
  <conditionalFormatting sqref="AK8:AK9">
    <cfRule type="cellIs" dxfId="2671" priority="294" operator="equal">
      <formula>"EXTREMO"</formula>
    </cfRule>
    <cfRule type="cellIs" dxfId="2670" priority="295" operator="equal">
      <formula>"MODERADO"</formula>
    </cfRule>
    <cfRule type="cellIs" dxfId="2669" priority="296" operator="equal">
      <formula>"ALTO"</formula>
    </cfRule>
  </conditionalFormatting>
  <conditionalFormatting sqref="BG10">
    <cfRule type="cellIs" dxfId="2668" priority="291" operator="equal">
      <formula>"DÉBIL"</formula>
    </cfRule>
    <cfRule type="cellIs" dxfId="2667" priority="292" operator="equal">
      <formula>"MODERADO"</formula>
    </cfRule>
    <cfRule type="cellIs" dxfId="2666" priority="293" operator="equal">
      <formula>"FUERTE"</formula>
    </cfRule>
  </conditionalFormatting>
  <conditionalFormatting sqref="BK8:BK9">
    <cfRule type="cellIs" dxfId="2665" priority="282" operator="equal">
      <formula>"CATASTRÓFICO"</formula>
    </cfRule>
    <cfRule type="cellIs" dxfId="2664" priority="283" operator="equal">
      <formula>"MAYOR"</formula>
    </cfRule>
    <cfRule type="cellIs" dxfId="2663" priority="284" operator="equal">
      <formula>"MODERADO"</formula>
    </cfRule>
  </conditionalFormatting>
  <conditionalFormatting sqref="BK10">
    <cfRule type="cellIs" dxfId="2662" priority="279" operator="equal">
      <formula>"CATASTRÓFICO"</formula>
    </cfRule>
    <cfRule type="cellIs" dxfId="2661" priority="280" operator="equal">
      <formula>"MAYOR"</formula>
    </cfRule>
    <cfRule type="cellIs" dxfId="2660" priority="281" operator="equal">
      <formula>"MODERADO"</formula>
    </cfRule>
  </conditionalFormatting>
  <conditionalFormatting sqref="N12">
    <cfRule type="cellIs" dxfId="2659" priority="268" operator="equal">
      <formula>"CASI SIEMPRE"</formula>
    </cfRule>
    <cfRule type="cellIs" dxfId="2658" priority="269" operator="equal">
      <formula>"PROBABLE"</formula>
    </cfRule>
    <cfRule type="cellIs" dxfId="2657" priority="270" operator="equal">
      <formula>"POSIBLE"</formula>
    </cfRule>
    <cfRule type="cellIs" dxfId="2656" priority="271" operator="equal">
      <formula>"RARA VEZ"</formula>
    </cfRule>
    <cfRule type="cellIs" dxfId="2655" priority="272" operator="equal">
      <formula>"IMPROBABLE"</formula>
    </cfRule>
  </conditionalFormatting>
  <conditionalFormatting sqref="M12">
    <cfRule type="cellIs" dxfId="2654" priority="263" operator="equal">
      <formula>5</formula>
    </cfRule>
    <cfRule type="cellIs" dxfId="2653" priority="264" operator="equal">
      <formula>4</formula>
    </cfRule>
    <cfRule type="cellIs" dxfId="2652" priority="265" operator="equal">
      <formula>3</formula>
    </cfRule>
    <cfRule type="cellIs" dxfId="2651" priority="266" operator="equal">
      <formula>2</formula>
    </cfRule>
    <cfRule type="cellIs" dxfId="2650" priority="267" operator="equal">
      <formula>1</formula>
    </cfRule>
  </conditionalFormatting>
  <conditionalFormatting sqref="AH12">
    <cfRule type="cellIs" dxfId="2649" priority="257" operator="greaterThanOrEqual">
      <formula>12</formula>
    </cfRule>
    <cfRule type="cellIs" dxfId="2648" priority="258" operator="between">
      <formula>6</formula>
      <formula>11</formula>
    </cfRule>
    <cfRule type="cellIs" dxfId="2647" priority="262" operator="between">
      <formula>1</formula>
      <formula>5</formula>
    </cfRule>
  </conditionalFormatting>
  <conditionalFormatting sqref="AI12">
    <cfRule type="cellIs" dxfId="2646" priority="259" operator="equal">
      <formula>"CATASTRÓFICO"</formula>
    </cfRule>
    <cfRule type="cellIs" dxfId="2645" priority="260" operator="equal">
      <formula>"MAYOR"</formula>
    </cfRule>
    <cfRule type="cellIs" dxfId="2644" priority="261" operator="equal">
      <formula>"MODERADO"</formula>
    </cfRule>
  </conditionalFormatting>
  <conditionalFormatting sqref="AZ12:AZ13">
    <cfRule type="cellIs" priority="249" operator="equal">
      <formula>""""""</formula>
    </cfRule>
    <cfRule type="cellIs" dxfId="2643" priority="250" stopIfTrue="1" operator="equal">
      <formula>10</formula>
    </cfRule>
    <cfRule type="cellIs" dxfId="2642" priority="251" operator="equal">
      <formula>"0"</formula>
    </cfRule>
    <cfRule type="cellIs" dxfId="2641" priority="252" stopIfTrue="1" operator="equal">
      <formula>15</formula>
    </cfRule>
  </conditionalFormatting>
  <conditionalFormatting sqref="BA12:BA13">
    <cfRule type="cellIs" dxfId="2640" priority="246" operator="equal">
      <formula>"DÉBIL"</formula>
    </cfRule>
    <cfRule type="cellIs" dxfId="2639" priority="247" operator="equal">
      <formula>"MODERADO"</formula>
    </cfRule>
    <cfRule type="cellIs" dxfId="2638" priority="248" operator="equal">
      <formula>"FUERTE"</formula>
    </cfRule>
  </conditionalFormatting>
  <conditionalFormatting sqref="AV12:AV13">
    <cfRule type="cellIs" priority="242" operator="equal">
      <formula>""""""</formula>
    </cfRule>
    <cfRule type="cellIs" dxfId="2637" priority="243" stopIfTrue="1" operator="equal">
      <formula>10</formula>
    </cfRule>
    <cfRule type="cellIs" dxfId="2636" priority="244" operator="equal">
      <formula>"0"</formula>
    </cfRule>
    <cfRule type="cellIs" dxfId="2635" priority="245" stopIfTrue="1" operator="equal">
      <formula>15</formula>
    </cfRule>
  </conditionalFormatting>
  <conditionalFormatting sqref="AT12:AT13">
    <cfRule type="cellIs" priority="238" operator="equal">
      <formula>""""""</formula>
    </cfRule>
    <cfRule type="cellIs" dxfId="2634" priority="239" stopIfTrue="1" operator="equal">
      <formula>10</formula>
    </cfRule>
    <cfRule type="cellIs" dxfId="2633" priority="240" operator="equal">
      <formula>"0"</formula>
    </cfRule>
    <cfRule type="cellIs" dxfId="2632" priority="241" stopIfTrue="1" operator="equal">
      <formula>15</formula>
    </cfRule>
  </conditionalFormatting>
  <conditionalFormatting sqref="AR12:AR13">
    <cfRule type="cellIs" priority="234" operator="equal">
      <formula>""""""</formula>
    </cfRule>
    <cfRule type="cellIs" dxfId="2631" priority="235" stopIfTrue="1" operator="equal">
      <formula>10</formula>
    </cfRule>
    <cfRule type="cellIs" dxfId="2630" priority="236" operator="equal">
      <formula>"0"</formula>
    </cfRule>
    <cfRule type="cellIs" dxfId="2629" priority="237" stopIfTrue="1" operator="equal">
      <formula>15</formula>
    </cfRule>
  </conditionalFormatting>
  <conditionalFormatting sqref="AP12:AP13">
    <cfRule type="cellIs" priority="230" operator="equal">
      <formula>""""""</formula>
    </cfRule>
    <cfRule type="cellIs" dxfId="2628" priority="231" stopIfTrue="1" operator="equal">
      <formula>10</formula>
    </cfRule>
    <cfRule type="cellIs" dxfId="2627" priority="232" operator="equal">
      <formula>"0"</formula>
    </cfRule>
    <cfRule type="cellIs" dxfId="2626" priority="233" stopIfTrue="1" operator="equal">
      <formula>15</formula>
    </cfRule>
  </conditionalFormatting>
  <conditionalFormatting sqref="AN12:AN13">
    <cfRule type="cellIs" priority="226" operator="equal">
      <formula>""""""</formula>
    </cfRule>
    <cfRule type="cellIs" dxfId="2625" priority="227" stopIfTrue="1" operator="equal">
      <formula>10</formula>
    </cfRule>
    <cfRule type="cellIs" dxfId="2624" priority="228" operator="equal">
      <formula>"0"</formula>
    </cfRule>
    <cfRule type="cellIs" dxfId="2623" priority="229" stopIfTrue="1" operator="equal">
      <formula>15</formula>
    </cfRule>
  </conditionalFormatting>
  <conditionalFormatting sqref="BB12:BC13">
    <cfRule type="cellIs" dxfId="2622" priority="220" operator="greaterThanOrEqual">
      <formula>96</formula>
    </cfRule>
    <cfRule type="cellIs" dxfId="2621" priority="221" operator="between">
      <formula>86</formula>
      <formula>95</formula>
    </cfRule>
    <cfRule type="cellIs" dxfId="2620" priority="222" operator="between">
      <formula>0</formula>
      <formula>85</formula>
    </cfRule>
  </conditionalFormatting>
  <conditionalFormatting sqref="BD12:BD13">
    <cfRule type="cellIs" dxfId="2619" priority="217" operator="equal">
      <formula>"DÉBIL"</formula>
    </cfRule>
    <cfRule type="cellIs" dxfId="2618" priority="218" operator="equal">
      <formula>"MODERADO"</formula>
    </cfRule>
    <cfRule type="cellIs" dxfId="2617" priority="219" operator="equal">
      <formula>"FUERTE"</formula>
    </cfRule>
  </conditionalFormatting>
  <conditionalFormatting sqref="BE12:BH12 BE13:BF13">
    <cfRule type="cellIs" dxfId="2616" priority="211" operator="equal">
      <formula>"DÉBIL"</formula>
    </cfRule>
    <cfRule type="cellIs" dxfId="2615" priority="212" operator="equal">
      <formula>"MODERADO"</formula>
    </cfRule>
    <cfRule type="cellIs" dxfId="2614" priority="213" operator="equal">
      <formula>"FUERTE"</formula>
    </cfRule>
  </conditionalFormatting>
  <conditionalFormatting sqref="BM12">
    <cfRule type="cellIs" dxfId="2613" priority="208" operator="equal">
      <formula>"EXTREMO"</formula>
    </cfRule>
    <cfRule type="cellIs" dxfId="2612" priority="209" operator="equal">
      <formula>"MODERADO"</formula>
    </cfRule>
    <cfRule type="cellIs" dxfId="2611" priority="210" operator="equal">
      <formula>"ALTO"</formula>
    </cfRule>
  </conditionalFormatting>
  <conditionalFormatting sqref="BL12">
    <cfRule type="cellIs" dxfId="2610" priority="205" operator="equal">
      <formula>"DÉBIL"</formula>
    </cfRule>
    <cfRule type="cellIs" dxfId="2609" priority="206" operator="equal">
      <formula>"MODERADO"</formula>
    </cfRule>
    <cfRule type="cellIs" dxfId="2608" priority="207" operator="equal">
      <formula>"FUERTE"</formula>
    </cfRule>
  </conditionalFormatting>
  <conditionalFormatting sqref="BI12">
    <cfRule type="cellIs" dxfId="2607" priority="200" operator="equal">
      <formula>"CASI SIEMPRE"</formula>
    </cfRule>
    <cfRule type="cellIs" dxfId="2606" priority="201" operator="equal">
      <formula>"PROBABLE"</formula>
    </cfRule>
    <cfRule type="cellIs" dxfId="2605" priority="202" operator="equal">
      <formula>"POSIBLE"</formula>
    </cfRule>
    <cfRule type="cellIs" dxfId="2604" priority="203" operator="equal">
      <formula>"RARA VEZ"</formula>
    </cfRule>
    <cfRule type="cellIs" dxfId="2603" priority="204" operator="equal">
      <formula>"IMPROBABLE"</formula>
    </cfRule>
  </conditionalFormatting>
  <conditionalFormatting sqref="BJ12">
    <cfRule type="cellIs" dxfId="2602" priority="166" operator="equal">
      <formula>"DÉBIL"</formula>
    </cfRule>
    <cfRule type="cellIs" dxfId="2601" priority="167" operator="equal">
      <formula>"MODERADO"</formula>
    </cfRule>
    <cfRule type="cellIs" dxfId="2600" priority="168" operator="equal">
      <formula>"FUERTE"</formula>
    </cfRule>
  </conditionalFormatting>
  <conditionalFormatting sqref="AK12">
    <cfRule type="cellIs" dxfId="2599" priority="163" operator="equal">
      <formula>"EXTREMO"</formula>
    </cfRule>
    <cfRule type="cellIs" dxfId="2598" priority="164" operator="equal">
      <formula>"MODERADO"</formula>
    </cfRule>
    <cfRule type="cellIs" dxfId="2597" priority="165" operator="equal">
      <formula>"ALTO"</formula>
    </cfRule>
  </conditionalFormatting>
  <conditionalFormatting sqref="BK12">
    <cfRule type="cellIs" dxfId="2596" priority="160" operator="equal">
      <formula>"CATASTRÓFICO"</formula>
    </cfRule>
    <cfRule type="cellIs" dxfId="2595" priority="161" operator="equal">
      <formula>"MAYOR"</formula>
    </cfRule>
    <cfRule type="cellIs" dxfId="2594" priority="162" operator="equal">
      <formula>"MODERADO"</formula>
    </cfRule>
  </conditionalFormatting>
  <conditionalFormatting sqref="AX9">
    <cfRule type="cellIs" priority="43" operator="equal">
      <formula>""""""</formula>
    </cfRule>
    <cfRule type="cellIs" dxfId="2593" priority="44" stopIfTrue="1" operator="equal">
      <formula>5</formula>
    </cfRule>
    <cfRule type="cellIs" dxfId="2592" priority="45" operator="equal">
      <formula>"0"</formula>
    </cfRule>
    <cfRule type="cellIs" dxfId="2591" priority="46" stopIfTrue="1" operator="equal">
      <formula>10</formula>
    </cfRule>
  </conditionalFormatting>
  <conditionalFormatting sqref="AZ9">
    <cfRule type="cellIs" priority="39" operator="equal">
      <formula>""""""</formula>
    </cfRule>
    <cfRule type="cellIs" dxfId="2590" priority="40" stopIfTrue="1" operator="equal">
      <formula>10</formula>
    </cfRule>
    <cfRule type="cellIs" dxfId="2589" priority="41" operator="equal">
      <formula>"0"</formula>
    </cfRule>
    <cfRule type="cellIs" dxfId="2588" priority="42" stopIfTrue="1" operator="equal">
      <formula>15</formula>
    </cfRule>
  </conditionalFormatting>
  <conditionalFormatting sqref="BA9">
    <cfRule type="cellIs" dxfId="2587" priority="36" operator="equal">
      <formula>"DÉBIL"</formula>
    </cfRule>
    <cfRule type="cellIs" dxfId="2586" priority="37" operator="equal">
      <formula>"MODERADO"</formula>
    </cfRule>
    <cfRule type="cellIs" dxfId="2585" priority="38" operator="equal">
      <formula>"FUERTE"</formula>
    </cfRule>
  </conditionalFormatting>
  <conditionalFormatting sqref="AV9">
    <cfRule type="cellIs" priority="32" operator="equal">
      <formula>""""""</formula>
    </cfRule>
    <cfRule type="cellIs" dxfId="2584" priority="33" stopIfTrue="1" operator="equal">
      <formula>10</formula>
    </cfRule>
    <cfRule type="cellIs" dxfId="2583" priority="34" operator="equal">
      <formula>"0"</formula>
    </cfRule>
    <cfRule type="cellIs" dxfId="2582" priority="35" stopIfTrue="1" operator="equal">
      <formula>15</formula>
    </cfRule>
  </conditionalFormatting>
  <conditionalFormatting sqref="AT9">
    <cfRule type="cellIs" priority="28" operator="equal">
      <formula>""""""</formula>
    </cfRule>
    <cfRule type="cellIs" dxfId="2581" priority="29" stopIfTrue="1" operator="equal">
      <formula>10</formula>
    </cfRule>
    <cfRule type="cellIs" dxfId="2580" priority="30" operator="equal">
      <formula>"0"</formula>
    </cfRule>
    <cfRule type="cellIs" dxfId="2579" priority="31" stopIfTrue="1" operator="equal">
      <formula>15</formula>
    </cfRule>
  </conditionalFormatting>
  <conditionalFormatting sqref="AR9">
    <cfRule type="cellIs" priority="24" operator="equal">
      <formula>""""""</formula>
    </cfRule>
    <cfRule type="cellIs" dxfId="2578" priority="25" stopIfTrue="1" operator="equal">
      <formula>10</formula>
    </cfRule>
    <cfRule type="cellIs" dxfId="2577" priority="26" operator="equal">
      <formula>"0"</formula>
    </cfRule>
    <cfRule type="cellIs" dxfId="2576" priority="27" stopIfTrue="1" operator="equal">
      <formula>15</formula>
    </cfRule>
  </conditionalFormatting>
  <conditionalFormatting sqref="AP9">
    <cfRule type="cellIs" priority="20" operator="equal">
      <formula>""""""</formula>
    </cfRule>
    <cfRule type="cellIs" dxfId="2575" priority="21" stopIfTrue="1" operator="equal">
      <formula>10</formula>
    </cfRule>
    <cfRule type="cellIs" dxfId="2574" priority="22" operator="equal">
      <formula>"0"</formula>
    </cfRule>
    <cfRule type="cellIs" dxfId="2573" priority="23" stopIfTrue="1" operator="equal">
      <formula>15</formula>
    </cfRule>
  </conditionalFormatting>
  <conditionalFormatting sqref="AN9">
    <cfRule type="cellIs" priority="16" operator="equal">
      <formula>""""""</formula>
    </cfRule>
    <cfRule type="cellIs" dxfId="2572" priority="17" stopIfTrue="1" operator="equal">
      <formula>10</formula>
    </cfRule>
    <cfRule type="cellIs" dxfId="2571" priority="18" operator="equal">
      <formula>"0"</formula>
    </cfRule>
    <cfRule type="cellIs" dxfId="2570" priority="19" stopIfTrue="1" operator="equal">
      <formula>15</formula>
    </cfRule>
  </conditionalFormatting>
  <conditionalFormatting sqref="BB9">
    <cfRule type="cellIs" dxfId="2569" priority="13" operator="greaterThanOrEqual">
      <formula>96</formula>
    </cfRule>
    <cfRule type="cellIs" dxfId="2568" priority="14" operator="between">
      <formula>86</formula>
      <formula>95</formula>
    </cfRule>
    <cfRule type="cellIs" dxfId="2567" priority="15" operator="between">
      <formula>0</formula>
      <formula>85</formula>
    </cfRule>
  </conditionalFormatting>
  <conditionalFormatting sqref="AX10">
    <cfRule type="cellIs" priority="9" operator="equal">
      <formula>""""""</formula>
    </cfRule>
    <cfRule type="cellIs" dxfId="2566" priority="10" stopIfTrue="1" operator="equal">
      <formula>5</formula>
    </cfRule>
    <cfRule type="cellIs" dxfId="2565" priority="11" operator="equal">
      <formula>"0"</formula>
    </cfRule>
    <cfRule type="cellIs" dxfId="2564" priority="12" stopIfTrue="1" operator="equal">
      <formula>10</formula>
    </cfRule>
  </conditionalFormatting>
  <conditionalFormatting sqref="AX11">
    <cfRule type="cellIs" priority="5" operator="equal">
      <formula>""""""</formula>
    </cfRule>
    <cfRule type="cellIs" dxfId="2563" priority="6" stopIfTrue="1" operator="equal">
      <formula>5</formula>
    </cfRule>
    <cfRule type="cellIs" dxfId="2562" priority="7" operator="equal">
      <formula>"0"</formula>
    </cfRule>
    <cfRule type="cellIs" dxfId="2561" priority="8" stopIfTrue="1" operator="equal">
      <formula>10</formula>
    </cfRule>
  </conditionalFormatting>
  <conditionalFormatting sqref="AX12:AX14">
    <cfRule type="cellIs" priority="1" operator="equal">
      <formula>""""""</formula>
    </cfRule>
    <cfRule type="cellIs" dxfId="2560" priority="2" stopIfTrue="1" operator="equal">
      <formula>5</formula>
    </cfRule>
    <cfRule type="cellIs" dxfId="2559" priority="3" operator="equal">
      <formula>"0"</formula>
    </cfRule>
    <cfRule type="cellIs" dxfId="2558" priority="4" stopIfTrue="1" operator="equal">
      <formula>10</formula>
    </cfRule>
  </conditionalFormatting>
  <dataValidations count="12">
    <dataValidation type="list" allowBlank="1" showInputMessage="1" showErrorMessage="1" errorTitle="ERROR" error="NO ADMITE VALOR DIFERENTE AL DE LA LISTA DESPLEGABLE (X)" sqref="P8:AE9 AG8:AG12 AF8:AF13 Q12:AE13 O12:P12 Y10:AE11" xr:uid="{03312B90-EF4B-4850-9E49-44818117D239}">
      <formula1>$MR$6</formula1>
    </dataValidation>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8:L10 H12:L12" xr:uid="{ED988C5A-5019-48CB-8F16-54AFA7106F17}">
      <formula1>$MR$6</formula1>
    </dataValidation>
    <dataValidation type="list" allowBlank="1" showInputMessage="1" showErrorMessage="1" errorTitle="ERROR" error="NO ADMITE VALOR DIFERENTE AL DE LA LISTA DESPLEGABLE (X)" promptTitle="ADVERTENCIA" prompt="Si marca más de un valor para un mismo riesgo, se tomará por VERDADERO el IMPACTO MÁS ALTO" sqref="Q14:AF14" xr:uid="{805BE41C-AFC3-41BD-A4F3-8E9D194A71B3}">
      <formula1>$MR$6</formula1>
    </dataValidation>
    <dataValidation type="list" allowBlank="1" showInputMessage="1" showErrorMessage="1" sqref="AM8:AM14" xr:uid="{D0F26FDC-2B7D-4932-9D74-7AE314516EC9}">
      <formula1>$ML$7:$ML$8</formula1>
    </dataValidation>
    <dataValidation type="list" allowBlank="1" showInputMessage="1" showErrorMessage="1" sqref="AQ8:AQ14" xr:uid="{E7B0C16B-6CB8-4819-A545-164EFD50AA72}">
      <formula1>$MM$7:$MM$8</formula1>
    </dataValidation>
    <dataValidation type="list" allowBlank="1" showInputMessage="1" showErrorMessage="1" sqref="AS8:AS14" xr:uid="{E98C145F-4DAB-4BD0-BBD5-1A0AEA3D0E7A}">
      <formula1>$MN$7:$MN$9</formula1>
    </dataValidation>
    <dataValidation type="list" allowBlank="1" showInputMessage="1" showErrorMessage="1" sqref="AU8:AU14" xr:uid="{0D271AE9-1C46-48B5-AA54-AC034D93739A}">
      <formula1>$MO$7:$MO$8</formula1>
    </dataValidation>
    <dataValidation type="list" allowBlank="1" showInputMessage="1" showErrorMessage="1" sqref="AY8:AY14" xr:uid="{C045F063-9E21-432B-94AF-AE26866C7A21}">
      <formula1>$MP$7:$MP$8</formula1>
    </dataValidation>
    <dataValidation type="list" allowBlank="1" showInputMessage="1" showErrorMessage="1" sqref="AW8:AW14" xr:uid="{2793AB88-4313-4590-85B3-9F22A568C31C}">
      <formula1>$MQ$7:$MQ$9</formula1>
    </dataValidation>
    <dataValidation type="list" allowBlank="1" showInputMessage="1" showErrorMessage="1" sqref="BC8:BC14" xr:uid="{81EFA5B9-7CC4-4A40-AC3E-9E320A028685}">
      <formula1>$MJ$6:$MJ$8</formula1>
    </dataValidation>
    <dataValidation type="list" allowBlank="1" showErrorMessage="1" errorTitle="ERROR" error="NO ADMITE VALOR DIFERENTE AL DE LA LISTA DESPLEGABLE (X)" promptTitle="ADVERTENCIA" prompt="Si marca más de un valor para un mismo riesgo, se tomará por VERDADERO el IMPACTO MÁS ALTO" sqref="O8:O12 P12" xr:uid="{1C33D633-950A-4554-A6CB-159AF5360CCA}">
      <formula1>$MR$6</formula1>
    </dataValidation>
    <dataValidation type="list" allowBlank="1" showInputMessage="1" showErrorMessage="1" sqref="AO8:AO14" xr:uid="{9AC51723-AA68-4C1C-AED5-E85E22F99B84}">
      <formula1>$ML$9:$ML$10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FD5-8C91-4996-8387-60A014EADA5F}">
  <sheetPr>
    <tabColor rgb="FF548235"/>
  </sheetPr>
  <dimension ref="A1:MS21"/>
  <sheetViews>
    <sheetView topLeftCell="G14" zoomScale="98" zoomScaleNormal="98" workbookViewId="0">
      <selection activeCell="AM8" sqref="AM1:BG1048576"/>
    </sheetView>
  </sheetViews>
  <sheetFormatPr baseColWidth="10" defaultColWidth="11.5" defaultRowHeight="15"/>
  <cols>
    <col min="1" max="1" width="4" style="23" customWidth="1"/>
    <col min="2" max="3" width="16.6640625" style="7" customWidth="1"/>
    <col min="4" max="4" width="45.33203125" style="7" customWidth="1"/>
    <col min="5" max="5" width="43.5" style="7" customWidth="1"/>
    <col min="6" max="6" width="15.5" style="23"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4.5" style="253" hidden="1" customWidth="1"/>
    <col min="55" max="55" width="20.1640625" style="26" hidden="1" customWidth="1"/>
    <col min="56" max="56" width="9.5" style="150" hidden="1" customWidth="1"/>
    <col min="57" max="58" width="13" style="150" hidden="1" customWidth="1"/>
    <col min="59" max="59" width="6.5" style="150" hidden="1" customWidth="1"/>
    <col min="60" max="60" width="3.6640625" style="150" hidden="1" customWidth="1"/>
    <col min="61" max="61" width="15.33203125" style="253" customWidth="1"/>
    <col min="62" max="62" width="3.5" style="150" hidden="1" customWidth="1"/>
    <col min="63" max="63" width="13" style="150" customWidth="1"/>
    <col min="64" max="64" width="6.5" style="150" hidden="1" customWidth="1"/>
    <col min="65" max="65" width="15.6640625" style="150" customWidth="1"/>
    <col min="66" max="66" width="10.1640625" style="23" hidden="1" customWidth="1"/>
    <col min="67" max="67" width="53.6640625" style="7" hidden="1" customWidth="1"/>
    <col min="68" max="68" width="32.83203125" style="23" hidden="1" customWidth="1"/>
    <col min="69" max="69" width="21.5" style="23" hidden="1" customWidth="1"/>
    <col min="70" max="296" width="9.1640625" style="7" bestFit="1" customWidth="1"/>
    <col min="297" max="297" width="4" style="7" customWidth="1"/>
    <col min="298" max="298" width="16.6640625" style="7" customWidth="1"/>
    <col min="299" max="299" width="45.33203125" style="7" customWidth="1"/>
    <col min="300" max="300" width="35.6640625" style="7" customWidth="1"/>
    <col min="301" max="301" width="15.5" style="7" customWidth="1"/>
    <col min="302" max="302" width="30.5" style="7" customWidth="1"/>
    <col min="303" max="304" width="10" style="7" customWidth="1"/>
    <col min="305" max="305" width="4" style="7" customWidth="1"/>
    <col min="306" max="306" width="13.83203125" style="7" customWidth="1"/>
    <col min="307" max="307" width="39.5" style="7" customWidth="1"/>
    <col min="308" max="309" width="13.5" style="7" customWidth="1"/>
    <col min="310" max="310" width="14" style="7" customWidth="1"/>
    <col min="311" max="311" width="12.5" style="7" customWidth="1"/>
    <col min="312" max="312" width="14.33203125" style="7" customWidth="1"/>
    <col min="313" max="313" width="13.6640625" style="7" customWidth="1"/>
    <col min="314" max="314" width="12.5" style="7" customWidth="1"/>
    <col min="315" max="315" width="14" style="7" customWidth="1"/>
    <col min="316" max="317" width="13" style="7" customWidth="1"/>
    <col min="318" max="318" width="15.33203125" style="7" customWidth="1"/>
    <col min="319" max="319" width="12.83203125" style="7" customWidth="1"/>
    <col min="320" max="320" width="3.83203125" style="7" customWidth="1"/>
    <col min="321" max="321" width="15.6640625" style="7" customWidth="1"/>
    <col min="322" max="322" width="10.1640625" style="7" customWidth="1"/>
    <col min="323" max="323" width="53.6640625" style="7" customWidth="1"/>
    <col min="324" max="324" width="32.83203125" style="7" customWidth="1"/>
    <col min="325" max="325" width="21.5" style="7" customWidth="1"/>
    <col min="326" max="347" width="9.1640625" style="7" bestFit="1" customWidth="1"/>
    <col min="348" max="348" width="31.1640625" style="7" customWidth="1"/>
    <col min="349" max="552" width="9.1640625" style="7" bestFit="1" customWidth="1"/>
    <col min="553" max="553" width="4" style="7" customWidth="1"/>
    <col min="554" max="554" width="16.6640625" style="7" customWidth="1"/>
    <col min="555" max="555" width="45.33203125" style="7" customWidth="1"/>
    <col min="556" max="556" width="35.6640625" style="7" customWidth="1"/>
    <col min="557" max="557" width="15.5" style="7" customWidth="1"/>
    <col min="558" max="558" width="30.5" style="7" customWidth="1"/>
    <col min="559" max="560" width="10" style="7" customWidth="1"/>
    <col min="561" max="561" width="4" style="7" customWidth="1"/>
    <col min="562" max="562" width="13.83203125" style="7" customWidth="1"/>
    <col min="563" max="563" width="39.5" style="7" customWidth="1"/>
    <col min="564" max="565" width="13.5" style="7" customWidth="1"/>
    <col min="566" max="566" width="14" style="7" customWidth="1"/>
    <col min="567" max="567" width="12.5" style="7" customWidth="1"/>
    <col min="568" max="568" width="14.33203125" style="7" customWidth="1"/>
    <col min="569" max="569" width="13.6640625" style="7" customWidth="1"/>
    <col min="570" max="570" width="12.5" style="7" customWidth="1"/>
    <col min="571" max="571" width="14" style="7" customWidth="1"/>
    <col min="572" max="573" width="13" style="7" customWidth="1"/>
    <col min="574" max="574" width="15.33203125" style="7" customWidth="1"/>
    <col min="575" max="575" width="12.83203125" style="7" customWidth="1"/>
    <col min="576" max="576" width="3.83203125" style="7" customWidth="1"/>
    <col min="577" max="577" width="15.6640625" style="7" customWidth="1"/>
    <col min="578" max="578" width="10.1640625" style="7" customWidth="1"/>
    <col min="579" max="579" width="53.6640625" style="7" customWidth="1"/>
    <col min="580" max="580" width="32.83203125" style="7" customWidth="1"/>
    <col min="581" max="581" width="21.5" style="7" customWidth="1"/>
    <col min="582" max="808" width="9.1640625" style="7" bestFit="1" customWidth="1"/>
    <col min="809" max="809" width="4" style="7" customWidth="1"/>
    <col min="810" max="810" width="16.6640625" style="7" customWidth="1"/>
    <col min="811" max="811" width="45.33203125" style="7" customWidth="1"/>
    <col min="812" max="812" width="35.6640625" style="7" customWidth="1"/>
    <col min="813" max="813" width="15.5" style="7" customWidth="1"/>
    <col min="814" max="814" width="30.5" style="7" customWidth="1"/>
    <col min="815" max="816" width="10" style="7" customWidth="1"/>
    <col min="817" max="817" width="4" style="7" customWidth="1"/>
    <col min="818" max="818" width="13.83203125" style="7" customWidth="1"/>
    <col min="819" max="819" width="39.5" style="7" customWidth="1"/>
    <col min="820" max="821" width="13.5" style="7" customWidth="1"/>
    <col min="822" max="822" width="14" style="7" customWidth="1"/>
    <col min="823" max="823" width="12.5" style="7" customWidth="1"/>
    <col min="824" max="824" width="14.33203125" style="7" customWidth="1"/>
    <col min="825" max="825" width="13.6640625" style="7" customWidth="1"/>
    <col min="826" max="826" width="12.5" style="7" customWidth="1"/>
    <col min="827" max="827" width="14" style="7" customWidth="1"/>
    <col min="828" max="829" width="13" style="7" customWidth="1"/>
    <col min="830" max="830" width="15.33203125" style="7" customWidth="1"/>
    <col min="831" max="831" width="12.83203125" style="7" customWidth="1"/>
    <col min="832" max="832" width="3.83203125" style="7" customWidth="1"/>
    <col min="833" max="833" width="15.6640625" style="7" customWidth="1"/>
    <col min="834" max="834" width="10.1640625" style="7" customWidth="1"/>
    <col min="835" max="835" width="53.6640625" style="7" customWidth="1"/>
    <col min="836" max="836" width="32.83203125" style="7" customWidth="1"/>
    <col min="837" max="837" width="21.5" style="7" customWidth="1"/>
    <col min="838" max="1064" width="9.1640625" style="7" bestFit="1" customWidth="1"/>
    <col min="1065" max="1065" width="4" style="7" customWidth="1"/>
    <col min="1066" max="1066" width="16.6640625" style="7" customWidth="1"/>
    <col min="1067" max="1067" width="45.33203125" style="7" customWidth="1"/>
    <col min="1068" max="1068" width="35.6640625" style="7" customWidth="1"/>
    <col min="1069" max="1069" width="15.5" style="7" customWidth="1"/>
    <col min="1070" max="1070" width="30.5" style="7" customWidth="1"/>
    <col min="1071" max="1072" width="10" style="7" customWidth="1"/>
    <col min="1073" max="1073" width="4" style="7" customWidth="1"/>
    <col min="1074" max="1074" width="13.83203125" style="7" customWidth="1"/>
    <col min="1075" max="1075" width="39.5" style="7" customWidth="1"/>
    <col min="1076" max="1077" width="13.5" style="7" customWidth="1"/>
    <col min="1078" max="1078" width="14" style="7" customWidth="1"/>
    <col min="1079" max="1079" width="12.5" style="7" customWidth="1"/>
    <col min="1080" max="1080" width="14.33203125" style="7" customWidth="1"/>
    <col min="1081" max="1081" width="13.6640625" style="7" customWidth="1"/>
    <col min="1082" max="1082" width="12.5" style="7" customWidth="1"/>
    <col min="1083" max="1083" width="14" style="7" customWidth="1"/>
    <col min="1084" max="1085" width="13" style="7" customWidth="1"/>
    <col min="1086" max="1086" width="15.33203125" style="7" customWidth="1"/>
    <col min="1087" max="1087" width="12.83203125" style="7" customWidth="1"/>
    <col min="1088" max="1088" width="3.83203125" style="7" customWidth="1"/>
    <col min="1089" max="1089" width="15.6640625" style="7" customWidth="1"/>
    <col min="1090" max="1090" width="10.1640625" style="7" customWidth="1"/>
    <col min="1091" max="1091" width="53.6640625" style="7" customWidth="1"/>
    <col min="1092" max="1092" width="32.83203125" style="7" customWidth="1"/>
    <col min="1093" max="1093" width="21.5" style="7" customWidth="1"/>
    <col min="1094" max="1320" width="9.1640625" style="7" bestFit="1" customWidth="1"/>
    <col min="1321" max="1321" width="4" style="7" customWidth="1"/>
    <col min="1322" max="1322" width="16.6640625" style="7" customWidth="1"/>
    <col min="1323" max="1323" width="45.33203125" style="7" customWidth="1"/>
    <col min="1324" max="1324" width="35.6640625" style="7" customWidth="1"/>
    <col min="1325" max="1325" width="15.5" style="7" customWidth="1"/>
    <col min="1326" max="1326" width="30.5" style="7" customWidth="1"/>
    <col min="1327" max="1328" width="10" style="7" customWidth="1"/>
    <col min="1329" max="1329" width="4" style="7" customWidth="1"/>
    <col min="1330" max="1330" width="13.83203125" style="7" customWidth="1"/>
    <col min="1331" max="1331" width="39.5" style="7" customWidth="1"/>
    <col min="1332" max="1333" width="13.5" style="7" customWidth="1"/>
    <col min="1334" max="1334" width="14" style="7" customWidth="1"/>
    <col min="1335" max="1335" width="12.5" style="7" customWidth="1"/>
    <col min="1336" max="1336" width="14.33203125" style="7" customWidth="1"/>
    <col min="1337" max="1337" width="13.6640625" style="7" customWidth="1"/>
    <col min="1338" max="1338" width="12.5" style="7" customWidth="1"/>
    <col min="1339" max="1339" width="14" style="7" customWidth="1"/>
    <col min="1340" max="1341" width="13" style="7" customWidth="1"/>
    <col min="1342" max="1342" width="15.33203125" style="7" customWidth="1"/>
    <col min="1343" max="1343" width="12.83203125" style="7" customWidth="1"/>
    <col min="1344" max="1344" width="3.83203125" style="7" customWidth="1"/>
    <col min="1345" max="1345" width="15.6640625" style="7" customWidth="1"/>
    <col min="1346" max="1346" width="10.1640625" style="7" customWidth="1"/>
    <col min="1347" max="1347" width="53.6640625" style="7" customWidth="1"/>
    <col min="1348" max="1348" width="32.83203125" style="7" customWidth="1"/>
    <col min="1349" max="1349" width="21.5" style="7" customWidth="1"/>
    <col min="1350" max="1576" width="9.1640625" style="7" bestFit="1" customWidth="1"/>
    <col min="1577" max="1577" width="4" style="7" customWidth="1"/>
    <col min="1578" max="1578" width="16.6640625" style="7" customWidth="1"/>
    <col min="1579" max="1579" width="45.33203125" style="7" customWidth="1"/>
    <col min="1580" max="1580" width="35.6640625" style="7" customWidth="1"/>
    <col min="1581" max="1581" width="15.5" style="7" customWidth="1"/>
    <col min="1582" max="1582" width="30.5" style="7" customWidth="1"/>
    <col min="1583" max="1584" width="10" style="7" customWidth="1"/>
    <col min="1585" max="1585" width="4" style="7" customWidth="1"/>
    <col min="1586" max="1586" width="13.83203125" style="7" customWidth="1"/>
    <col min="1587" max="1587" width="39.5" style="7" customWidth="1"/>
    <col min="1588" max="1589" width="13.5" style="7" customWidth="1"/>
    <col min="1590" max="1590" width="14" style="7" customWidth="1"/>
    <col min="1591" max="1591" width="12.5" style="7" customWidth="1"/>
    <col min="1592" max="1592" width="14.33203125" style="7" customWidth="1"/>
    <col min="1593" max="1593" width="13.6640625" style="7" customWidth="1"/>
    <col min="1594" max="1594" width="12.5" style="7" customWidth="1"/>
    <col min="1595" max="1595" width="14" style="7" customWidth="1"/>
    <col min="1596" max="1597" width="13" style="7" customWidth="1"/>
    <col min="1598" max="1598" width="15.33203125" style="7" customWidth="1"/>
    <col min="1599" max="1599" width="12.83203125" style="7" customWidth="1"/>
    <col min="1600" max="1600" width="3.83203125" style="7" customWidth="1"/>
    <col min="1601" max="1601" width="15.6640625" style="7" customWidth="1"/>
    <col min="1602" max="1602" width="10.1640625" style="7" customWidth="1"/>
    <col min="1603" max="1603" width="53.6640625" style="7" customWidth="1"/>
    <col min="1604" max="1604" width="32.83203125" style="7" customWidth="1"/>
    <col min="1605" max="1605" width="21.5" style="7" customWidth="1"/>
    <col min="1606" max="1832" width="9.1640625" style="7" bestFit="1" customWidth="1"/>
    <col min="1833" max="1833" width="4" style="7" customWidth="1"/>
    <col min="1834" max="1834" width="16.6640625" style="7" customWidth="1"/>
    <col min="1835" max="1835" width="45.33203125" style="7" customWidth="1"/>
    <col min="1836" max="1836" width="35.6640625" style="7" customWidth="1"/>
    <col min="1837" max="1837" width="15.5" style="7" customWidth="1"/>
    <col min="1838" max="1838" width="30.5" style="7" customWidth="1"/>
    <col min="1839" max="1840" width="10" style="7" customWidth="1"/>
    <col min="1841" max="1841" width="4" style="7" customWidth="1"/>
    <col min="1842" max="1842" width="13.83203125" style="7" customWidth="1"/>
    <col min="1843" max="1843" width="39.5" style="7" customWidth="1"/>
    <col min="1844" max="1845" width="13.5" style="7" customWidth="1"/>
    <col min="1846" max="1846" width="14" style="7" customWidth="1"/>
    <col min="1847" max="1847" width="12.5" style="7" customWidth="1"/>
    <col min="1848" max="1848" width="14.33203125" style="7" customWidth="1"/>
    <col min="1849" max="1849" width="13.6640625" style="7" customWidth="1"/>
    <col min="1850" max="1850" width="12.5" style="7" customWidth="1"/>
    <col min="1851" max="1851" width="14" style="7" customWidth="1"/>
    <col min="1852" max="1853" width="13" style="7" customWidth="1"/>
    <col min="1854" max="1854" width="15.33203125" style="7" customWidth="1"/>
    <col min="1855" max="1855" width="12.83203125" style="7" customWidth="1"/>
    <col min="1856" max="1856" width="3.83203125" style="7" customWidth="1"/>
    <col min="1857" max="1857" width="15.6640625" style="7" customWidth="1"/>
    <col min="1858" max="1858" width="10.1640625" style="7" customWidth="1"/>
    <col min="1859" max="1859" width="53.6640625" style="7" customWidth="1"/>
    <col min="1860" max="1860" width="32.83203125" style="7" customWidth="1"/>
    <col min="1861" max="1861" width="21.5" style="7" customWidth="1"/>
    <col min="1862" max="2088" width="9.1640625" style="7" bestFit="1" customWidth="1"/>
    <col min="2089" max="2089" width="4" style="7" customWidth="1"/>
    <col min="2090" max="2090" width="16.6640625" style="7" customWidth="1"/>
    <col min="2091" max="2091" width="45.33203125" style="7" customWidth="1"/>
    <col min="2092" max="2092" width="35.6640625" style="7" customWidth="1"/>
    <col min="2093" max="2093" width="15.5" style="7" customWidth="1"/>
    <col min="2094" max="2094" width="30.5" style="7" customWidth="1"/>
    <col min="2095" max="2096" width="10" style="7" customWidth="1"/>
    <col min="2097" max="2097" width="4" style="7" customWidth="1"/>
    <col min="2098" max="2098" width="13.83203125" style="7" customWidth="1"/>
    <col min="2099" max="2099" width="39.5" style="7" customWidth="1"/>
    <col min="2100" max="2101" width="13.5" style="7" customWidth="1"/>
    <col min="2102" max="2102" width="14" style="7" customWidth="1"/>
    <col min="2103" max="2103" width="12.5" style="7" customWidth="1"/>
    <col min="2104" max="2104" width="14.33203125" style="7" customWidth="1"/>
    <col min="2105" max="2105" width="13.6640625" style="7" customWidth="1"/>
    <col min="2106" max="2106" width="12.5" style="7" customWidth="1"/>
    <col min="2107" max="2107" width="14" style="7" customWidth="1"/>
    <col min="2108" max="2109" width="13" style="7" customWidth="1"/>
    <col min="2110" max="2110" width="15.33203125" style="7" customWidth="1"/>
    <col min="2111" max="2111" width="12.83203125" style="7" customWidth="1"/>
    <col min="2112" max="2112" width="3.83203125" style="7" customWidth="1"/>
    <col min="2113" max="2113" width="15.6640625" style="7" customWidth="1"/>
    <col min="2114" max="2114" width="10.1640625" style="7" customWidth="1"/>
    <col min="2115" max="2115" width="53.6640625" style="7" customWidth="1"/>
    <col min="2116" max="2116" width="32.83203125" style="7" customWidth="1"/>
    <col min="2117" max="2117" width="21.5" style="7" customWidth="1"/>
    <col min="2118" max="2344" width="9.1640625" style="7" bestFit="1" customWidth="1"/>
    <col min="2345" max="2345" width="4" style="7" customWidth="1"/>
    <col min="2346" max="2346" width="16.6640625" style="7" customWidth="1"/>
    <col min="2347" max="2347" width="45.33203125" style="7" customWidth="1"/>
    <col min="2348" max="2348" width="35.6640625" style="7" customWidth="1"/>
    <col min="2349" max="2349" width="15.5" style="7" customWidth="1"/>
    <col min="2350" max="2350" width="30.5" style="7" customWidth="1"/>
    <col min="2351" max="2352" width="10" style="7" customWidth="1"/>
    <col min="2353" max="2353" width="4" style="7" customWidth="1"/>
    <col min="2354" max="2354" width="13.83203125" style="7" customWidth="1"/>
    <col min="2355" max="2355" width="39.5" style="7" customWidth="1"/>
    <col min="2356" max="2357" width="13.5" style="7" customWidth="1"/>
    <col min="2358" max="2358" width="14" style="7" customWidth="1"/>
    <col min="2359" max="2359" width="12.5" style="7" customWidth="1"/>
    <col min="2360" max="2360" width="14.33203125" style="7" customWidth="1"/>
    <col min="2361" max="2361" width="13.6640625" style="7" customWidth="1"/>
    <col min="2362" max="2362" width="12.5" style="7" customWidth="1"/>
    <col min="2363" max="2363" width="14" style="7" customWidth="1"/>
    <col min="2364" max="2365" width="13" style="7" customWidth="1"/>
    <col min="2366" max="2366" width="15.33203125" style="7" customWidth="1"/>
    <col min="2367" max="2367" width="12.83203125" style="7" customWidth="1"/>
    <col min="2368" max="2368" width="3.83203125" style="7" customWidth="1"/>
    <col min="2369" max="2369" width="15.6640625" style="7" customWidth="1"/>
    <col min="2370" max="2370" width="10.1640625" style="7" customWidth="1"/>
    <col min="2371" max="2371" width="53.6640625" style="7" customWidth="1"/>
    <col min="2372" max="2372" width="32.83203125" style="7" customWidth="1"/>
    <col min="2373" max="2373" width="21.5" style="7" customWidth="1"/>
    <col min="2374" max="2600" width="9.1640625" style="7" bestFit="1" customWidth="1"/>
    <col min="2601" max="2601" width="4" style="7" customWidth="1"/>
    <col min="2602" max="2602" width="16.6640625" style="7" customWidth="1"/>
    <col min="2603" max="2603" width="45.33203125" style="7" customWidth="1"/>
    <col min="2604" max="2604" width="35.6640625" style="7" customWidth="1"/>
    <col min="2605" max="2605" width="15.5" style="7" customWidth="1"/>
    <col min="2606" max="2606" width="30.5" style="7" customWidth="1"/>
    <col min="2607" max="2608" width="10" style="7" customWidth="1"/>
    <col min="2609" max="2609" width="4" style="7" customWidth="1"/>
    <col min="2610" max="2610" width="13.83203125" style="7" customWidth="1"/>
    <col min="2611" max="2611" width="39.5" style="7" customWidth="1"/>
    <col min="2612" max="2613" width="13.5" style="7" customWidth="1"/>
    <col min="2614" max="2614" width="14" style="7" customWidth="1"/>
    <col min="2615" max="2615" width="12.5" style="7" customWidth="1"/>
    <col min="2616" max="2616" width="14.33203125" style="7" customWidth="1"/>
    <col min="2617" max="2617" width="13.6640625" style="7" customWidth="1"/>
    <col min="2618" max="2618" width="12.5" style="7" customWidth="1"/>
    <col min="2619" max="2619" width="14" style="7" customWidth="1"/>
    <col min="2620" max="2621" width="13" style="7" customWidth="1"/>
    <col min="2622" max="2622" width="15.33203125" style="7" customWidth="1"/>
    <col min="2623" max="2623" width="12.83203125" style="7" customWidth="1"/>
    <col min="2624" max="2624" width="3.83203125" style="7" customWidth="1"/>
    <col min="2625" max="2625" width="15.6640625" style="7" customWidth="1"/>
    <col min="2626" max="2626" width="10.1640625" style="7" customWidth="1"/>
    <col min="2627" max="2627" width="53.6640625" style="7" customWidth="1"/>
    <col min="2628" max="2628" width="32.83203125" style="7" customWidth="1"/>
    <col min="2629" max="2629" width="21.5" style="7" customWidth="1"/>
    <col min="2630" max="2856" width="9.1640625" style="7" bestFit="1" customWidth="1"/>
    <col min="2857" max="2857" width="4" style="7" customWidth="1"/>
    <col min="2858" max="2858" width="16.6640625" style="7" customWidth="1"/>
    <col min="2859" max="2859" width="45.33203125" style="7" customWidth="1"/>
    <col min="2860" max="2860" width="35.6640625" style="7" customWidth="1"/>
    <col min="2861" max="2861" width="15.5" style="7" customWidth="1"/>
    <col min="2862" max="2862" width="30.5" style="7" customWidth="1"/>
    <col min="2863" max="2864" width="10" style="7" customWidth="1"/>
    <col min="2865" max="2865" width="4" style="7" customWidth="1"/>
    <col min="2866" max="2866" width="13.83203125" style="7" customWidth="1"/>
    <col min="2867" max="2867" width="39.5" style="7" customWidth="1"/>
    <col min="2868" max="2869" width="13.5" style="7" customWidth="1"/>
    <col min="2870" max="2870" width="14" style="7" customWidth="1"/>
    <col min="2871" max="2871" width="12.5" style="7" customWidth="1"/>
    <col min="2872" max="2872" width="14.33203125" style="7" customWidth="1"/>
    <col min="2873" max="2873" width="13.6640625" style="7" customWidth="1"/>
    <col min="2874" max="2874" width="12.5" style="7" customWidth="1"/>
    <col min="2875" max="2875" width="14" style="7" customWidth="1"/>
    <col min="2876" max="2877" width="13" style="7" customWidth="1"/>
    <col min="2878" max="2878" width="15.33203125" style="7" customWidth="1"/>
    <col min="2879" max="2879" width="12.83203125" style="7" customWidth="1"/>
    <col min="2880" max="2880" width="3.83203125" style="7" customWidth="1"/>
    <col min="2881" max="2881" width="15.6640625" style="7" customWidth="1"/>
    <col min="2882" max="2882" width="10.1640625" style="7" customWidth="1"/>
    <col min="2883" max="2883" width="53.6640625" style="7" customWidth="1"/>
    <col min="2884" max="2884" width="32.83203125" style="7" customWidth="1"/>
    <col min="2885" max="2885" width="21.5" style="7" customWidth="1"/>
    <col min="2886" max="3112" width="9.1640625" style="7" bestFit="1" customWidth="1"/>
    <col min="3113" max="3113" width="4" style="7" customWidth="1"/>
    <col min="3114" max="3114" width="16.6640625" style="7" customWidth="1"/>
    <col min="3115" max="3115" width="45.33203125" style="7" customWidth="1"/>
    <col min="3116" max="3116" width="35.6640625" style="7" customWidth="1"/>
    <col min="3117" max="3117" width="15.5" style="7" customWidth="1"/>
    <col min="3118" max="3118" width="30.5" style="7" customWidth="1"/>
    <col min="3119" max="3120" width="10" style="7" customWidth="1"/>
    <col min="3121" max="3121" width="4" style="7" customWidth="1"/>
    <col min="3122" max="3122" width="13.83203125" style="7" customWidth="1"/>
    <col min="3123" max="3123" width="39.5" style="7" customWidth="1"/>
    <col min="3124" max="3125" width="13.5" style="7" customWidth="1"/>
    <col min="3126" max="3126" width="14" style="7" customWidth="1"/>
    <col min="3127" max="3127" width="12.5" style="7" customWidth="1"/>
    <col min="3128" max="3128" width="14.33203125" style="7" customWidth="1"/>
    <col min="3129" max="3129" width="13.6640625" style="7" customWidth="1"/>
    <col min="3130" max="3130" width="12.5" style="7" customWidth="1"/>
    <col min="3131" max="3131" width="14" style="7" customWidth="1"/>
    <col min="3132" max="3133" width="13" style="7" customWidth="1"/>
    <col min="3134" max="3134" width="15.33203125" style="7" customWidth="1"/>
    <col min="3135" max="3135" width="12.83203125" style="7" customWidth="1"/>
    <col min="3136" max="3136" width="3.83203125" style="7" customWidth="1"/>
    <col min="3137" max="3137" width="15.6640625" style="7" customWidth="1"/>
    <col min="3138" max="3138" width="10.1640625" style="7" customWidth="1"/>
    <col min="3139" max="3139" width="53.6640625" style="7" customWidth="1"/>
    <col min="3140" max="3140" width="32.83203125" style="7" customWidth="1"/>
    <col min="3141" max="3141" width="21.5" style="7" customWidth="1"/>
    <col min="3142" max="3368" width="9.1640625" style="7" bestFit="1" customWidth="1"/>
    <col min="3369" max="3369" width="4" style="7" customWidth="1"/>
    <col min="3370" max="3370" width="16.6640625" style="7" customWidth="1"/>
    <col min="3371" max="3371" width="45.33203125" style="7" customWidth="1"/>
    <col min="3372" max="3372" width="35.6640625" style="7" customWidth="1"/>
    <col min="3373" max="3373" width="15.5" style="7" customWidth="1"/>
    <col min="3374" max="3374" width="30.5" style="7" customWidth="1"/>
    <col min="3375" max="3376" width="10" style="7" customWidth="1"/>
    <col min="3377" max="3377" width="4" style="7" customWidth="1"/>
    <col min="3378" max="3378" width="13.83203125" style="7" customWidth="1"/>
    <col min="3379" max="3379" width="39.5" style="7" customWidth="1"/>
    <col min="3380" max="3381" width="13.5" style="7" customWidth="1"/>
    <col min="3382" max="3382" width="14" style="7" customWidth="1"/>
    <col min="3383" max="3383" width="12.5" style="7" customWidth="1"/>
    <col min="3384" max="3384" width="14.33203125" style="7" customWidth="1"/>
    <col min="3385" max="3385" width="13.6640625" style="7" customWidth="1"/>
    <col min="3386" max="3386" width="12.5" style="7" customWidth="1"/>
    <col min="3387" max="3387" width="14" style="7" customWidth="1"/>
    <col min="3388" max="3389" width="13" style="7" customWidth="1"/>
    <col min="3390" max="3390" width="15.33203125" style="7" customWidth="1"/>
    <col min="3391" max="3391" width="12.83203125" style="7" customWidth="1"/>
    <col min="3392" max="3392" width="3.83203125" style="7" customWidth="1"/>
    <col min="3393" max="3393" width="15.6640625" style="7" customWidth="1"/>
    <col min="3394" max="3394" width="10.1640625" style="7" customWidth="1"/>
    <col min="3395" max="3395" width="53.6640625" style="7" customWidth="1"/>
    <col min="3396" max="3396" width="32.83203125" style="7" customWidth="1"/>
    <col min="3397" max="3397" width="21.5" style="7" customWidth="1"/>
    <col min="3398" max="3624" width="9.1640625" style="7" bestFit="1" customWidth="1"/>
    <col min="3625" max="3625" width="4" style="7" customWidth="1"/>
    <col min="3626" max="3626" width="16.6640625" style="7" customWidth="1"/>
    <col min="3627" max="3627" width="45.33203125" style="7" customWidth="1"/>
    <col min="3628" max="3628" width="35.6640625" style="7" customWidth="1"/>
    <col min="3629" max="3629" width="15.5" style="7" customWidth="1"/>
    <col min="3630" max="3630" width="30.5" style="7" customWidth="1"/>
    <col min="3631" max="3632" width="10" style="7" customWidth="1"/>
    <col min="3633" max="3633" width="4" style="7" customWidth="1"/>
    <col min="3634" max="3634" width="13.83203125" style="7" customWidth="1"/>
    <col min="3635" max="3635" width="39.5" style="7" customWidth="1"/>
    <col min="3636" max="3637" width="13.5" style="7" customWidth="1"/>
    <col min="3638" max="3638" width="14" style="7" customWidth="1"/>
    <col min="3639" max="3639" width="12.5" style="7" customWidth="1"/>
    <col min="3640" max="3640" width="14.33203125" style="7" customWidth="1"/>
    <col min="3641" max="3641" width="13.6640625" style="7" customWidth="1"/>
    <col min="3642" max="3642" width="12.5" style="7" customWidth="1"/>
    <col min="3643" max="3643" width="14" style="7" customWidth="1"/>
    <col min="3644" max="3645" width="13" style="7" customWidth="1"/>
    <col min="3646" max="3646" width="15.33203125" style="7" customWidth="1"/>
    <col min="3647" max="3647" width="12.83203125" style="7" customWidth="1"/>
    <col min="3648" max="3648" width="3.83203125" style="7" customWidth="1"/>
    <col min="3649" max="3649" width="15.6640625" style="7" customWidth="1"/>
    <col min="3650" max="3650" width="10.1640625" style="7" customWidth="1"/>
    <col min="3651" max="3651" width="53.6640625" style="7" customWidth="1"/>
    <col min="3652" max="3652" width="32.83203125" style="7" customWidth="1"/>
    <col min="3653" max="3653" width="21.5" style="7" customWidth="1"/>
    <col min="3654" max="3880" width="9.1640625" style="7" bestFit="1" customWidth="1"/>
    <col min="3881" max="3881" width="4" style="7" customWidth="1"/>
    <col min="3882" max="3882" width="16.6640625" style="7" customWidth="1"/>
    <col min="3883" max="3883" width="45.33203125" style="7" customWidth="1"/>
    <col min="3884" max="3884" width="35.6640625" style="7" customWidth="1"/>
    <col min="3885" max="3885" width="15.5" style="7" customWidth="1"/>
    <col min="3886" max="3886" width="30.5" style="7" customWidth="1"/>
    <col min="3887" max="3888" width="10" style="7" customWidth="1"/>
    <col min="3889" max="3889" width="4" style="7" customWidth="1"/>
    <col min="3890" max="3890" width="13.83203125" style="7" customWidth="1"/>
    <col min="3891" max="3891" width="39.5" style="7" customWidth="1"/>
    <col min="3892" max="3893" width="13.5" style="7" customWidth="1"/>
    <col min="3894" max="3894" width="14" style="7" customWidth="1"/>
    <col min="3895" max="3895" width="12.5" style="7" customWidth="1"/>
    <col min="3896" max="3896" width="14.33203125" style="7" customWidth="1"/>
    <col min="3897" max="3897" width="13.6640625" style="7" customWidth="1"/>
    <col min="3898" max="3898" width="12.5" style="7" customWidth="1"/>
    <col min="3899" max="3899" width="14" style="7" customWidth="1"/>
    <col min="3900" max="3901" width="13" style="7" customWidth="1"/>
    <col min="3902" max="3902" width="15.33203125" style="7" customWidth="1"/>
    <col min="3903" max="3903" width="12.83203125" style="7" customWidth="1"/>
    <col min="3904" max="3904" width="3.83203125" style="7" customWidth="1"/>
    <col min="3905" max="3905" width="15.6640625" style="7" customWidth="1"/>
    <col min="3906" max="3906" width="10.1640625" style="7" customWidth="1"/>
    <col min="3907" max="3907" width="53.6640625" style="7" customWidth="1"/>
    <col min="3908" max="3908" width="32.83203125" style="7" customWidth="1"/>
    <col min="3909" max="3909" width="21.5" style="7" customWidth="1"/>
    <col min="3910" max="4136" width="9.1640625" style="7" bestFit="1" customWidth="1"/>
    <col min="4137" max="4137" width="4" style="7" customWidth="1"/>
    <col min="4138" max="4138" width="16.6640625" style="7" customWidth="1"/>
    <col min="4139" max="4139" width="45.33203125" style="7" customWidth="1"/>
    <col min="4140" max="4140" width="35.6640625" style="7" customWidth="1"/>
    <col min="4141" max="4141" width="15.5" style="7" customWidth="1"/>
    <col min="4142" max="4142" width="30.5" style="7" customWidth="1"/>
    <col min="4143" max="4144" width="10" style="7" customWidth="1"/>
    <col min="4145" max="4145" width="4" style="7" customWidth="1"/>
    <col min="4146" max="4146" width="13.83203125" style="7" customWidth="1"/>
    <col min="4147" max="4147" width="39.5" style="7" customWidth="1"/>
    <col min="4148" max="4149" width="13.5" style="7" customWidth="1"/>
    <col min="4150" max="4150" width="14" style="7" customWidth="1"/>
    <col min="4151" max="4151" width="12.5" style="7" customWidth="1"/>
    <col min="4152" max="4152" width="14.33203125" style="7" customWidth="1"/>
    <col min="4153" max="4153" width="13.6640625" style="7" customWidth="1"/>
    <col min="4154" max="4154" width="12.5" style="7" customWidth="1"/>
    <col min="4155" max="4155" width="14" style="7" customWidth="1"/>
    <col min="4156" max="4157" width="13" style="7" customWidth="1"/>
    <col min="4158" max="4158" width="15.33203125" style="7" customWidth="1"/>
    <col min="4159" max="4159" width="12.83203125" style="7" customWidth="1"/>
    <col min="4160" max="4160" width="3.83203125" style="7" customWidth="1"/>
    <col min="4161" max="4161" width="15.6640625" style="7" customWidth="1"/>
    <col min="4162" max="4162" width="10.1640625" style="7" customWidth="1"/>
    <col min="4163" max="4163" width="53.6640625" style="7" customWidth="1"/>
    <col min="4164" max="4164" width="32.83203125" style="7" customWidth="1"/>
    <col min="4165" max="4165" width="21.5" style="7" customWidth="1"/>
    <col min="4166" max="4392" width="9.1640625" style="7" bestFit="1" customWidth="1"/>
    <col min="4393" max="4393" width="4" style="7" customWidth="1"/>
    <col min="4394" max="4394" width="16.6640625" style="7" customWidth="1"/>
    <col min="4395" max="4395" width="45.33203125" style="7" customWidth="1"/>
    <col min="4396" max="4396" width="35.6640625" style="7" customWidth="1"/>
    <col min="4397" max="4397" width="15.5" style="7" customWidth="1"/>
    <col min="4398" max="4398" width="30.5" style="7" customWidth="1"/>
    <col min="4399" max="4400" width="10" style="7" customWidth="1"/>
    <col min="4401" max="4401" width="4" style="7" customWidth="1"/>
    <col min="4402" max="4402" width="13.83203125" style="7" customWidth="1"/>
    <col min="4403" max="4403" width="39.5" style="7" customWidth="1"/>
    <col min="4404" max="4405" width="13.5" style="7" customWidth="1"/>
    <col min="4406" max="4406" width="14" style="7" customWidth="1"/>
    <col min="4407" max="4407" width="12.5" style="7" customWidth="1"/>
    <col min="4408" max="4408" width="14.33203125" style="7" customWidth="1"/>
    <col min="4409" max="4409" width="13.6640625" style="7" customWidth="1"/>
    <col min="4410" max="4410" width="12.5" style="7" customWidth="1"/>
    <col min="4411" max="4411" width="14" style="7" customWidth="1"/>
    <col min="4412" max="4413" width="13" style="7" customWidth="1"/>
    <col min="4414" max="4414" width="15.33203125" style="7" customWidth="1"/>
    <col min="4415" max="4415" width="12.83203125" style="7" customWidth="1"/>
    <col min="4416" max="4416" width="3.83203125" style="7" customWidth="1"/>
    <col min="4417" max="4417" width="15.6640625" style="7" customWidth="1"/>
    <col min="4418" max="4418" width="10.1640625" style="7" customWidth="1"/>
    <col min="4419" max="4419" width="53.6640625" style="7" customWidth="1"/>
    <col min="4420" max="4420" width="32.83203125" style="7" customWidth="1"/>
    <col min="4421" max="4421" width="21.5" style="7" customWidth="1"/>
    <col min="4422" max="4648" width="9.1640625" style="7" bestFit="1" customWidth="1"/>
    <col min="4649" max="4649" width="4" style="7" customWidth="1"/>
    <col min="4650" max="4650" width="16.6640625" style="7" customWidth="1"/>
    <col min="4651" max="4651" width="45.33203125" style="7" customWidth="1"/>
    <col min="4652" max="4652" width="35.6640625" style="7" customWidth="1"/>
    <col min="4653" max="4653" width="15.5" style="7" customWidth="1"/>
    <col min="4654" max="4654" width="30.5" style="7" customWidth="1"/>
    <col min="4655" max="4656" width="10" style="7" customWidth="1"/>
    <col min="4657" max="4657" width="4" style="7" customWidth="1"/>
    <col min="4658" max="4658" width="13.83203125" style="7" customWidth="1"/>
    <col min="4659" max="4659" width="39.5" style="7" customWidth="1"/>
    <col min="4660" max="4661" width="13.5" style="7" customWidth="1"/>
    <col min="4662" max="4662" width="14" style="7" customWidth="1"/>
    <col min="4663" max="4663" width="12.5" style="7" customWidth="1"/>
    <col min="4664" max="4664" width="14.33203125" style="7" customWidth="1"/>
    <col min="4665" max="4665" width="13.6640625" style="7" customWidth="1"/>
    <col min="4666" max="4666" width="12.5" style="7" customWidth="1"/>
    <col min="4667" max="4667" width="14" style="7" customWidth="1"/>
    <col min="4668" max="4669" width="13" style="7" customWidth="1"/>
    <col min="4670" max="4670" width="15.33203125" style="7" customWidth="1"/>
    <col min="4671" max="4671" width="12.83203125" style="7" customWidth="1"/>
    <col min="4672" max="4672" width="3.83203125" style="7" customWidth="1"/>
    <col min="4673" max="4673" width="15.6640625" style="7" customWidth="1"/>
    <col min="4674" max="4674" width="10.1640625" style="7" customWidth="1"/>
    <col min="4675" max="4675" width="53.6640625" style="7" customWidth="1"/>
    <col min="4676" max="4676" width="32.83203125" style="7" customWidth="1"/>
    <col min="4677" max="4677" width="21.5" style="7" customWidth="1"/>
    <col min="4678" max="4904" width="9.1640625" style="7" bestFit="1" customWidth="1"/>
    <col min="4905" max="4905" width="4" style="7" customWidth="1"/>
    <col min="4906" max="4906" width="16.6640625" style="7" customWidth="1"/>
    <col min="4907" max="4907" width="45.33203125" style="7" customWidth="1"/>
    <col min="4908" max="4908" width="35.6640625" style="7" customWidth="1"/>
    <col min="4909" max="4909" width="15.5" style="7" customWidth="1"/>
    <col min="4910" max="4910" width="30.5" style="7" customWidth="1"/>
    <col min="4911" max="4912" width="10" style="7" customWidth="1"/>
    <col min="4913" max="4913" width="4" style="7" customWidth="1"/>
    <col min="4914" max="4914" width="13.83203125" style="7" customWidth="1"/>
    <col min="4915" max="4915" width="39.5" style="7" customWidth="1"/>
    <col min="4916" max="4917" width="13.5" style="7" customWidth="1"/>
    <col min="4918" max="4918" width="14" style="7" customWidth="1"/>
    <col min="4919" max="4919" width="12.5" style="7" customWidth="1"/>
    <col min="4920" max="4920" width="14.33203125" style="7" customWidth="1"/>
    <col min="4921" max="4921" width="13.6640625" style="7" customWidth="1"/>
    <col min="4922" max="4922" width="12.5" style="7" customWidth="1"/>
    <col min="4923" max="4923" width="14" style="7" customWidth="1"/>
    <col min="4924" max="4925" width="13" style="7" customWidth="1"/>
    <col min="4926" max="4926" width="15.33203125" style="7" customWidth="1"/>
    <col min="4927" max="4927" width="12.83203125" style="7" customWidth="1"/>
    <col min="4928" max="4928" width="3.83203125" style="7" customWidth="1"/>
    <col min="4929" max="4929" width="15.6640625" style="7" customWidth="1"/>
    <col min="4930" max="4930" width="10.1640625" style="7" customWidth="1"/>
    <col min="4931" max="4931" width="53.6640625" style="7" customWidth="1"/>
    <col min="4932" max="4932" width="32.83203125" style="7" customWidth="1"/>
    <col min="4933" max="4933" width="21.5" style="7" customWidth="1"/>
    <col min="4934" max="5160" width="9.1640625" style="7" bestFit="1" customWidth="1"/>
    <col min="5161" max="5161" width="4" style="7" customWidth="1"/>
    <col min="5162" max="5162" width="16.6640625" style="7" customWidth="1"/>
    <col min="5163" max="5163" width="45.33203125" style="7" customWidth="1"/>
    <col min="5164" max="5164" width="35.6640625" style="7" customWidth="1"/>
    <col min="5165" max="5165" width="15.5" style="7" customWidth="1"/>
    <col min="5166" max="5166" width="30.5" style="7" customWidth="1"/>
    <col min="5167" max="5168" width="10" style="7" customWidth="1"/>
    <col min="5169" max="5169" width="4" style="7" customWidth="1"/>
    <col min="5170" max="5170" width="13.83203125" style="7" customWidth="1"/>
    <col min="5171" max="5171" width="39.5" style="7" customWidth="1"/>
    <col min="5172" max="5173" width="13.5" style="7" customWidth="1"/>
    <col min="5174" max="5174" width="14" style="7" customWidth="1"/>
    <col min="5175" max="5175" width="12.5" style="7" customWidth="1"/>
    <col min="5176" max="5176" width="14.33203125" style="7" customWidth="1"/>
    <col min="5177" max="5177" width="13.6640625" style="7" customWidth="1"/>
    <col min="5178" max="5178" width="12.5" style="7" customWidth="1"/>
    <col min="5179" max="5179" width="14" style="7" customWidth="1"/>
    <col min="5180" max="5181" width="13" style="7" customWidth="1"/>
    <col min="5182" max="5182" width="15.33203125" style="7" customWidth="1"/>
    <col min="5183" max="5183" width="12.83203125" style="7" customWidth="1"/>
    <col min="5184" max="5184" width="3.83203125" style="7" customWidth="1"/>
    <col min="5185" max="5185" width="15.6640625" style="7" customWidth="1"/>
    <col min="5186" max="5186" width="10.1640625" style="7" customWidth="1"/>
    <col min="5187" max="5187" width="53.6640625" style="7" customWidth="1"/>
    <col min="5188" max="5188" width="32.83203125" style="7" customWidth="1"/>
    <col min="5189" max="5189" width="21.5" style="7" customWidth="1"/>
    <col min="5190" max="5416" width="9.1640625" style="7" bestFit="1" customWidth="1"/>
    <col min="5417" max="5417" width="4" style="7" customWidth="1"/>
    <col min="5418" max="5418" width="16.6640625" style="7" customWidth="1"/>
    <col min="5419" max="5419" width="45.33203125" style="7" customWidth="1"/>
    <col min="5420" max="5420" width="35.6640625" style="7" customWidth="1"/>
    <col min="5421" max="5421" width="15.5" style="7" customWidth="1"/>
    <col min="5422" max="5422" width="30.5" style="7" customWidth="1"/>
    <col min="5423" max="5424" width="10" style="7" customWidth="1"/>
    <col min="5425" max="5425" width="4" style="7" customWidth="1"/>
    <col min="5426" max="5426" width="13.83203125" style="7" customWidth="1"/>
    <col min="5427" max="5427" width="39.5" style="7" customWidth="1"/>
    <col min="5428" max="5429" width="13.5" style="7" customWidth="1"/>
    <col min="5430" max="5430" width="14" style="7" customWidth="1"/>
    <col min="5431" max="5431" width="12.5" style="7" customWidth="1"/>
    <col min="5432" max="5432" width="14.33203125" style="7" customWidth="1"/>
    <col min="5433" max="5433" width="13.6640625" style="7" customWidth="1"/>
    <col min="5434" max="5434" width="12.5" style="7" customWidth="1"/>
    <col min="5435" max="5435" width="14" style="7" customWidth="1"/>
    <col min="5436" max="5437" width="13" style="7" customWidth="1"/>
    <col min="5438" max="5438" width="15.33203125" style="7" customWidth="1"/>
    <col min="5439" max="5439" width="12.83203125" style="7" customWidth="1"/>
    <col min="5440" max="5440" width="3.83203125" style="7" customWidth="1"/>
    <col min="5441" max="5441" width="15.6640625" style="7" customWidth="1"/>
    <col min="5442" max="5442" width="10.1640625" style="7" customWidth="1"/>
    <col min="5443" max="5443" width="53.6640625" style="7" customWidth="1"/>
    <col min="5444" max="5444" width="32.83203125" style="7" customWidth="1"/>
    <col min="5445" max="5445" width="21.5" style="7" customWidth="1"/>
    <col min="5446" max="5672" width="9.1640625" style="7" bestFit="1" customWidth="1"/>
    <col min="5673" max="5673" width="4" style="7" customWidth="1"/>
    <col min="5674" max="5674" width="16.6640625" style="7" customWidth="1"/>
    <col min="5675" max="5675" width="45.33203125" style="7" customWidth="1"/>
    <col min="5676" max="5676" width="35.6640625" style="7" customWidth="1"/>
    <col min="5677" max="5677" width="15.5" style="7" customWidth="1"/>
    <col min="5678" max="5678" width="30.5" style="7" customWidth="1"/>
    <col min="5679" max="5680" width="10" style="7" customWidth="1"/>
    <col min="5681" max="5681" width="4" style="7" customWidth="1"/>
    <col min="5682" max="5682" width="13.83203125" style="7" customWidth="1"/>
    <col min="5683" max="5683" width="39.5" style="7" customWidth="1"/>
    <col min="5684" max="5685" width="13.5" style="7" customWidth="1"/>
    <col min="5686" max="5686" width="14" style="7" customWidth="1"/>
    <col min="5687" max="5687" width="12.5" style="7" customWidth="1"/>
    <col min="5688" max="5688" width="14.33203125" style="7" customWidth="1"/>
    <col min="5689" max="5689" width="13.6640625" style="7" customWidth="1"/>
    <col min="5690" max="5690" width="12.5" style="7" customWidth="1"/>
    <col min="5691" max="5691" width="14" style="7" customWidth="1"/>
    <col min="5692" max="5693" width="13" style="7" customWidth="1"/>
    <col min="5694" max="5694" width="15.33203125" style="7" customWidth="1"/>
    <col min="5695" max="5695" width="12.83203125" style="7" customWidth="1"/>
    <col min="5696" max="5696" width="3.83203125" style="7" customWidth="1"/>
    <col min="5697" max="5697" width="15.6640625" style="7" customWidth="1"/>
    <col min="5698" max="5698" width="10.1640625" style="7" customWidth="1"/>
    <col min="5699" max="5699" width="53.6640625" style="7" customWidth="1"/>
    <col min="5700" max="5700" width="32.83203125" style="7" customWidth="1"/>
    <col min="5701" max="5701" width="21.5" style="7" customWidth="1"/>
    <col min="5702" max="5928" width="9.1640625" style="7" bestFit="1" customWidth="1"/>
    <col min="5929" max="5929" width="4" style="7" customWidth="1"/>
    <col min="5930" max="5930" width="16.6640625" style="7" customWidth="1"/>
    <col min="5931" max="5931" width="45.33203125" style="7" customWidth="1"/>
    <col min="5932" max="5932" width="35.6640625" style="7" customWidth="1"/>
    <col min="5933" max="5933" width="15.5" style="7" customWidth="1"/>
    <col min="5934" max="5934" width="30.5" style="7" customWidth="1"/>
    <col min="5935" max="5936" width="10" style="7" customWidth="1"/>
    <col min="5937" max="5937" width="4" style="7" customWidth="1"/>
    <col min="5938" max="5938" width="13.83203125" style="7" customWidth="1"/>
    <col min="5939" max="5939" width="39.5" style="7" customWidth="1"/>
    <col min="5940" max="5941" width="13.5" style="7" customWidth="1"/>
    <col min="5942" max="5942" width="14" style="7" customWidth="1"/>
    <col min="5943" max="5943" width="12.5" style="7" customWidth="1"/>
    <col min="5944" max="5944" width="14.33203125" style="7" customWidth="1"/>
    <col min="5945" max="5945" width="13.6640625" style="7" customWidth="1"/>
    <col min="5946" max="5946" width="12.5" style="7" customWidth="1"/>
    <col min="5947" max="5947" width="14" style="7" customWidth="1"/>
    <col min="5948" max="5949" width="13" style="7" customWidth="1"/>
    <col min="5950" max="5950" width="15.33203125" style="7" customWidth="1"/>
    <col min="5951" max="5951" width="12.83203125" style="7" customWidth="1"/>
    <col min="5952" max="5952" width="3.83203125" style="7" customWidth="1"/>
    <col min="5953" max="5953" width="15.6640625" style="7" customWidth="1"/>
    <col min="5954" max="5954" width="10.1640625" style="7" customWidth="1"/>
    <col min="5955" max="5955" width="53.6640625" style="7" customWidth="1"/>
    <col min="5956" max="5956" width="32.83203125" style="7" customWidth="1"/>
    <col min="5957" max="5957" width="21.5" style="7" customWidth="1"/>
    <col min="5958" max="6184" width="9.1640625" style="7" bestFit="1" customWidth="1"/>
    <col min="6185" max="6185" width="4" style="7" customWidth="1"/>
    <col min="6186" max="6186" width="16.6640625" style="7" customWidth="1"/>
    <col min="6187" max="6187" width="45.33203125" style="7" customWidth="1"/>
    <col min="6188" max="6188" width="35.6640625" style="7" customWidth="1"/>
    <col min="6189" max="6189" width="15.5" style="7" customWidth="1"/>
    <col min="6190" max="6190" width="30.5" style="7" customWidth="1"/>
    <col min="6191" max="6192" width="10" style="7" customWidth="1"/>
    <col min="6193" max="6193" width="4" style="7" customWidth="1"/>
    <col min="6194" max="6194" width="13.83203125" style="7" customWidth="1"/>
    <col min="6195" max="6195" width="39.5" style="7" customWidth="1"/>
    <col min="6196" max="6197" width="13.5" style="7" customWidth="1"/>
    <col min="6198" max="6198" width="14" style="7" customWidth="1"/>
    <col min="6199" max="6199" width="12.5" style="7" customWidth="1"/>
    <col min="6200" max="6200" width="14.33203125" style="7" customWidth="1"/>
    <col min="6201" max="6201" width="13.6640625" style="7" customWidth="1"/>
    <col min="6202" max="6202" width="12.5" style="7" customWidth="1"/>
    <col min="6203" max="6203" width="14" style="7" customWidth="1"/>
    <col min="6204" max="6205" width="13" style="7" customWidth="1"/>
    <col min="6206" max="6206" width="15.33203125" style="7" customWidth="1"/>
    <col min="6207" max="6207" width="12.83203125" style="7" customWidth="1"/>
    <col min="6208" max="6208" width="3.83203125" style="7" customWidth="1"/>
    <col min="6209" max="6209" width="15.6640625" style="7" customWidth="1"/>
    <col min="6210" max="6210" width="10.1640625" style="7" customWidth="1"/>
    <col min="6211" max="6211" width="53.6640625" style="7" customWidth="1"/>
    <col min="6212" max="6212" width="32.83203125" style="7" customWidth="1"/>
    <col min="6213" max="6213" width="21.5" style="7" customWidth="1"/>
    <col min="6214" max="6440" width="9.1640625" style="7" bestFit="1" customWidth="1"/>
    <col min="6441" max="6441" width="4" style="7" customWidth="1"/>
    <col min="6442" max="6442" width="16.6640625" style="7" customWidth="1"/>
    <col min="6443" max="6443" width="45.33203125" style="7" customWidth="1"/>
    <col min="6444" max="6444" width="35.6640625" style="7" customWidth="1"/>
    <col min="6445" max="6445" width="15.5" style="7" customWidth="1"/>
    <col min="6446" max="6446" width="30.5" style="7" customWidth="1"/>
    <col min="6447" max="6448" width="10" style="7" customWidth="1"/>
    <col min="6449" max="6449" width="4" style="7" customWidth="1"/>
    <col min="6450" max="6450" width="13.83203125" style="7" customWidth="1"/>
    <col min="6451" max="6451" width="39.5" style="7" customWidth="1"/>
    <col min="6452" max="6453" width="13.5" style="7" customWidth="1"/>
    <col min="6454" max="6454" width="14" style="7" customWidth="1"/>
    <col min="6455" max="6455" width="12.5" style="7" customWidth="1"/>
    <col min="6456" max="6456" width="14.33203125" style="7" customWidth="1"/>
    <col min="6457" max="6457" width="13.6640625" style="7" customWidth="1"/>
    <col min="6458" max="6458" width="12.5" style="7" customWidth="1"/>
    <col min="6459" max="6459" width="14" style="7" customWidth="1"/>
    <col min="6460" max="6461" width="13" style="7" customWidth="1"/>
    <col min="6462" max="6462" width="15.33203125" style="7" customWidth="1"/>
    <col min="6463" max="6463" width="12.83203125" style="7" customWidth="1"/>
    <col min="6464" max="6464" width="3.83203125" style="7" customWidth="1"/>
    <col min="6465" max="6465" width="15.6640625" style="7" customWidth="1"/>
    <col min="6466" max="6466" width="10.1640625" style="7" customWidth="1"/>
    <col min="6467" max="6467" width="53.6640625" style="7" customWidth="1"/>
    <col min="6468" max="6468" width="32.83203125" style="7" customWidth="1"/>
    <col min="6469" max="6469" width="21.5" style="7" customWidth="1"/>
    <col min="6470" max="6696" width="9.1640625" style="7" bestFit="1" customWidth="1"/>
    <col min="6697" max="6697" width="4" style="7" customWidth="1"/>
    <col min="6698" max="6698" width="16.6640625" style="7" customWidth="1"/>
    <col min="6699" max="6699" width="45.33203125" style="7" customWidth="1"/>
    <col min="6700" max="6700" width="35.6640625" style="7" customWidth="1"/>
    <col min="6701" max="6701" width="15.5" style="7" customWidth="1"/>
    <col min="6702" max="6702" width="30.5" style="7" customWidth="1"/>
    <col min="6703" max="6704" width="10" style="7" customWidth="1"/>
    <col min="6705" max="6705" width="4" style="7" customWidth="1"/>
    <col min="6706" max="6706" width="13.83203125" style="7" customWidth="1"/>
    <col min="6707" max="6707" width="39.5" style="7" customWidth="1"/>
    <col min="6708" max="6709" width="13.5" style="7" customWidth="1"/>
    <col min="6710" max="6710" width="14" style="7" customWidth="1"/>
    <col min="6711" max="6711" width="12.5" style="7" customWidth="1"/>
    <col min="6712" max="6712" width="14.33203125" style="7" customWidth="1"/>
    <col min="6713" max="6713" width="13.6640625" style="7" customWidth="1"/>
    <col min="6714" max="6714" width="12.5" style="7" customWidth="1"/>
    <col min="6715" max="6715" width="14" style="7" customWidth="1"/>
    <col min="6716" max="6717" width="13" style="7" customWidth="1"/>
    <col min="6718" max="6718" width="15.33203125" style="7" customWidth="1"/>
    <col min="6719" max="6719" width="12.83203125" style="7" customWidth="1"/>
    <col min="6720" max="6720" width="3.83203125" style="7" customWidth="1"/>
    <col min="6721" max="6721" width="15.6640625" style="7" customWidth="1"/>
    <col min="6722" max="6722" width="10.1640625" style="7" customWidth="1"/>
    <col min="6723" max="6723" width="53.6640625" style="7" customWidth="1"/>
    <col min="6724" max="6724" width="32.83203125" style="7" customWidth="1"/>
    <col min="6725" max="6725" width="21.5" style="7" customWidth="1"/>
    <col min="6726" max="6952" width="9.1640625" style="7" bestFit="1" customWidth="1"/>
    <col min="6953" max="6953" width="4" style="7" customWidth="1"/>
    <col min="6954" max="6954" width="16.6640625" style="7" customWidth="1"/>
    <col min="6955" max="6955" width="45.33203125" style="7" customWidth="1"/>
    <col min="6956" max="6956" width="35.6640625" style="7" customWidth="1"/>
    <col min="6957" max="6957" width="15.5" style="7" customWidth="1"/>
    <col min="6958" max="6958" width="30.5" style="7" customWidth="1"/>
    <col min="6959" max="6960" width="10" style="7" customWidth="1"/>
    <col min="6961" max="6961" width="4" style="7" customWidth="1"/>
    <col min="6962" max="6962" width="13.83203125" style="7" customWidth="1"/>
    <col min="6963" max="6963" width="39.5" style="7" customWidth="1"/>
    <col min="6964" max="6965" width="13.5" style="7" customWidth="1"/>
    <col min="6966" max="6966" width="14" style="7" customWidth="1"/>
    <col min="6967" max="6967" width="12.5" style="7" customWidth="1"/>
    <col min="6968" max="6968" width="14.33203125" style="7" customWidth="1"/>
    <col min="6969" max="6969" width="13.6640625" style="7" customWidth="1"/>
    <col min="6970" max="6970" width="12.5" style="7" customWidth="1"/>
    <col min="6971" max="6971" width="14" style="7" customWidth="1"/>
    <col min="6972" max="6973" width="13" style="7" customWidth="1"/>
    <col min="6974" max="6974" width="15.33203125" style="7" customWidth="1"/>
    <col min="6975" max="6975" width="12.83203125" style="7" customWidth="1"/>
    <col min="6976" max="6976" width="3.83203125" style="7" customWidth="1"/>
    <col min="6977" max="6977" width="15.6640625" style="7" customWidth="1"/>
    <col min="6978" max="6978" width="10.1640625" style="7" customWidth="1"/>
    <col min="6979" max="6979" width="53.6640625" style="7" customWidth="1"/>
    <col min="6980" max="6980" width="32.83203125" style="7" customWidth="1"/>
    <col min="6981" max="6981" width="21.5" style="7" customWidth="1"/>
    <col min="6982" max="7208" width="9.1640625" style="7" bestFit="1" customWidth="1"/>
    <col min="7209" max="7209" width="4" style="7" customWidth="1"/>
    <col min="7210" max="7210" width="16.6640625" style="7" customWidth="1"/>
    <col min="7211" max="7211" width="45.33203125" style="7" customWidth="1"/>
    <col min="7212" max="7212" width="35.6640625" style="7" customWidth="1"/>
    <col min="7213" max="7213" width="15.5" style="7" customWidth="1"/>
    <col min="7214" max="7214" width="30.5" style="7" customWidth="1"/>
    <col min="7215" max="7216" width="10" style="7" customWidth="1"/>
    <col min="7217" max="7217" width="4" style="7" customWidth="1"/>
    <col min="7218" max="7218" width="13.83203125" style="7" customWidth="1"/>
    <col min="7219" max="7219" width="39.5" style="7" customWidth="1"/>
    <col min="7220" max="7221" width="13.5" style="7" customWidth="1"/>
    <col min="7222" max="7222" width="14" style="7" customWidth="1"/>
    <col min="7223" max="7223" width="12.5" style="7" customWidth="1"/>
    <col min="7224" max="7224" width="14.33203125" style="7" customWidth="1"/>
    <col min="7225" max="7225" width="13.6640625" style="7" customWidth="1"/>
    <col min="7226" max="7226" width="12.5" style="7" customWidth="1"/>
    <col min="7227" max="7227" width="14" style="7" customWidth="1"/>
    <col min="7228" max="7229" width="13" style="7" customWidth="1"/>
    <col min="7230" max="7230" width="15.33203125" style="7" customWidth="1"/>
    <col min="7231" max="7231" width="12.83203125" style="7" customWidth="1"/>
    <col min="7232" max="7232" width="3.83203125" style="7" customWidth="1"/>
    <col min="7233" max="7233" width="15.6640625" style="7" customWidth="1"/>
    <col min="7234" max="7234" width="10.1640625" style="7" customWidth="1"/>
    <col min="7235" max="7235" width="53.6640625" style="7" customWidth="1"/>
    <col min="7236" max="7236" width="32.83203125" style="7" customWidth="1"/>
    <col min="7237" max="7237" width="21.5" style="7" customWidth="1"/>
    <col min="7238" max="7464" width="9.1640625" style="7" bestFit="1" customWidth="1"/>
    <col min="7465" max="7465" width="4" style="7" customWidth="1"/>
    <col min="7466" max="7466" width="16.6640625" style="7" customWidth="1"/>
    <col min="7467" max="7467" width="45.33203125" style="7" customWidth="1"/>
    <col min="7468" max="7468" width="35.6640625" style="7" customWidth="1"/>
    <col min="7469" max="7469" width="15.5" style="7" customWidth="1"/>
    <col min="7470" max="7470" width="30.5" style="7" customWidth="1"/>
    <col min="7471" max="7472" width="10" style="7" customWidth="1"/>
    <col min="7473" max="7473" width="4" style="7" customWidth="1"/>
    <col min="7474" max="7474" width="13.83203125" style="7" customWidth="1"/>
    <col min="7475" max="7475" width="39.5" style="7" customWidth="1"/>
    <col min="7476" max="7477" width="13.5" style="7" customWidth="1"/>
    <col min="7478" max="7478" width="14" style="7" customWidth="1"/>
    <col min="7479" max="7479" width="12.5" style="7" customWidth="1"/>
    <col min="7480" max="7480" width="14.33203125" style="7" customWidth="1"/>
    <col min="7481" max="7481" width="13.6640625" style="7" customWidth="1"/>
    <col min="7482" max="7482" width="12.5" style="7" customWidth="1"/>
    <col min="7483" max="7483" width="14" style="7" customWidth="1"/>
    <col min="7484" max="7485" width="13" style="7" customWidth="1"/>
    <col min="7486" max="7486" width="15.33203125" style="7" customWidth="1"/>
    <col min="7487" max="7487" width="12.83203125" style="7" customWidth="1"/>
    <col min="7488" max="7488" width="3.83203125" style="7" customWidth="1"/>
    <col min="7489" max="7489" width="15.6640625" style="7" customWidth="1"/>
    <col min="7490" max="7490" width="10.1640625" style="7" customWidth="1"/>
    <col min="7491" max="7491" width="53.6640625" style="7" customWidth="1"/>
    <col min="7492" max="7492" width="32.83203125" style="7" customWidth="1"/>
    <col min="7493" max="7493" width="21.5" style="7" customWidth="1"/>
    <col min="7494" max="7720" width="9.1640625" style="7" bestFit="1" customWidth="1"/>
    <col min="7721" max="7721" width="4" style="7" customWidth="1"/>
    <col min="7722" max="7722" width="16.6640625" style="7" customWidth="1"/>
    <col min="7723" max="7723" width="45.33203125" style="7" customWidth="1"/>
    <col min="7724" max="7724" width="35.6640625" style="7" customWidth="1"/>
    <col min="7725" max="7725" width="15.5" style="7" customWidth="1"/>
    <col min="7726" max="7726" width="30.5" style="7" customWidth="1"/>
    <col min="7727" max="7728" width="10" style="7" customWidth="1"/>
    <col min="7729" max="7729" width="4" style="7" customWidth="1"/>
    <col min="7730" max="7730" width="13.83203125" style="7" customWidth="1"/>
    <col min="7731" max="7731" width="39.5" style="7" customWidth="1"/>
    <col min="7732" max="7733" width="13.5" style="7" customWidth="1"/>
    <col min="7734" max="7734" width="14" style="7" customWidth="1"/>
    <col min="7735" max="7735" width="12.5" style="7" customWidth="1"/>
    <col min="7736" max="7736" width="14.33203125" style="7" customWidth="1"/>
    <col min="7737" max="7737" width="13.6640625" style="7" customWidth="1"/>
    <col min="7738" max="7738" width="12.5" style="7" customWidth="1"/>
    <col min="7739" max="7739" width="14" style="7" customWidth="1"/>
    <col min="7740" max="7741" width="13" style="7" customWidth="1"/>
    <col min="7742" max="7742" width="15.33203125" style="7" customWidth="1"/>
    <col min="7743" max="7743" width="12.83203125" style="7" customWidth="1"/>
    <col min="7744" max="7744" width="3.83203125" style="7" customWidth="1"/>
    <col min="7745" max="7745" width="15.6640625" style="7" customWidth="1"/>
    <col min="7746" max="7746" width="10.1640625" style="7" customWidth="1"/>
    <col min="7747" max="7747" width="53.6640625" style="7" customWidth="1"/>
    <col min="7748" max="7748" width="32.83203125" style="7" customWidth="1"/>
    <col min="7749" max="7749" width="21.5" style="7" customWidth="1"/>
    <col min="7750" max="7976" width="9.1640625" style="7" bestFit="1" customWidth="1"/>
    <col min="7977" max="7977" width="4" style="7" customWidth="1"/>
    <col min="7978" max="7978" width="16.6640625" style="7" customWidth="1"/>
    <col min="7979" max="7979" width="45.33203125" style="7" customWidth="1"/>
    <col min="7980" max="7980" width="35.6640625" style="7" customWidth="1"/>
    <col min="7981" max="7981" width="15.5" style="7" customWidth="1"/>
    <col min="7982" max="7982" width="30.5" style="7" customWidth="1"/>
    <col min="7983" max="7984" width="10" style="7" customWidth="1"/>
    <col min="7985" max="7985" width="4" style="7" customWidth="1"/>
    <col min="7986" max="7986" width="13.83203125" style="7" customWidth="1"/>
    <col min="7987" max="7987" width="39.5" style="7" customWidth="1"/>
    <col min="7988" max="7989" width="13.5" style="7" customWidth="1"/>
    <col min="7990" max="7990" width="14" style="7" customWidth="1"/>
    <col min="7991" max="7991" width="12.5" style="7" customWidth="1"/>
    <col min="7992" max="7992" width="14.33203125" style="7" customWidth="1"/>
    <col min="7993" max="7993" width="13.6640625" style="7" customWidth="1"/>
    <col min="7994" max="7994" width="12.5" style="7" customWidth="1"/>
    <col min="7995" max="7995" width="14" style="7" customWidth="1"/>
    <col min="7996" max="7997" width="13" style="7" customWidth="1"/>
    <col min="7998" max="7998" width="15.33203125" style="7" customWidth="1"/>
    <col min="7999" max="7999" width="12.83203125" style="7" customWidth="1"/>
    <col min="8000" max="8000" width="3.83203125" style="7" customWidth="1"/>
    <col min="8001" max="8001" width="15.6640625" style="7" customWidth="1"/>
    <col min="8002" max="8002" width="10.1640625" style="7" customWidth="1"/>
    <col min="8003" max="8003" width="53.6640625" style="7" customWidth="1"/>
    <col min="8004" max="8004" width="32.83203125" style="7" customWidth="1"/>
    <col min="8005" max="8005" width="21.5" style="7" customWidth="1"/>
    <col min="8006" max="8232" width="9.1640625" style="7" bestFit="1" customWidth="1"/>
    <col min="8233" max="8233" width="4" style="7" customWidth="1"/>
    <col min="8234" max="8234" width="16.6640625" style="7" customWidth="1"/>
    <col min="8235" max="8235" width="45.33203125" style="7" customWidth="1"/>
    <col min="8236" max="8236" width="35.6640625" style="7" customWidth="1"/>
    <col min="8237" max="8237" width="15.5" style="7" customWidth="1"/>
    <col min="8238" max="8238" width="30.5" style="7" customWidth="1"/>
    <col min="8239" max="8240" width="10" style="7" customWidth="1"/>
    <col min="8241" max="8241" width="4" style="7" customWidth="1"/>
    <col min="8242" max="8242" width="13.83203125" style="7" customWidth="1"/>
    <col min="8243" max="8243" width="39.5" style="7" customWidth="1"/>
    <col min="8244" max="8245" width="13.5" style="7" customWidth="1"/>
    <col min="8246" max="8246" width="14" style="7" customWidth="1"/>
    <col min="8247" max="8247" width="12.5" style="7" customWidth="1"/>
    <col min="8248" max="8248" width="14.33203125" style="7" customWidth="1"/>
    <col min="8249" max="8249" width="13.6640625" style="7" customWidth="1"/>
    <col min="8250" max="8250" width="12.5" style="7" customWidth="1"/>
    <col min="8251" max="8251" width="14" style="7" customWidth="1"/>
    <col min="8252" max="8253" width="13" style="7" customWidth="1"/>
    <col min="8254" max="8254" width="15.33203125" style="7" customWidth="1"/>
    <col min="8255" max="8255" width="12.83203125" style="7" customWidth="1"/>
    <col min="8256" max="8256" width="3.83203125" style="7" customWidth="1"/>
    <col min="8257" max="8257" width="15.6640625" style="7" customWidth="1"/>
    <col min="8258" max="8258" width="10.1640625" style="7" customWidth="1"/>
    <col min="8259" max="8259" width="53.6640625" style="7" customWidth="1"/>
    <col min="8260" max="8260" width="32.83203125" style="7" customWidth="1"/>
    <col min="8261" max="8261" width="21.5" style="7" customWidth="1"/>
    <col min="8262" max="8488" width="9.1640625" style="7" bestFit="1" customWidth="1"/>
    <col min="8489" max="8489" width="4" style="7" customWidth="1"/>
    <col min="8490" max="8490" width="16.6640625" style="7" customWidth="1"/>
    <col min="8491" max="8491" width="45.33203125" style="7" customWidth="1"/>
    <col min="8492" max="8492" width="35.6640625" style="7" customWidth="1"/>
    <col min="8493" max="8493" width="15.5" style="7" customWidth="1"/>
    <col min="8494" max="8494" width="30.5" style="7" customWidth="1"/>
    <col min="8495" max="8496" width="10" style="7" customWidth="1"/>
    <col min="8497" max="8497" width="4" style="7" customWidth="1"/>
    <col min="8498" max="8498" width="13.83203125" style="7" customWidth="1"/>
    <col min="8499" max="8499" width="39.5" style="7" customWidth="1"/>
    <col min="8500" max="8501" width="13.5" style="7" customWidth="1"/>
    <col min="8502" max="8502" width="14" style="7" customWidth="1"/>
    <col min="8503" max="8503" width="12.5" style="7" customWidth="1"/>
    <col min="8504" max="8504" width="14.33203125" style="7" customWidth="1"/>
    <col min="8505" max="8505" width="13.6640625" style="7" customWidth="1"/>
    <col min="8506" max="8506" width="12.5" style="7" customWidth="1"/>
    <col min="8507" max="8507" width="14" style="7" customWidth="1"/>
    <col min="8508" max="8509" width="13" style="7" customWidth="1"/>
    <col min="8510" max="8510" width="15.33203125" style="7" customWidth="1"/>
    <col min="8511" max="8511" width="12.83203125" style="7" customWidth="1"/>
    <col min="8512" max="8512" width="3.83203125" style="7" customWidth="1"/>
    <col min="8513" max="8513" width="15.6640625" style="7" customWidth="1"/>
    <col min="8514" max="8514" width="10.1640625" style="7" customWidth="1"/>
    <col min="8515" max="8515" width="53.6640625" style="7" customWidth="1"/>
    <col min="8516" max="8516" width="32.83203125" style="7" customWidth="1"/>
    <col min="8517" max="8517" width="21.5" style="7" customWidth="1"/>
    <col min="8518" max="8744" width="9.1640625" style="7" bestFit="1" customWidth="1"/>
    <col min="8745" max="8745" width="4" style="7" customWidth="1"/>
    <col min="8746" max="8746" width="16.6640625" style="7" customWidth="1"/>
    <col min="8747" max="8747" width="45.33203125" style="7" customWidth="1"/>
    <col min="8748" max="8748" width="35.6640625" style="7" customWidth="1"/>
    <col min="8749" max="8749" width="15.5" style="7" customWidth="1"/>
    <col min="8750" max="8750" width="30.5" style="7" customWidth="1"/>
    <col min="8751" max="8752" width="10" style="7" customWidth="1"/>
    <col min="8753" max="8753" width="4" style="7" customWidth="1"/>
    <col min="8754" max="8754" width="13.83203125" style="7" customWidth="1"/>
    <col min="8755" max="8755" width="39.5" style="7" customWidth="1"/>
    <col min="8756" max="8757" width="13.5" style="7" customWidth="1"/>
    <col min="8758" max="8758" width="14" style="7" customWidth="1"/>
    <col min="8759" max="8759" width="12.5" style="7" customWidth="1"/>
    <col min="8760" max="8760" width="14.33203125" style="7" customWidth="1"/>
    <col min="8761" max="8761" width="13.6640625" style="7" customWidth="1"/>
    <col min="8762" max="8762" width="12.5" style="7" customWidth="1"/>
    <col min="8763" max="8763" width="14" style="7" customWidth="1"/>
    <col min="8764" max="8765" width="13" style="7" customWidth="1"/>
    <col min="8766" max="8766" width="15.33203125" style="7" customWidth="1"/>
    <col min="8767" max="8767" width="12.83203125" style="7" customWidth="1"/>
    <col min="8768" max="8768" width="3.83203125" style="7" customWidth="1"/>
    <col min="8769" max="8769" width="15.6640625" style="7" customWidth="1"/>
    <col min="8770" max="8770" width="10.1640625" style="7" customWidth="1"/>
    <col min="8771" max="8771" width="53.6640625" style="7" customWidth="1"/>
    <col min="8772" max="8772" width="32.83203125" style="7" customWidth="1"/>
    <col min="8773" max="8773" width="21.5" style="7" customWidth="1"/>
    <col min="8774" max="9000" width="9.1640625" style="7" bestFit="1" customWidth="1"/>
    <col min="9001" max="9001" width="4" style="7" customWidth="1"/>
    <col min="9002" max="9002" width="16.6640625" style="7" customWidth="1"/>
    <col min="9003" max="9003" width="45.33203125" style="7" customWidth="1"/>
    <col min="9004" max="9004" width="35.6640625" style="7" customWidth="1"/>
    <col min="9005" max="9005" width="15.5" style="7" customWidth="1"/>
    <col min="9006" max="9006" width="30.5" style="7" customWidth="1"/>
    <col min="9007" max="9008" width="10" style="7" customWidth="1"/>
    <col min="9009" max="9009" width="4" style="7" customWidth="1"/>
    <col min="9010" max="9010" width="13.83203125" style="7" customWidth="1"/>
    <col min="9011" max="9011" width="39.5" style="7" customWidth="1"/>
    <col min="9012" max="9013" width="13.5" style="7" customWidth="1"/>
    <col min="9014" max="9014" width="14" style="7" customWidth="1"/>
    <col min="9015" max="9015" width="12.5" style="7" customWidth="1"/>
    <col min="9016" max="9016" width="14.33203125" style="7" customWidth="1"/>
    <col min="9017" max="9017" width="13.6640625" style="7" customWidth="1"/>
    <col min="9018" max="9018" width="12.5" style="7" customWidth="1"/>
    <col min="9019" max="9019" width="14" style="7" customWidth="1"/>
    <col min="9020" max="9021" width="13" style="7" customWidth="1"/>
    <col min="9022" max="9022" width="15.33203125" style="7" customWidth="1"/>
    <col min="9023" max="9023" width="12.83203125" style="7" customWidth="1"/>
    <col min="9024" max="9024" width="3.83203125" style="7" customWidth="1"/>
    <col min="9025" max="9025" width="15.6640625" style="7" customWidth="1"/>
    <col min="9026" max="9026" width="10.1640625" style="7" customWidth="1"/>
    <col min="9027" max="9027" width="53.6640625" style="7" customWidth="1"/>
    <col min="9028" max="9028" width="32.83203125" style="7" customWidth="1"/>
    <col min="9029" max="9029" width="21.5" style="7" customWidth="1"/>
    <col min="9030" max="9256" width="9.1640625" style="7" bestFit="1" customWidth="1"/>
    <col min="9257" max="9257" width="4" style="7" customWidth="1"/>
    <col min="9258" max="9258" width="16.6640625" style="7" customWidth="1"/>
    <col min="9259" max="9259" width="45.33203125" style="7" customWidth="1"/>
    <col min="9260" max="9260" width="35.6640625" style="7" customWidth="1"/>
    <col min="9261" max="9261" width="15.5" style="7" customWidth="1"/>
    <col min="9262" max="9262" width="30.5" style="7" customWidth="1"/>
    <col min="9263" max="9264" width="10" style="7" customWidth="1"/>
    <col min="9265" max="9265" width="4" style="7" customWidth="1"/>
    <col min="9266" max="9266" width="13.83203125" style="7" customWidth="1"/>
    <col min="9267" max="9267" width="39.5" style="7" customWidth="1"/>
    <col min="9268" max="9269" width="13.5" style="7" customWidth="1"/>
    <col min="9270" max="9270" width="14" style="7" customWidth="1"/>
    <col min="9271" max="9271" width="12.5" style="7" customWidth="1"/>
    <col min="9272" max="9272" width="14.33203125" style="7" customWidth="1"/>
    <col min="9273" max="9273" width="13.6640625" style="7" customWidth="1"/>
    <col min="9274" max="9274" width="12.5" style="7" customWidth="1"/>
    <col min="9275" max="9275" width="14" style="7" customWidth="1"/>
    <col min="9276" max="9277" width="13" style="7" customWidth="1"/>
    <col min="9278" max="9278" width="15.33203125" style="7" customWidth="1"/>
    <col min="9279" max="9279" width="12.83203125" style="7" customWidth="1"/>
    <col min="9280" max="9280" width="3.83203125" style="7" customWidth="1"/>
    <col min="9281" max="9281" width="15.6640625" style="7" customWidth="1"/>
    <col min="9282" max="9282" width="10.1640625" style="7" customWidth="1"/>
    <col min="9283" max="9283" width="53.6640625" style="7" customWidth="1"/>
    <col min="9284" max="9284" width="32.83203125" style="7" customWidth="1"/>
    <col min="9285" max="9285" width="21.5" style="7" customWidth="1"/>
    <col min="9286" max="9512" width="9.1640625" style="7" bestFit="1" customWidth="1"/>
    <col min="9513" max="9513" width="4" style="7" customWidth="1"/>
    <col min="9514" max="9514" width="16.6640625" style="7" customWidth="1"/>
    <col min="9515" max="9515" width="45.33203125" style="7" customWidth="1"/>
    <col min="9516" max="9516" width="35.6640625" style="7" customWidth="1"/>
    <col min="9517" max="9517" width="15.5" style="7" customWidth="1"/>
    <col min="9518" max="9518" width="30.5" style="7" customWidth="1"/>
    <col min="9519" max="9520" width="10" style="7" customWidth="1"/>
    <col min="9521" max="9521" width="4" style="7" customWidth="1"/>
    <col min="9522" max="9522" width="13.83203125" style="7" customWidth="1"/>
    <col min="9523" max="9523" width="39.5" style="7" customWidth="1"/>
    <col min="9524" max="9525" width="13.5" style="7" customWidth="1"/>
    <col min="9526" max="9526" width="14" style="7" customWidth="1"/>
    <col min="9527" max="9527" width="12.5" style="7" customWidth="1"/>
    <col min="9528" max="9528" width="14.33203125" style="7" customWidth="1"/>
    <col min="9529" max="9529" width="13.6640625" style="7" customWidth="1"/>
    <col min="9530" max="9530" width="12.5" style="7" customWidth="1"/>
    <col min="9531" max="9531" width="14" style="7" customWidth="1"/>
    <col min="9532" max="9533" width="13" style="7" customWidth="1"/>
    <col min="9534" max="9534" width="15.33203125" style="7" customWidth="1"/>
    <col min="9535" max="9535" width="12.83203125" style="7" customWidth="1"/>
    <col min="9536" max="9536" width="3.83203125" style="7" customWidth="1"/>
    <col min="9537" max="9537" width="15.6640625" style="7" customWidth="1"/>
    <col min="9538" max="9538" width="10.1640625" style="7" customWidth="1"/>
    <col min="9539" max="9539" width="53.6640625" style="7" customWidth="1"/>
    <col min="9540" max="9540" width="32.83203125" style="7" customWidth="1"/>
    <col min="9541" max="9541" width="21.5" style="7" customWidth="1"/>
    <col min="9542" max="9768" width="9.1640625" style="7" bestFit="1" customWidth="1"/>
    <col min="9769" max="9769" width="4" style="7" customWidth="1"/>
    <col min="9770" max="9770" width="16.6640625" style="7" customWidth="1"/>
    <col min="9771" max="9771" width="45.33203125" style="7" customWidth="1"/>
    <col min="9772" max="9772" width="35.6640625" style="7" customWidth="1"/>
    <col min="9773" max="9773" width="15.5" style="7" customWidth="1"/>
    <col min="9774" max="9774" width="30.5" style="7" customWidth="1"/>
    <col min="9775" max="9776" width="10" style="7" customWidth="1"/>
    <col min="9777" max="9777" width="4" style="7" customWidth="1"/>
    <col min="9778" max="9778" width="13.83203125" style="7" customWidth="1"/>
    <col min="9779" max="9779" width="39.5" style="7" customWidth="1"/>
    <col min="9780" max="9781" width="13.5" style="7" customWidth="1"/>
    <col min="9782" max="9782" width="14" style="7" customWidth="1"/>
    <col min="9783" max="9783" width="12.5" style="7" customWidth="1"/>
    <col min="9784" max="9784" width="14.33203125" style="7" customWidth="1"/>
    <col min="9785" max="9785" width="13.6640625" style="7" customWidth="1"/>
    <col min="9786" max="9786" width="12.5" style="7" customWidth="1"/>
    <col min="9787" max="9787" width="14" style="7" customWidth="1"/>
    <col min="9788" max="9789" width="13" style="7" customWidth="1"/>
    <col min="9790" max="9790" width="15.33203125" style="7" customWidth="1"/>
    <col min="9791" max="9791" width="12.83203125" style="7" customWidth="1"/>
    <col min="9792" max="9792" width="3.83203125" style="7" customWidth="1"/>
    <col min="9793" max="9793" width="15.6640625" style="7" customWidth="1"/>
    <col min="9794" max="9794" width="10.1640625" style="7" customWidth="1"/>
    <col min="9795" max="9795" width="53.6640625" style="7" customWidth="1"/>
    <col min="9796" max="9796" width="32.83203125" style="7" customWidth="1"/>
    <col min="9797" max="9797" width="21.5" style="7" customWidth="1"/>
    <col min="9798" max="10024" width="9.1640625" style="7" bestFit="1" customWidth="1"/>
    <col min="10025" max="10025" width="4" style="7" customWidth="1"/>
    <col min="10026" max="10026" width="16.6640625" style="7" customWidth="1"/>
    <col min="10027" max="10027" width="45.33203125" style="7" customWidth="1"/>
    <col min="10028" max="10028" width="35.6640625" style="7" customWidth="1"/>
    <col min="10029" max="10029" width="15.5" style="7" customWidth="1"/>
    <col min="10030" max="10030" width="30.5" style="7" customWidth="1"/>
    <col min="10031" max="10032" width="10" style="7" customWidth="1"/>
    <col min="10033" max="10033" width="4" style="7" customWidth="1"/>
    <col min="10034" max="10034" width="13.83203125" style="7" customWidth="1"/>
    <col min="10035" max="10035" width="39.5" style="7" customWidth="1"/>
    <col min="10036" max="10037" width="13.5" style="7" customWidth="1"/>
    <col min="10038" max="10038" width="14" style="7" customWidth="1"/>
    <col min="10039" max="10039" width="12.5" style="7" customWidth="1"/>
    <col min="10040" max="10040" width="14.33203125" style="7" customWidth="1"/>
    <col min="10041" max="10041" width="13.6640625" style="7" customWidth="1"/>
    <col min="10042" max="10042" width="12.5" style="7" customWidth="1"/>
    <col min="10043" max="10043" width="14" style="7" customWidth="1"/>
    <col min="10044" max="10045" width="13" style="7" customWidth="1"/>
    <col min="10046" max="10046" width="15.33203125" style="7" customWidth="1"/>
    <col min="10047" max="10047" width="12.83203125" style="7" customWidth="1"/>
    <col min="10048" max="10048" width="3.83203125" style="7" customWidth="1"/>
    <col min="10049" max="10049" width="15.6640625" style="7" customWidth="1"/>
    <col min="10050" max="10050" width="10.1640625" style="7" customWidth="1"/>
    <col min="10051" max="10051" width="53.6640625" style="7" customWidth="1"/>
    <col min="10052" max="10052" width="32.83203125" style="7" customWidth="1"/>
    <col min="10053" max="10053" width="21.5" style="7" customWidth="1"/>
    <col min="10054" max="10280" width="9.1640625" style="7" bestFit="1" customWidth="1"/>
    <col min="10281" max="10281" width="4" style="7" customWidth="1"/>
    <col min="10282" max="10282" width="16.6640625" style="7" customWidth="1"/>
    <col min="10283" max="10283" width="45.33203125" style="7" customWidth="1"/>
    <col min="10284" max="10284" width="35.6640625" style="7" customWidth="1"/>
    <col min="10285" max="10285" width="15.5" style="7" customWidth="1"/>
    <col min="10286" max="10286" width="30.5" style="7" customWidth="1"/>
    <col min="10287" max="10288" width="10" style="7" customWidth="1"/>
    <col min="10289" max="10289" width="4" style="7" customWidth="1"/>
    <col min="10290" max="10290" width="13.83203125" style="7" customWidth="1"/>
    <col min="10291" max="10291" width="39.5" style="7" customWidth="1"/>
    <col min="10292" max="10293" width="13.5" style="7" customWidth="1"/>
    <col min="10294" max="10294" width="14" style="7" customWidth="1"/>
    <col min="10295" max="10295" width="12.5" style="7" customWidth="1"/>
    <col min="10296" max="10296" width="14.33203125" style="7" customWidth="1"/>
    <col min="10297" max="10297" width="13.6640625" style="7" customWidth="1"/>
    <col min="10298" max="10298" width="12.5" style="7" customWidth="1"/>
    <col min="10299" max="10299" width="14" style="7" customWidth="1"/>
    <col min="10300" max="10301" width="13" style="7" customWidth="1"/>
    <col min="10302" max="10302" width="15.33203125" style="7" customWidth="1"/>
    <col min="10303" max="10303" width="12.83203125" style="7" customWidth="1"/>
    <col min="10304" max="10304" width="3.83203125" style="7" customWidth="1"/>
    <col min="10305" max="10305" width="15.6640625" style="7" customWidth="1"/>
    <col min="10306" max="10306" width="10.1640625" style="7" customWidth="1"/>
    <col min="10307" max="10307" width="53.6640625" style="7" customWidth="1"/>
    <col min="10308" max="10308" width="32.83203125" style="7" customWidth="1"/>
    <col min="10309" max="10309" width="21.5" style="7" customWidth="1"/>
    <col min="10310" max="10536" width="9.1640625" style="7" bestFit="1" customWidth="1"/>
    <col min="10537" max="10537" width="4" style="7" customWidth="1"/>
    <col min="10538" max="10538" width="16.6640625" style="7" customWidth="1"/>
    <col min="10539" max="10539" width="45.33203125" style="7" customWidth="1"/>
    <col min="10540" max="10540" width="35.6640625" style="7" customWidth="1"/>
    <col min="10541" max="10541" width="15.5" style="7" customWidth="1"/>
    <col min="10542" max="10542" width="30.5" style="7" customWidth="1"/>
    <col min="10543" max="10544" width="10" style="7" customWidth="1"/>
    <col min="10545" max="10545" width="4" style="7" customWidth="1"/>
    <col min="10546" max="10546" width="13.83203125" style="7" customWidth="1"/>
    <col min="10547" max="10547" width="39.5" style="7" customWidth="1"/>
    <col min="10548" max="10549" width="13.5" style="7" customWidth="1"/>
    <col min="10550" max="10550" width="14" style="7" customWidth="1"/>
    <col min="10551" max="10551" width="12.5" style="7" customWidth="1"/>
    <col min="10552" max="10552" width="14.33203125" style="7" customWidth="1"/>
    <col min="10553" max="10553" width="13.6640625" style="7" customWidth="1"/>
    <col min="10554" max="10554" width="12.5" style="7" customWidth="1"/>
    <col min="10555" max="10555" width="14" style="7" customWidth="1"/>
    <col min="10556" max="10557" width="13" style="7" customWidth="1"/>
    <col min="10558" max="10558" width="15.33203125" style="7" customWidth="1"/>
    <col min="10559" max="10559" width="12.83203125" style="7" customWidth="1"/>
    <col min="10560" max="10560" width="3.83203125" style="7" customWidth="1"/>
    <col min="10561" max="10561" width="15.6640625" style="7" customWidth="1"/>
    <col min="10562" max="10562" width="10.1640625" style="7" customWidth="1"/>
    <col min="10563" max="10563" width="53.6640625" style="7" customWidth="1"/>
    <col min="10564" max="10564" width="32.83203125" style="7" customWidth="1"/>
    <col min="10565" max="10565" width="21.5" style="7" customWidth="1"/>
    <col min="10566" max="10792" width="9.1640625" style="7" bestFit="1" customWidth="1"/>
    <col min="10793" max="10793" width="4" style="7" customWidth="1"/>
    <col min="10794" max="10794" width="16.6640625" style="7" customWidth="1"/>
    <col min="10795" max="10795" width="45.33203125" style="7" customWidth="1"/>
    <col min="10796" max="10796" width="35.6640625" style="7" customWidth="1"/>
    <col min="10797" max="10797" width="15.5" style="7" customWidth="1"/>
    <col min="10798" max="10798" width="30.5" style="7" customWidth="1"/>
    <col min="10799" max="10800" width="10" style="7" customWidth="1"/>
    <col min="10801" max="10801" width="4" style="7" customWidth="1"/>
    <col min="10802" max="10802" width="13.83203125" style="7" customWidth="1"/>
    <col min="10803" max="10803" width="39.5" style="7" customWidth="1"/>
    <col min="10804" max="10805" width="13.5" style="7" customWidth="1"/>
    <col min="10806" max="10806" width="14" style="7" customWidth="1"/>
    <col min="10807" max="10807" width="12.5" style="7" customWidth="1"/>
    <col min="10808" max="10808" width="14.33203125" style="7" customWidth="1"/>
    <col min="10809" max="10809" width="13.6640625" style="7" customWidth="1"/>
    <col min="10810" max="10810" width="12.5" style="7" customWidth="1"/>
    <col min="10811" max="10811" width="14" style="7" customWidth="1"/>
    <col min="10812" max="10813" width="13" style="7" customWidth="1"/>
    <col min="10814" max="10814" width="15.33203125" style="7" customWidth="1"/>
    <col min="10815" max="10815" width="12.83203125" style="7" customWidth="1"/>
    <col min="10816" max="10816" width="3.83203125" style="7" customWidth="1"/>
    <col min="10817" max="10817" width="15.6640625" style="7" customWidth="1"/>
    <col min="10818" max="10818" width="10.1640625" style="7" customWidth="1"/>
    <col min="10819" max="10819" width="53.6640625" style="7" customWidth="1"/>
    <col min="10820" max="10820" width="32.83203125" style="7" customWidth="1"/>
    <col min="10821" max="10821" width="21.5" style="7" customWidth="1"/>
    <col min="10822" max="11048" width="9.1640625" style="7" bestFit="1" customWidth="1"/>
    <col min="11049" max="11049" width="4" style="7" customWidth="1"/>
    <col min="11050" max="11050" width="16.6640625" style="7" customWidth="1"/>
    <col min="11051" max="11051" width="45.33203125" style="7" customWidth="1"/>
    <col min="11052" max="11052" width="35.6640625" style="7" customWidth="1"/>
    <col min="11053" max="11053" width="15.5" style="7" customWidth="1"/>
    <col min="11054" max="11054" width="30.5" style="7" customWidth="1"/>
    <col min="11055" max="11056" width="10" style="7" customWidth="1"/>
    <col min="11057" max="11057" width="4" style="7" customWidth="1"/>
    <col min="11058" max="11058" width="13.83203125" style="7" customWidth="1"/>
    <col min="11059" max="11059" width="39.5" style="7" customWidth="1"/>
    <col min="11060" max="11061" width="13.5" style="7" customWidth="1"/>
    <col min="11062" max="11062" width="14" style="7" customWidth="1"/>
    <col min="11063" max="11063" width="12.5" style="7" customWidth="1"/>
    <col min="11064" max="11064" width="14.33203125" style="7" customWidth="1"/>
    <col min="11065" max="11065" width="13.6640625" style="7" customWidth="1"/>
    <col min="11066" max="11066" width="12.5" style="7" customWidth="1"/>
    <col min="11067" max="11067" width="14" style="7" customWidth="1"/>
    <col min="11068" max="11069" width="13" style="7" customWidth="1"/>
    <col min="11070" max="11070" width="15.33203125" style="7" customWidth="1"/>
    <col min="11071" max="11071" width="12.83203125" style="7" customWidth="1"/>
    <col min="11072" max="11072" width="3.83203125" style="7" customWidth="1"/>
    <col min="11073" max="11073" width="15.6640625" style="7" customWidth="1"/>
    <col min="11074" max="11074" width="10.1640625" style="7" customWidth="1"/>
    <col min="11075" max="11075" width="53.6640625" style="7" customWidth="1"/>
    <col min="11076" max="11076" width="32.83203125" style="7" customWidth="1"/>
    <col min="11077" max="11077" width="21.5" style="7" customWidth="1"/>
    <col min="11078" max="11304" width="9.1640625" style="7" bestFit="1" customWidth="1"/>
    <col min="11305" max="11305" width="4" style="7" customWidth="1"/>
    <col min="11306" max="11306" width="16.6640625" style="7" customWidth="1"/>
    <col min="11307" max="11307" width="45.33203125" style="7" customWidth="1"/>
    <col min="11308" max="11308" width="35.6640625" style="7" customWidth="1"/>
    <col min="11309" max="11309" width="15.5" style="7" customWidth="1"/>
    <col min="11310" max="11310" width="30.5" style="7" customWidth="1"/>
    <col min="11311" max="11312" width="10" style="7" customWidth="1"/>
    <col min="11313" max="11313" width="4" style="7" customWidth="1"/>
    <col min="11314" max="11314" width="13.83203125" style="7" customWidth="1"/>
    <col min="11315" max="11315" width="39.5" style="7" customWidth="1"/>
    <col min="11316" max="11317" width="13.5" style="7" customWidth="1"/>
    <col min="11318" max="11318" width="14" style="7" customWidth="1"/>
    <col min="11319" max="11319" width="12.5" style="7" customWidth="1"/>
    <col min="11320" max="11320" width="14.33203125" style="7" customWidth="1"/>
    <col min="11321" max="11321" width="13.6640625" style="7" customWidth="1"/>
    <col min="11322" max="11322" width="12.5" style="7" customWidth="1"/>
    <col min="11323" max="11323" width="14" style="7" customWidth="1"/>
    <col min="11324" max="11325" width="13" style="7" customWidth="1"/>
    <col min="11326" max="11326" width="15.33203125" style="7" customWidth="1"/>
    <col min="11327" max="11327" width="12.83203125" style="7" customWidth="1"/>
    <col min="11328" max="11328" width="3.83203125" style="7" customWidth="1"/>
    <col min="11329" max="11329" width="15.6640625" style="7" customWidth="1"/>
    <col min="11330" max="11330" width="10.1640625" style="7" customWidth="1"/>
    <col min="11331" max="11331" width="53.6640625" style="7" customWidth="1"/>
    <col min="11332" max="11332" width="32.83203125" style="7" customWidth="1"/>
    <col min="11333" max="11333" width="21.5" style="7" customWidth="1"/>
    <col min="11334" max="11560" width="9.1640625" style="7" bestFit="1" customWidth="1"/>
    <col min="11561" max="11561" width="4" style="7" customWidth="1"/>
    <col min="11562" max="11562" width="16.6640625" style="7" customWidth="1"/>
    <col min="11563" max="11563" width="45.33203125" style="7" customWidth="1"/>
    <col min="11564" max="11564" width="35.6640625" style="7" customWidth="1"/>
    <col min="11565" max="11565" width="15.5" style="7" customWidth="1"/>
    <col min="11566" max="11566" width="30.5" style="7" customWidth="1"/>
    <col min="11567" max="11568" width="10" style="7" customWidth="1"/>
    <col min="11569" max="11569" width="4" style="7" customWidth="1"/>
    <col min="11570" max="11570" width="13.83203125" style="7" customWidth="1"/>
    <col min="11571" max="11571" width="39.5" style="7" customWidth="1"/>
    <col min="11572" max="11573" width="13.5" style="7" customWidth="1"/>
    <col min="11574" max="11574" width="14" style="7" customWidth="1"/>
    <col min="11575" max="11575" width="12.5" style="7" customWidth="1"/>
    <col min="11576" max="11576" width="14.33203125" style="7" customWidth="1"/>
    <col min="11577" max="11577" width="13.6640625" style="7" customWidth="1"/>
    <col min="11578" max="11578" width="12.5" style="7" customWidth="1"/>
    <col min="11579" max="11579" width="14" style="7" customWidth="1"/>
    <col min="11580" max="11581" width="13" style="7" customWidth="1"/>
    <col min="11582" max="11582" width="15.33203125" style="7" customWidth="1"/>
    <col min="11583" max="11583" width="12.83203125" style="7" customWidth="1"/>
    <col min="11584" max="11584" width="3.83203125" style="7" customWidth="1"/>
    <col min="11585" max="11585" width="15.6640625" style="7" customWidth="1"/>
    <col min="11586" max="11586" width="10.1640625" style="7" customWidth="1"/>
    <col min="11587" max="11587" width="53.6640625" style="7" customWidth="1"/>
    <col min="11588" max="11588" width="32.83203125" style="7" customWidth="1"/>
    <col min="11589" max="11589" width="21.5" style="7" customWidth="1"/>
    <col min="11590" max="11816" width="9.1640625" style="7" bestFit="1" customWidth="1"/>
    <col min="11817" max="11817" width="4" style="7" customWidth="1"/>
    <col min="11818" max="11818" width="16.6640625" style="7" customWidth="1"/>
    <col min="11819" max="11819" width="45.33203125" style="7" customWidth="1"/>
    <col min="11820" max="11820" width="35.6640625" style="7" customWidth="1"/>
    <col min="11821" max="11821" width="15.5" style="7" customWidth="1"/>
    <col min="11822" max="11822" width="30.5" style="7" customWidth="1"/>
    <col min="11823" max="11824" width="10" style="7" customWidth="1"/>
    <col min="11825" max="11825" width="4" style="7" customWidth="1"/>
    <col min="11826" max="11826" width="13.83203125" style="7" customWidth="1"/>
    <col min="11827" max="11827" width="39.5" style="7" customWidth="1"/>
    <col min="11828" max="11829" width="13.5" style="7" customWidth="1"/>
    <col min="11830" max="11830" width="14" style="7" customWidth="1"/>
    <col min="11831" max="11831" width="12.5" style="7" customWidth="1"/>
    <col min="11832" max="11832" width="14.33203125" style="7" customWidth="1"/>
    <col min="11833" max="11833" width="13.6640625" style="7" customWidth="1"/>
    <col min="11834" max="11834" width="12.5" style="7" customWidth="1"/>
    <col min="11835" max="11835" width="14" style="7" customWidth="1"/>
    <col min="11836" max="11837" width="13" style="7" customWidth="1"/>
    <col min="11838" max="11838" width="15.33203125" style="7" customWidth="1"/>
    <col min="11839" max="11839" width="12.83203125" style="7" customWidth="1"/>
    <col min="11840" max="11840" width="3.83203125" style="7" customWidth="1"/>
    <col min="11841" max="11841" width="15.6640625" style="7" customWidth="1"/>
    <col min="11842" max="11842" width="10.1640625" style="7" customWidth="1"/>
    <col min="11843" max="11843" width="53.6640625" style="7" customWidth="1"/>
    <col min="11844" max="11844" width="32.83203125" style="7" customWidth="1"/>
    <col min="11845" max="11845" width="21.5" style="7" customWidth="1"/>
    <col min="11846" max="12072" width="9.1640625" style="7" bestFit="1" customWidth="1"/>
    <col min="12073" max="12073" width="4" style="7" customWidth="1"/>
    <col min="12074" max="12074" width="16.6640625" style="7" customWidth="1"/>
    <col min="12075" max="12075" width="45.33203125" style="7" customWidth="1"/>
    <col min="12076" max="12076" width="35.6640625" style="7" customWidth="1"/>
    <col min="12077" max="12077" width="15.5" style="7" customWidth="1"/>
    <col min="12078" max="12078" width="30.5" style="7" customWidth="1"/>
    <col min="12079" max="12080" width="10" style="7" customWidth="1"/>
    <col min="12081" max="12081" width="4" style="7" customWidth="1"/>
    <col min="12082" max="12082" width="13.83203125" style="7" customWidth="1"/>
    <col min="12083" max="12083" width="39.5" style="7" customWidth="1"/>
    <col min="12084" max="12085" width="13.5" style="7" customWidth="1"/>
    <col min="12086" max="12086" width="14" style="7" customWidth="1"/>
    <col min="12087" max="12087" width="12.5" style="7" customWidth="1"/>
    <col min="12088" max="12088" width="14.33203125" style="7" customWidth="1"/>
    <col min="12089" max="12089" width="13.6640625" style="7" customWidth="1"/>
    <col min="12090" max="12090" width="12.5" style="7" customWidth="1"/>
    <col min="12091" max="12091" width="14" style="7" customWidth="1"/>
    <col min="12092" max="12093" width="13" style="7" customWidth="1"/>
    <col min="12094" max="12094" width="15.33203125" style="7" customWidth="1"/>
    <col min="12095" max="12095" width="12.83203125" style="7" customWidth="1"/>
    <col min="12096" max="12096" width="3.83203125" style="7" customWidth="1"/>
    <col min="12097" max="12097" width="15.6640625" style="7" customWidth="1"/>
    <col min="12098" max="12098" width="10.1640625" style="7" customWidth="1"/>
    <col min="12099" max="12099" width="53.6640625" style="7" customWidth="1"/>
    <col min="12100" max="12100" width="32.83203125" style="7" customWidth="1"/>
    <col min="12101" max="12101" width="21.5" style="7" customWidth="1"/>
    <col min="12102" max="12328" width="9.1640625" style="7" bestFit="1" customWidth="1"/>
    <col min="12329" max="12329" width="4" style="7" customWidth="1"/>
    <col min="12330" max="12330" width="16.6640625" style="7" customWidth="1"/>
    <col min="12331" max="12331" width="45.33203125" style="7" customWidth="1"/>
    <col min="12332" max="12332" width="35.6640625" style="7" customWidth="1"/>
    <col min="12333" max="12333" width="15.5" style="7" customWidth="1"/>
    <col min="12334" max="12334" width="30.5" style="7" customWidth="1"/>
    <col min="12335" max="12336" width="10" style="7" customWidth="1"/>
    <col min="12337" max="12337" width="4" style="7" customWidth="1"/>
    <col min="12338" max="12338" width="13.83203125" style="7" customWidth="1"/>
    <col min="12339" max="12339" width="39.5" style="7" customWidth="1"/>
    <col min="12340" max="12341" width="13.5" style="7" customWidth="1"/>
    <col min="12342" max="12342" width="14" style="7" customWidth="1"/>
    <col min="12343" max="12343" width="12.5" style="7" customWidth="1"/>
    <col min="12344" max="12344" width="14.33203125" style="7" customWidth="1"/>
    <col min="12345" max="12345" width="13.6640625" style="7" customWidth="1"/>
    <col min="12346" max="12346" width="12.5" style="7" customWidth="1"/>
    <col min="12347" max="12347" width="14" style="7" customWidth="1"/>
    <col min="12348" max="12349" width="13" style="7" customWidth="1"/>
    <col min="12350" max="12350" width="15.33203125" style="7" customWidth="1"/>
    <col min="12351" max="12351" width="12.83203125" style="7" customWidth="1"/>
    <col min="12352" max="12352" width="3.83203125" style="7" customWidth="1"/>
    <col min="12353" max="12353" width="15.6640625" style="7" customWidth="1"/>
    <col min="12354" max="12354" width="10.1640625" style="7" customWidth="1"/>
    <col min="12355" max="12355" width="53.6640625" style="7" customWidth="1"/>
    <col min="12356" max="12356" width="32.83203125" style="7" customWidth="1"/>
    <col min="12357" max="12357" width="21.5" style="7" customWidth="1"/>
    <col min="12358" max="12584" width="9.1640625" style="7" bestFit="1" customWidth="1"/>
    <col min="12585" max="12585" width="4" style="7" customWidth="1"/>
    <col min="12586" max="12586" width="16.6640625" style="7" customWidth="1"/>
    <col min="12587" max="12587" width="45.33203125" style="7" customWidth="1"/>
    <col min="12588" max="12588" width="35.6640625" style="7" customWidth="1"/>
    <col min="12589" max="12589" width="15.5" style="7" customWidth="1"/>
    <col min="12590" max="12590" width="30.5" style="7" customWidth="1"/>
    <col min="12591" max="12592" width="10" style="7" customWidth="1"/>
    <col min="12593" max="12593" width="4" style="7" customWidth="1"/>
    <col min="12594" max="12594" width="13.83203125" style="7" customWidth="1"/>
    <col min="12595" max="12595" width="39.5" style="7" customWidth="1"/>
    <col min="12596" max="12597" width="13.5" style="7" customWidth="1"/>
    <col min="12598" max="12598" width="14" style="7" customWidth="1"/>
    <col min="12599" max="12599" width="12.5" style="7" customWidth="1"/>
    <col min="12600" max="12600" width="14.33203125" style="7" customWidth="1"/>
    <col min="12601" max="12601" width="13.6640625" style="7" customWidth="1"/>
    <col min="12602" max="12602" width="12.5" style="7" customWidth="1"/>
    <col min="12603" max="12603" width="14" style="7" customWidth="1"/>
    <col min="12604" max="12605" width="13" style="7" customWidth="1"/>
    <col min="12606" max="12606" width="15.33203125" style="7" customWidth="1"/>
    <col min="12607" max="12607" width="12.83203125" style="7" customWidth="1"/>
    <col min="12608" max="12608" width="3.83203125" style="7" customWidth="1"/>
    <col min="12609" max="12609" width="15.6640625" style="7" customWidth="1"/>
    <col min="12610" max="12610" width="10.1640625" style="7" customWidth="1"/>
    <col min="12611" max="12611" width="53.6640625" style="7" customWidth="1"/>
    <col min="12612" max="12612" width="32.83203125" style="7" customWidth="1"/>
    <col min="12613" max="12613" width="21.5" style="7" customWidth="1"/>
    <col min="12614" max="12840" width="9.1640625" style="7" bestFit="1" customWidth="1"/>
    <col min="12841" max="12841" width="4" style="7" customWidth="1"/>
    <col min="12842" max="12842" width="16.6640625" style="7" customWidth="1"/>
    <col min="12843" max="12843" width="45.33203125" style="7" customWidth="1"/>
    <col min="12844" max="12844" width="35.6640625" style="7" customWidth="1"/>
    <col min="12845" max="12845" width="15.5" style="7" customWidth="1"/>
    <col min="12846" max="12846" width="30.5" style="7" customWidth="1"/>
    <col min="12847" max="12848" width="10" style="7" customWidth="1"/>
    <col min="12849" max="12849" width="4" style="7" customWidth="1"/>
    <col min="12850" max="12850" width="13.83203125" style="7" customWidth="1"/>
    <col min="12851" max="12851" width="39.5" style="7" customWidth="1"/>
    <col min="12852" max="12853" width="13.5" style="7" customWidth="1"/>
    <col min="12854" max="12854" width="14" style="7" customWidth="1"/>
    <col min="12855" max="12855" width="12.5" style="7" customWidth="1"/>
    <col min="12856" max="12856" width="14.33203125" style="7" customWidth="1"/>
    <col min="12857" max="12857" width="13.6640625" style="7" customWidth="1"/>
    <col min="12858" max="12858" width="12.5" style="7" customWidth="1"/>
    <col min="12859" max="12859" width="14" style="7" customWidth="1"/>
    <col min="12860" max="12861" width="13" style="7" customWidth="1"/>
    <col min="12862" max="12862" width="15.33203125" style="7" customWidth="1"/>
    <col min="12863" max="12863" width="12.83203125" style="7" customWidth="1"/>
    <col min="12864" max="12864" width="3.83203125" style="7" customWidth="1"/>
    <col min="12865" max="12865" width="15.6640625" style="7" customWidth="1"/>
    <col min="12866" max="12866" width="10.1640625" style="7" customWidth="1"/>
    <col min="12867" max="12867" width="53.6640625" style="7" customWidth="1"/>
    <col min="12868" max="12868" width="32.83203125" style="7" customWidth="1"/>
    <col min="12869" max="12869" width="21.5" style="7" customWidth="1"/>
    <col min="12870" max="13096" width="9.1640625" style="7" bestFit="1" customWidth="1"/>
    <col min="13097" max="13097" width="4" style="7" customWidth="1"/>
    <col min="13098" max="13098" width="16.6640625" style="7" customWidth="1"/>
    <col min="13099" max="13099" width="45.33203125" style="7" customWidth="1"/>
    <col min="13100" max="13100" width="35.6640625" style="7" customWidth="1"/>
    <col min="13101" max="13101" width="15.5" style="7" customWidth="1"/>
    <col min="13102" max="13102" width="30.5" style="7" customWidth="1"/>
    <col min="13103" max="13104" width="10" style="7" customWidth="1"/>
    <col min="13105" max="13105" width="4" style="7" customWidth="1"/>
    <col min="13106" max="13106" width="13.83203125" style="7" customWidth="1"/>
    <col min="13107" max="13107" width="39.5" style="7" customWidth="1"/>
    <col min="13108" max="13109" width="13.5" style="7" customWidth="1"/>
    <col min="13110" max="13110" width="14" style="7" customWidth="1"/>
    <col min="13111" max="13111" width="12.5" style="7" customWidth="1"/>
    <col min="13112" max="13112" width="14.33203125" style="7" customWidth="1"/>
    <col min="13113" max="13113" width="13.6640625" style="7" customWidth="1"/>
    <col min="13114" max="13114" width="12.5" style="7" customWidth="1"/>
    <col min="13115" max="13115" width="14" style="7" customWidth="1"/>
    <col min="13116" max="13117" width="13" style="7" customWidth="1"/>
    <col min="13118" max="13118" width="15.33203125" style="7" customWidth="1"/>
    <col min="13119" max="13119" width="12.83203125" style="7" customWidth="1"/>
    <col min="13120" max="13120" width="3.83203125" style="7" customWidth="1"/>
    <col min="13121" max="13121" width="15.6640625" style="7" customWidth="1"/>
    <col min="13122" max="13122" width="10.1640625" style="7" customWidth="1"/>
    <col min="13123" max="13123" width="53.6640625" style="7" customWidth="1"/>
    <col min="13124" max="13124" width="32.83203125" style="7" customWidth="1"/>
    <col min="13125" max="13125" width="21.5" style="7" customWidth="1"/>
    <col min="13126" max="13352" width="9.1640625" style="7" bestFit="1" customWidth="1"/>
    <col min="13353" max="13353" width="4" style="7" customWidth="1"/>
    <col min="13354" max="13354" width="16.6640625" style="7" customWidth="1"/>
    <col min="13355" max="13355" width="45.33203125" style="7" customWidth="1"/>
    <col min="13356" max="13356" width="35.6640625" style="7" customWidth="1"/>
    <col min="13357" max="13357" width="15.5" style="7" customWidth="1"/>
    <col min="13358" max="13358" width="30.5" style="7" customWidth="1"/>
    <col min="13359" max="13360" width="10" style="7" customWidth="1"/>
    <col min="13361" max="13361" width="4" style="7" customWidth="1"/>
    <col min="13362" max="13362" width="13.83203125" style="7" customWidth="1"/>
    <col min="13363" max="13363" width="39.5" style="7" customWidth="1"/>
    <col min="13364" max="13365" width="13.5" style="7" customWidth="1"/>
    <col min="13366" max="13366" width="14" style="7" customWidth="1"/>
    <col min="13367" max="13367" width="12.5" style="7" customWidth="1"/>
    <col min="13368" max="13368" width="14.33203125" style="7" customWidth="1"/>
    <col min="13369" max="13369" width="13.6640625" style="7" customWidth="1"/>
    <col min="13370" max="13370" width="12.5" style="7" customWidth="1"/>
    <col min="13371" max="13371" width="14" style="7" customWidth="1"/>
    <col min="13372" max="13373" width="13" style="7" customWidth="1"/>
    <col min="13374" max="13374" width="15.33203125" style="7" customWidth="1"/>
    <col min="13375" max="13375" width="12.83203125" style="7" customWidth="1"/>
    <col min="13376" max="13376" width="3.83203125" style="7" customWidth="1"/>
    <col min="13377" max="13377" width="15.6640625" style="7" customWidth="1"/>
    <col min="13378" max="13378" width="10.1640625" style="7" customWidth="1"/>
    <col min="13379" max="13379" width="53.6640625" style="7" customWidth="1"/>
    <col min="13380" max="13380" width="32.83203125" style="7" customWidth="1"/>
    <col min="13381" max="13381" width="21.5" style="7" customWidth="1"/>
    <col min="13382" max="13608" width="9.1640625" style="7" bestFit="1" customWidth="1"/>
    <col min="13609" max="13609" width="4" style="7" customWidth="1"/>
    <col min="13610" max="13610" width="16.6640625" style="7" customWidth="1"/>
    <col min="13611" max="13611" width="45.33203125" style="7" customWidth="1"/>
    <col min="13612" max="13612" width="35.6640625" style="7" customWidth="1"/>
    <col min="13613" max="13613" width="15.5" style="7" customWidth="1"/>
    <col min="13614" max="13614" width="30.5" style="7" customWidth="1"/>
    <col min="13615" max="13616" width="10" style="7" customWidth="1"/>
    <col min="13617" max="13617" width="4" style="7" customWidth="1"/>
    <col min="13618" max="13618" width="13.83203125" style="7" customWidth="1"/>
    <col min="13619" max="13619" width="39.5" style="7" customWidth="1"/>
    <col min="13620" max="13621" width="13.5" style="7" customWidth="1"/>
    <col min="13622" max="13622" width="14" style="7" customWidth="1"/>
    <col min="13623" max="13623" width="12.5" style="7" customWidth="1"/>
    <col min="13624" max="13624" width="14.33203125" style="7" customWidth="1"/>
    <col min="13625" max="13625" width="13.6640625" style="7" customWidth="1"/>
    <col min="13626" max="13626" width="12.5" style="7" customWidth="1"/>
    <col min="13627" max="13627" width="14" style="7" customWidth="1"/>
    <col min="13628" max="13629" width="13" style="7" customWidth="1"/>
    <col min="13630" max="13630" width="15.33203125" style="7" customWidth="1"/>
    <col min="13631" max="13631" width="12.83203125" style="7" customWidth="1"/>
    <col min="13632" max="13632" width="3.83203125" style="7" customWidth="1"/>
    <col min="13633" max="13633" width="15.6640625" style="7" customWidth="1"/>
    <col min="13634" max="13634" width="10.1640625" style="7" customWidth="1"/>
    <col min="13635" max="13635" width="53.6640625" style="7" customWidth="1"/>
    <col min="13636" max="13636" width="32.83203125" style="7" customWidth="1"/>
    <col min="13637" max="13637" width="21.5" style="7" customWidth="1"/>
    <col min="13638" max="13864" width="9.1640625" style="7" bestFit="1" customWidth="1"/>
    <col min="13865" max="13865" width="4" style="7" customWidth="1"/>
    <col min="13866" max="13866" width="16.6640625" style="7" customWidth="1"/>
    <col min="13867" max="13867" width="45.33203125" style="7" customWidth="1"/>
    <col min="13868" max="13868" width="35.6640625" style="7" customWidth="1"/>
    <col min="13869" max="13869" width="15.5" style="7" customWidth="1"/>
    <col min="13870" max="13870" width="30.5" style="7" customWidth="1"/>
    <col min="13871" max="13872" width="10" style="7" customWidth="1"/>
    <col min="13873" max="13873" width="4" style="7" customWidth="1"/>
    <col min="13874" max="13874" width="13.83203125" style="7" customWidth="1"/>
    <col min="13875" max="13875" width="39.5" style="7" customWidth="1"/>
    <col min="13876" max="13877" width="13.5" style="7" customWidth="1"/>
    <col min="13878" max="13878" width="14" style="7" customWidth="1"/>
    <col min="13879" max="13879" width="12.5" style="7" customWidth="1"/>
    <col min="13880" max="13880" width="14.33203125" style="7" customWidth="1"/>
    <col min="13881" max="13881" width="13.6640625" style="7" customWidth="1"/>
    <col min="13882" max="13882" width="12.5" style="7" customWidth="1"/>
    <col min="13883" max="13883" width="14" style="7" customWidth="1"/>
    <col min="13884" max="13885" width="13" style="7" customWidth="1"/>
    <col min="13886" max="13886" width="15.33203125" style="7" customWidth="1"/>
    <col min="13887" max="13887" width="12.83203125" style="7" customWidth="1"/>
    <col min="13888" max="13888" width="3.83203125" style="7" customWidth="1"/>
    <col min="13889" max="13889" width="15.6640625" style="7" customWidth="1"/>
    <col min="13890" max="13890" width="10.1640625" style="7" customWidth="1"/>
    <col min="13891" max="13891" width="53.6640625" style="7" customWidth="1"/>
    <col min="13892" max="13892" width="32.83203125" style="7" customWidth="1"/>
    <col min="13893" max="13893" width="21.5" style="7" customWidth="1"/>
    <col min="13894" max="14120" width="9.1640625" style="7" bestFit="1" customWidth="1"/>
    <col min="14121" max="14121" width="4" style="7" customWidth="1"/>
    <col min="14122" max="14122" width="16.6640625" style="7" customWidth="1"/>
    <col min="14123" max="14123" width="45.33203125" style="7" customWidth="1"/>
    <col min="14124" max="14124" width="35.6640625" style="7" customWidth="1"/>
    <col min="14125" max="14125" width="15.5" style="7" customWidth="1"/>
    <col min="14126" max="14126" width="30.5" style="7" customWidth="1"/>
    <col min="14127" max="14128" width="10" style="7" customWidth="1"/>
    <col min="14129" max="14129" width="4" style="7" customWidth="1"/>
    <col min="14130" max="14130" width="13.83203125" style="7" customWidth="1"/>
    <col min="14131" max="14131" width="39.5" style="7" customWidth="1"/>
    <col min="14132" max="14133" width="13.5" style="7" customWidth="1"/>
    <col min="14134" max="14134" width="14" style="7" customWidth="1"/>
    <col min="14135" max="14135" width="12.5" style="7" customWidth="1"/>
    <col min="14136" max="14136" width="14.33203125" style="7" customWidth="1"/>
    <col min="14137" max="14137" width="13.6640625" style="7" customWidth="1"/>
    <col min="14138" max="14138" width="12.5" style="7" customWidth="1"/>
    <col min="14139" max="14139" width="14" style="7" customWidth="1"/>
    <col min="14140" max="14141" width="13" style="7" customWidth="1"/>
    <col min="14142" max="14142" width="15.33203125" style="7" customWidth="1"/>
    <col min="14143" max="14143" width="12.83203125" style="7" customWidth="1"/>
    <col min="14144" max="14144" width="3.83203125" style="7" customWidth="1"/>
    <col min="14145" max="14145" width="15.6640625" style="7" customWidth="1"/>
    <col min="14146" max="14146" width="10.1640625" style="7" customWidth="1"/>
    <col min="14147" max="14147" width="53.6640625" style="7" customWidth="1"/>
    <col min="14148" max="14148" width="32.83203125" style="7" customWidth="1"/>
    <col min="14149" max="14149" width="21.5" style="7" customWidth="1"/>
    <col min="14150" max="14376" width="9.1640625" style="7" bestFit="1" customWidth="1"/>
    <col min="14377" max="14377" width="4" style="7" customWidth="1"/>
    <col min="14378" max="14378" width="16.6640625" style="7" customWidth="1"/>
    <col min="14379" max="14379" width="45.33203125" style="7" customWidth="1"/>
    <col min="14380" max="14380" width="35.6640625" style="7" customWidth="1"/>
    <col min="14381" max="14381" width="15.5" style="7" customWidth="1"/>
    <col min="14382" max="14382" width="30.5" style="7" customWidth="1"/>
    <col min="14383" max="14384" width="10" style="7" customWidth="1"/>
    <col min="14385" max="14385" width="4" style="7" customWidth="1"/>
    <col min="14386" max="14386" width="13.83203125" style="7" customWidth="1"/>
    <col min="14387" max="14387" width="39.5" style="7" customWidth="1"/>
    <col min="14388" max="14389" width="13.5" style="7" customWidth="1"/>
    <col min="14390" max="14390" width="14" style="7" customWidth="1"/>
    <col min="14391" max="14391" width="12.5" style="7" customWidth="1"/>
    <col min="14392" max="14392" width="14.33203125" style="7" customWidth="1"/>
    <col min="14393" max="14393" width="13.6640625" style="7" customWidth="1"/>
    <col min="14394" max="14394" width="12.5" style="7" customWidth="1"/>
    <col min="14395" max="14395" width="14" style="7" customWidth="1"/>
    <col min="14396" max="14397" width="13" style="7" customWidth="1"/>
    <col min="14398" max="14398" width="15.33203125" style="7" customWidth="1"/>
    <col min="14399" max="14399" width="12.83203125" style="7" customWidth="1"/>
    <col min="14400" max="14400" width="3.83203125" style="7" customWidth="1"/>
    <col min="14401" max="14401" width="15.6640625" style="7" customWidth="1"/>
    <col min="14402" max="14402" width="10.1640625" style="7" customWidth="1"/>
    <col min="14403" max="14403" width="53.6640625" style="7" customWidth="1"/>
    <col min="14404" max="14404" width="32.83203125" style="7" customWidth="1"/>
    <col min="14405" max="14405" width="21.5" style="7" customWidth="1"/>
    <col min="14406" max="14632" width="9.1640625" style="7" bestFit="1" customWidth="1"/>
    <col min="14633" max="14633" width="4" style="7" customWidth="1"/>
    <col min="14634" max="14634" width="16.6640625" style="7" customWidth="1"/>
    <col min="14635" max="14635" width="45.33203125" style="7" customWidth="1"/>
    <col min="14636" max="14636" width="35.6640625" style="7" customWidth="1"/>
    <col min="14637" max="14637" width="15.5" style="7" customWidth="1"/>
    <col min="14638" max="14638" width="30.5" style="7" customWidth="1"/>
    <col min="14639" max="14640" width="10" style="7" customWidth="1"/>
    <col min="14641" max="14641" width="4" style="7" customWidth="1"/>
    <col min="14642" max="14642" width="13.83203125" style="7" customWidth="1"/>
    <col min="14643" max="14643" width="39.5" style="7" customWidth="1"/>
    <col min="14644" max="14645" width="13.5" style="7" customWidth="1"/>
    <col min="14646" max="14646" width="14" style="7" customWidth="1"/>
    <col min="14647" max="14647" width="12.5" style="7" customWidth="1"/>
    <col min="14648" max="14648" width="14.33203125" style="7" customWidth="1"/>
    <col min="14649" max="14649" width="13.6640625" style="7" customWidth="1"/>
    <col min="14650" max="14650" width="12.5" style="7" customWidth="1"/>
    <col min="14651" max="14651" width="14" style="7" customWidth="1"/>
    <col min="14652" max="14653" width="13" style="7" customWidth="1"/>
    <col min="14654" max="14654" width="15.33203125" style="7" customWidth="1"/>
    <col min="14655" max="14655" width="12.83203125" style="7" customWidth="1"/>
    <col min="14656" max="14656" width="3.83203125" style="7" customWidth="1"/>
    <col min="14657" max="14657" width="15.6640625" style="7" customWidth="1"/>
    <col min="14658" max="14658" width="10.1640625" style="7" customWidth="1"/>
    <col min="14659" max="14659" width="53.6640625" style="7" customWidth="1"/>
    <col min="14660" max="14660" width="32.83203125" style="7" customWidth="1"/>
    <col min="14661" max="14661" width="21.5" style="7" customWidth="1"/>
    <col min="14662" max="14888" width="9.1640625" style="7" bestFit="1" customWidth="1"/>
    <col min="14889" max="14889" width="4" style="7" customWidth="1"/>
    <col min="14890" max="14890" width="16.6640625" style="7" customWidth="1"/>
    <col min="14891" max="14891" width="45.33203125" style="7" customWidth="1"/>
    <col min="14892" max="14892" width="35.6640625" style="7" customWidth="1"/>
    <col min="14893" max="14893" width="15.5" style="7" customWidth="1"/>
    <col min="14894" max="14894" width="30.5" style="7" customWidth="1"/>
    <col min="14895" max="14896" width="10" style="7" customWidth="1"/>
    <col min="14897" max="14897" width="4" style="7" customWidth="1"/>
    <col min="14898" max="14898" width="13.83203125" style="7" customWidth="1"/>
    <col min="14899" max="14899" width="39.5" style="7" customWidth="1"/>
    <col min="14900" max="14901" width="13.5" style="7" customWidth="1"/>
    <col min="14902" max="14902" width="14" style="7" customWidth="1"/>
    <col min="14903" max="14903" width="12.5" style="7" customWidth="1"/>
    <col min="14904" max="14904" width="14.33203125" style="7" customWidth="1"/>
    <col min="14905" max="14905" width="13.6640625" style="7" customWidth="1"/>
    <col min="14906" max="14906" width="12.5" style="7" customWidth="1"/>
    <col min="14907" max="14907" width="14" style="7" customWidth="1"/>
    <col min="14908" max="14909" width="13" style="7" customWidth="1"/>
    <col min="14910" max="14910" width="15.33203125" style="7" customWidth="1"/>
    <col min="14911" max="14911" width="12.83203125" style="7" customWidth="1"/>
    <col min="14912" max="14912" width="3.83203125" style="7" customWidth="1"/>
    <col min="14913" max="14913" width="15.6640625" style="7" customWidth="1"/>
    <col min="14914" max="14914" width="10.1640625" style="7" customWidth="1"/>
    <col min="14915" max="14915" width="53.6640625" style="7" customWidth="1"/>
    <col min="14916" max="14916" width="32.83203125" style="7" customWidth="1"/>
    <col min="14917" max="14917" width="21.5" style="7" customWidth="1"/>
    <col min="14918" max="15144" width="9.1640625" style="7" bestFit="1" customWidth="1"/>
    <col min="15145" max="15145" width="4" style="7" customWidth="1"/>
    <col min="15146" max="15146" width="16.6640625" style="7" customWidth="1"/>
    <col min="15147" max="15147" width="45.33203125" style="7" customWidth="1"/>
    <col min="15148" max="15148" width="35.6640625" style="7" customWidth="1"/>
    <col min="15149" max="15149" width="15.5" style="7" customWidth="1"/>
    <col min="15150" max="15150" width="30.5" style="7" customWidth="1"/>
    <col min="15151" max="15152" width="10" style="7" customWidth="1"/>
    <col min="15153" max="15153" width="4" style="7" customWidth="1"/>
    <col min="15154" max="15154" width="13.83203125" style="7" customWidth="1"/>
    <col min="15155" max="15155" width="39.5" style="7" customWidth="1"/>
    <col min="15156" max="15157" width="13.5" style="7" customWidth="1"/>
    <col min="15158" max="15158" width="14" style="7" customWidth="1"/>
    <col min="15159" max="15159" width="12.5" style="7" customWidth="1"/>
    <col min="15160" max="15160" width="14.33203125" style="7" customWidth="1"/>
    <col min="15161" max="15161" width="13.6640625" style="7" customWidth="1"/>
    <col min="15162" max="15162" width="12.5" style="7" customWidth="1"/>
    <col min="15163" max="15163" width="14" style="7" customWidth="1"/>
    <col min="15164" max="15165" width="13" style="7" customWidth="1"/>
    <col min="15166" max="15166" width="15.33203125" style="7" customWidth="1"/>
    <col min="15167" max="15167" width="12.83203125" style="7" customWidth="1"/>
    <col min="15168" max="15168" width="3.83203125" style="7" customWidth="1"/>
    <col min="15169" max="15169" width="15.6640625" style="7" customWidth="1"/>
    <col min="15170" max="15170" width="10.1640625" style="7" customWidth="1"/>
    <col min="15171" max="15171" width="53.6640625" style="7" customWidth="1"/>
    <col min="15172" max="15172" width="32.83203125" style="7" customWidth="1"/>
    <col min="15173" max="15173" width="21.5" style="7" customWidth="1"/>
    <col min="15174" max="15400" width="9.1640625" style="7" bestFit="1" customWidth="1"/>
    <col min="15401" max="15401" width="4" style="7" customWidth="1"/>
    <col min="15402" max="15402" width="16.6640625" style="7" customWidth="1"/>
    <col min="15403" max="15403" width="45.33203125" style="7" customWidth="1"/>
    <col min="15404" max="15404" width="35.6640625" style="7" customWidth="1"/>
    <col min="15405" max="15405" width="15.5" style="7" customWidth="1"/>
    <col min="15406" max="15406" width="30.5" style="7" customWidth="1"/>
    <col min="15407" max="15408" width="10" style="7" customWidth="1"/>
    <col min="15409" max="15409" width="4" style="7" customWidth="1"/>
    <col min="15410" max="15410" width="13.83203125" style="7" customWidth="1"/>
    <col min="15411" max="15411" width="39.5" style="7" customWidth="1"/>
    <col min="15412" max="15413" width="13.5" style="7" customWidth="1"/>
    <col min="15414" max="15414" width="14" style="7" customWidth="1"/>
    <col min="15415" max="15415" width="12.5" style="7" customWidth="1"/>
    <col min="15416" max="15416" width="14.33203125" style="7" customWidth="1"/>
    <col min="15417" max="15417" width="13.6640625" style="7" customWidth="1"/>
    <col min="15418" max="15418" width="12.5" style="7" customWidth="1"/>
    <col min="15419" max="15419" width="14" style="7" customWidth="1"/>
    <col min="15420" max="15421" width="13" style="7" customWidth="1"/>
    <col min="15422" max="15422" width="15.33203125" style="7" customWidth="1"/>
    <col min="15423" max="15423" width="12.83203125" style="7" customWidth="1"/>
    <col min="15424" max="15424" width="3.83203125" style="7" customWidth="1"/>
    <col min="15425" max="15425" width="15.6640625" style="7" customWidth="1"/>
    <col min="15426" max="15426" width="10.1640625" style="7" customWidth="1"/>
    <col min="15427" max="15427" width="53.6640625" style="7" customWidth="1"/>
    <col min="15428" max="15428" width="32.83203125" style="7" customWidth="1"/>
    <col min="15429" max="15429" width="21.5" style="7" customWidth="1"/>
    <col min="15430" max="15656" width="9.1640625" style="7" bestFit="1" customWidth="1"/>
    <col min="15657" max="15657" width="4" style="7" customWidth="1"/>
    <col min="15658" max="15658" width="16.6640625" style="7" customWidth="1"/>
    <col min="15659" max="15659" width="45.33203125" style="7" customWidth="1"/>
    <col min="15660" max="15660" width="35.6640625" style="7" customWidth="1"/>
    <col min="15661" max="15661" width="15.5" style="7" customWidth="1"/>
    <col min="15662" max="15662" width="30.5" style="7" customWidth="1"/>
    <col min="15663" max="15664" width="10" style="7" customWidth="1"/>
    <col min="15665" max="15665" width="4" style="7" customWidth="1"/>
    <col min="15666" max="15666" width="13.83203125" style="7" customWidth="1"/>
    <col min="15667" max="15667" width="39.5" style="7" customWidth="1"/>
    <col min="15668" max="15669" width="13.5" style="7" customWidth="1"/>
    <col min="15670" max="15670" width="14" style="7" customWidth="1"/>
    <col min="15671" max="15671" width="12.5" style="7" customWidth="1"/>
    <col min="15672" max="15672" width="14.33203125" style="7" customWidth="1"/>
    <col min="15673" max="15673" width="13.6640625" style="7" customWidth="1"/>
    <col min="15674" max="15674" width="12.5" style="7" customWidth="1"/>
    <col min="15675" max="15675" width="14" style="7" customWidth="1"/>
    <col min="15676" max="15677" width="13" style="7" customWidth="1"/>
    <col min="15678" max="15678" width="15.33203125" style="7" customWidth="1"/>
    <col min="15679" max="15679" width="12.83203125" style="7" customWidth="1"/>
    <col min="15680" max="15680" width="3.83203125" style="7" customWidth="1"/>
    <col min="15681" max="15681" width="15.6640625" style="7" customWidth="1"/>
    <col min="15682" max="15682" width="10.1640625" style="7" customWidth="1"/>
    <col min="15683" max="15683" width="53.6640625" style="7" customWidth="1"/>
    <col min="15684" max="15684" width="32.83203125" style="7" customWidth="1"/>
    <col min="15685" max="15685" width="21.5" style="7" customWidth="1"/>
    <col min="15686" max="15912" width="9.1640625" style="7" bestFit="1" customWidth="1"/>
    <col min="15913" max="15913" width="4" style="7" customWidth="1"/>
    <col min="15914" max="15914" width="16.6640625" style="7" customWidth="1"/>
    <col min="15915" max="15915" width="45.33203125" style="7" customWidth="1"/>
    <col min="15916" max="15916" width="35.6640625" style="7" customWidth="1"/>
    <col min="15917" max="15917" width="15.5" style="7" customWidth="1"/>
    <col min="15918" max="15918" width="30.5" style="7" customWidth="1"/>
    <col min="15919" max="15920" width="10" style="7" customWidth="1"/>
    <col min="15921" max="15921" width="4" style="7" customWidth="1"/>
    <col min="15922" max="15922" width="13.83203125" style="7" customWidth="1"/>
    <col min="15923" max="15923" width="39.5" style="7" customWidth="1"/>
    <col min="15924" max="15925" width="13.5" style="7" customWidth="1"/>
    <col min="15926" max="15926" width="14" style="7" customWidth="1"/>
    <col min="15927" max="15927" width="12.5" style="7" customWidth="1"/>
    <col min="15928" max="15928" width="14.33203125" style="7" customWidth="1"/>
    <col min="15929" max="15929" width="13.6640625" style="7" customWidth="1"/>
    <col min="15930" max="15930" width="12.5" style="7" customWidth="1"/>
    <col min="15931" max="15931" width="14" style="7" customWidth="1"/>
    <col min="15932" max="15933" width="13" style="7" customWidth="1"/>
    <col min="15934" max="15934" width="15.33203125" style="7" customWidth="1"/>
    <col min="15935" max="15935" width="12.83203125" style="7" customWidth="1"/>
    <col min="15936" max="15936" width="3.83203125" style="7" customWidth="1"/>
    <col min="15937" max="15937" width="15.6640625" style="7" customWidth="1"/>
    <col min="15938" max="15938" width="10.1640625" style="7" customWidth="1"/>
    <col min="15939" max="15939" width="53.6640625" style="7" customWidth="1"/>
    <col min="15940" max="15940" width="32.83203125" style="7" customWidth="1"/>
    <col min="15941" max="15941" width="21.5" style="7" customWidth="1"/>
    <col min="15942" max="16168" width="9.1640625" style="7" bestFit="1" customWidth="1"/>
    <col min="16169" max="16169" width="4" style="7" customWidth="1"/>
    <col min="16170" max="16170" width="16.6640625" style="7" customWidth="1"/>
    <col min="16171" max="16171" width="45.33203125" style="7" customWidth="1"/>
    <col min="16172" max="16172" width="35.6640625" style="7" customWidth="1"/>
    <col min="16173" max="16173" width="15.5" style="7" customWidth="1"/>
    <col min="16174" max="16174" width="30.5" style="7" customWidth="1"/>
    <col min="16175" max="16176" width="10" style="7" customWidth="1"/>
    <col min="16177" max="16177" width="4" style="7" customWidth="1"/>
    <col min="16178" max="16178" width="13.83203125" style="7" customWidth="1"/>
    <col min="16179" max="16179" width="39.5" style="7" customWidth="1"/>
    <col min="16180" max="16181" width="13.5" style="7" customWidth="1"/>
    <col min="16182" max="16182" width="14" style="7" customWidth="1"/>
    <col min="16183" max="16183" width="12.5" style="7" customWidth="1"/>
    <col min="16184" max="16184" width="14.33203125" style="7" customWidth="1"/>
    <col min="16185" max="16185" width="13.6640625" style="7" customWidth="1"/>
    <col min="16186" max="16186" width="12.5" style="7" customWidth="1"/>
    <col min="16187" max="16187" width="14" style="7" customWidth="1"/>
    <col min="16188" max="16189" width="13" style="7" customWidth="1"/>
    <col min="16190" max="16190" width="15.33203125" style="7" customWidth="1"/>
    <col min="16191" max="16191" width="12.83203125" style="7" customWidth="1"/>
    <col min="16192" max="16192" width="3.83203125" style="7" customWidth="1"/>
    <col min="16193" max="16193" width="15.6640625" style="7" customWidth="1"/>
    <col min="16194" max="16194" width="10.1640625" style="7" customWidth="1"/>
    <col min="16195" max="16195" width="53.6640625" style="7" customWidth="1"/>
    <col min="16196" max="16196" width="32.83203125" style="7" customWidth="1"/>
    <col min="16197" max="16197" width="21.5" style="7" customWidth="1"/>
    <col min="16198" max="16384" width="11.5" style="7"/>
  </cols>
  <sheetData>
    <row r="1" spans="1:357" s="149" customFormat="1" ht="36" customHeight="1">
      <c r="A1" s="955"/>
      <c r="B1" s="956"/>
      <c r="C1" s="956"/>
      <c r="D1" s="957"/>
      <c r="E1" s="964" t="s">
        <v>0</v>
      </c>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956"/>
      <c r="AF1" s="956"/>
      <c r="AG1" s="956"/>
      <c r="AH1" s="956"/>
      <c r="AI1" s="956"/>
      <c r="AJ1" s="956"/>
      <c r="AK1" s="956"/>
      <c r="AL1" s="956"/>
      <c r="AM1" s="956"/>
      <c r="AN1" s="956"/>
      <c r="AO1" s="956"/>
      <c r="AP1" s="956"/>
      <c r="AQ1" s="956"/>
      <c r="AR1" s="956"/>
      <c r="AS1" s="956"/>
      <c r="AT1" s="956"/>
      <c r="AU1" s="956"/>
      <c r="AV1" s="956"/>
      <c r="AW1" s="956"/>
      <c r="AX1" s="956"/>
      <c r="AY1" s="956"/>
      <c r="AZ1" s="956"/>
      <c r="BA1" s="956"/>
      <c r="BB1" s="956"/>
      <c r="BC1" s="956"/>
      <c r="BD1" s="956"/>
      <c r="BE1" s="956"/>
      <c r="BF1" s="956"/>
      <c r="BG1" s="956"/>
      <c r="BH1" s="956"/>
      <c r="BI1" s="965"/>
      <c r="BJ1" s="460"/>
      <c r="BK1" s="686" t="s">
        <v>91</v>
      </c>
      <c r="BL1" s="686"/>
      <c r="BM1" s="686"/>
      <c r="BN1" s="460"/>
      <c r="BO1" s="461"/>
    </row>
    <row r="2" spans="1:357" s="149" customFormat="1" ht="36" customHeight="1">
      <c r="A2" s="958"/>
      <c r="B2" s="608"/>
      <c r="C2" s="608"/>
      <c r="D2" s="609"/>
      <c r="E2" s="614"/>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6"/>
      <c r="BJ2" s="432"/>
      <c r="BK2" s="687" t="s">
        <v>2</v>
      </c>
      <c r="BL2" s="687"/>
      <c r="BM2" s="687"/>
      <c r="BN2" s="432"/>
      <c r="BO2" s="433"/>
    </row>
    <row r="3" spans="1:357" s="149" customFormat="1" ht="36" customHeight="1">
      <c r="A3" s="959"/>
      <c r="B3" s="611"/>
      <c r="C3" s="611"/>
      <c r="D3" s="612"/>
      <c r="E3" s="615"/>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966"/>
      <c r="BJ3" s="434"/>
      <c r="BK3" s="688" t="s">
        <v>3</v>
      </c>
      <c r="BL3" s="688"/>
      <c r="BM3" s="688"/>
      <c r="BN3" s="434"/>
      <c r="BO3" s="435"/>
    </row>
    <row r="4" spans="1:357" s="149" customFormat="1" ht="26.25" customHeight="1">
      <c r="A4" s="960" t="s">
        <v>4</v>
      </c>
      <c r="B4" s="623"/>
      <c r="C4" s="623"/>
      <c r="D4" s="623"/>
      <c r="E4" s="623"/>
      <c r="F4" s="623"/>
      <c r="G4" s="624"/>
      <c r="H4" s="628" t="s">
        <v>5</v>
      </c>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59"/>
      <c r="BL4" s="659"/>
      <c r="BM4" s="660"/>
      <c r="BN4" s="631" t="s">
        <v>6</v>
      </c>
      <c r="BO4" s="632"/>
      <c r="BP4" s="632"/>
      <c r="BQ4" s="962"/>
    </row>
    <row r="5" spans="1:357" s="149" customFormat="1" ht="16.5" customHeight="1">
      <c r="A5" s="961"/>
      <c r="B5" s="626"/>
      <c r="C5" s="626"/>
      <c r="D5" s="626"/>
      <c r="E5" s="626"/>
      <c r="F5" s="626"/>
      <c r="G5" s="627"/>
      <c r="H5" s="637"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BN5" s="634"/>
      <c r="BO5" s="635"/>
      <c r="BP5" s="635"/>
      <c r="BQ5" s="963"/>
      <c r="MJ5" s="149" t="s">
        <v>9</v>
      </c>
      <c r="ML5" s="149" t="s">
        <v>10</v>
      </c>
      <c r="MR5" s="151" t="s">
        <v>11</v>
      </c>
      <c r="MS5" s="151" t="s">
        <v>12</v>
      </c>
    </row>
    <row r="6" spans="1:357" s="149" customFormat="1" ht="19.5" customHeight="1">
      <c r="A6" s="953" t="s">
        <v>13</v>
      </c>
      <c r="B6" s="666" t="s">
        <v>14</v>
      </c>
      <c r="C6" s="681" t="s">
        <v>68</v>
      </c>
      <c r="D6" s="771" t="s">
        <v>15</v>
      </c>
      <c r="E6" s="666" t="s">
        <v>16</v>
      </c>
      <c r="F6" s="666" t="s">
        <v>17</v>
      </c>
      <c r="G6" s="666"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583" t="s">
        <v>27</v>
      </c>
      <c r="BF6" s="584"/>
      <c r="BG6" s="585"/>
      <c r="BH6" s="242" t="s">
        <v>19</v>
      </c>
      <c r="BI6" s="782" t="s">
        <v>19</v>
      </c>
      <c r="BJ6" s="462" t="s">
        <v>21</v>
      </c>
      <c r="BK6" s="782" t="s">
        <v>78</v>
      </c>
      <c r="BL6" s="673" t="s">
        <v>28</v>
      </c>
      <c r="BM6" s="674"/>
      <c r="BN6" s="666" t="s">
        <v>29</v>
      </c>
      <c r="BO6" s="666" t="s">
        <v>30</v>
      </c>
      <c r="BP6" s="666" t="s">
        <v>31</v>
      </c>
      <c r="BQ6" s="951" t="s">
        <v>32</v>
      </c>
      <c r="MJ6" s="151" t="s">
        <v>33</v>
      </c>
      <c r="ML6" s="149" t="s">
        <v>34</v>
      </c>
      <c r="MM6" s="149" t="s">
        <v>35</v>
      </c>
      <c r="MN6" s="149" t="s">
        <v>36</v>
      </c>
      <c r="MO6" s="149" t="s">
        <v>37</v>
      </c>
      <c r="MP6" s="149" t="s">
        <v>38</v>
      </c>
      <c r="MQ6" s="149" t="s">
        <v>39</v>
      </c>
      <c r="MR6" s="151" t="s">
        <v>40</v>
      </c>
    </row>
    <row r="7" spans="1:357" s="159" customFormat="1" ht="22.5" customHeight="1">
      <c r="A7" s="954"/>
      <c r="B7" s="667"/>
      <c r="C7" s="667"/>
      <c r="D7" s="667"/>
      <c r="E7" s="667"/>
      <c r="F7" s="667"/>
      <c r="G7" s="667"/>
      <c r="H7" s="152">
        <v>1</v>
      </c>
      <c r="I7" s="153">
        <v>2</v>
      </c>
      <c r="J7" s="153">
        <v>3</v>
      </c>
      <c r="K7" s="153">
        <v>4</v>
      </c>
      <c r="L7" s="154">
        <v>5</v>
      </c>
      <c r="M7" s="155" t="s">
        <v>41</v>
      </c>
      <c r="N7" s="156" t="s">
        <v>42</v>
      </c>
      <c r="O7" s="152">
        <v>1</v>
      </c>
      <c r="P7" s="153">
        <v>2</v>
      </c>
      <c r="Q7" s="153">
        <v>3</v>
      </c>
      <c r="R7" s="153">
        <v>4</v>
      </c>
      <c r="S7" s="153">
        <v>5</v>
      </c>
      <c r="T7" s="153">
        <v>6</v>
      </c>
      <c r="U7" s="153">
        <v>7</v>
      </c>
      <c r="V7" s="153">
        <v>8</v>
      </c>
      <c r="W7" s="153">
        <v>9</v>
      </c>
      <c r="X7" s="153">
        <v>10</v>
      </c>
      <c r="Y7" s="153">
        <v>11</v>
      </c>
      <c r="Z7" s="153">
        <v>12</v>
      </c>
      <c r="AA7" s="153">
        <v>13</v>
      </c>
      <c r="AB7" s="153">
        <v>14</v>
      </c>
      <c r="AC7" s="153">
        <v>15</v>
      </c>
      <c r="AD7" s="153">
        <v>16</v>
      </c>
      <c r="AE7" s="153">
        <v>17</v>
      </c>
      <c r="AF7" s="153">
        <v>18</v>
      </c>
      <c r="AG7" s="154">
        <v>19</v>
      </c>
      <c r="AH7" s="157" t="s">
        <v>43</v>
      </c>
      <c r="AI7" s="158" t="s">
        <v>42</v>
      </c>
      <c r="AJ7" s="586"/>
      <c r="AK7" s="588"/>
      <c r="AL7" s="792"/>
      <c r="AM7" s="581" t="s">
        <v>34</v>
      </c>
      <c r="AN7" s="582"/>
      <c r="AO7" s="581" t="s">
        <v>44</v>
      </c>
      <c r="AP7" s="582"/>
      <c r="AQ7" s="581" t="s">
        <v>35</v>
      </c>
      <c r="AR7" s="582"/>
      <c r="AS7" s="581" t="s">
        <v>45</v>
      </c>
      <c r="AT7" s="582"/>
      <c r="AU7" s="581" t="s">
        <v>46</v>
      </c>
      <c r="AV7" s="582"/>
      <c r="AW7" s="581" t="s">
        <v>47</v>
      </c>
      <c r="AX7" s="582"/>
      <c r="AY7" s="581" t="s">
        <v>48</v>
      </c>
      <c r="AZ7" s="582"/>
      <c r="BA7" s="788"/>
      <c r="BB7" s="603"/>
      <c r="BC7" s="586"/>
      <c r="BD7" s="588"/>
      <c r="BE7" s="586"/>
      <c r="BF7" s="587"/>
      <c r="BG7" s="588"/>
      <c r="BH7" s="243"/>
      <c r="BI7" s="785"/>
      <c r="BJ7" s="463"/>
      <c r="BK7" s="785"/>
      <c r="BL7" s="786"/>
      <c r="BM7" s="787"/>
      <c r="BN7" s="667"/>
      <c r="BO7" s="667"/>
      <c r="BP7" s="667"/>
      <c r="BQ7" s="952"/>
      <c r="MJ7" s="151" t="s">
        <v>49</v>
      </c>
      <c r="ML7" s="149" t="s">
        <v>50</v>
      </c>
      <c r="MM7" s="159" t="s">
        <v>51</v>
      </c>
      <c r="MN7" s="159" t="s">
        <v>52</v>
      </c>
      <c r="MO7" s="159" t="s">
        <v>53</v>
      </c>
      <c r="MP7" s="159" t="s">
        <v>54</v>
      </c>
      <c r="MQ7" s="159" t="s">
        <v>55</v>
      </c>
    </row>
    <row r="8" spans="1:357" s="8" customFormat="1" ht="111" customHeight="1">
      <c r="A8" s="885">
        <v>1</v>
      </c>
      <c r="B8" s="827" t="s">
        <v>146</v>
      </c>
      <c r="C8" s="827" t="s">
        <v>147</v>
      </c>
      <c r="D8" s="356" t="s">
        <v>148</v>
      </c>
      <c r="E8" s="907" t="s">
        <v>149</v>
      </c>
      <c r="F8" s="909" t="s">
        <v>150</v>
      </c>
      <c r="G8" s="927" t="s">
        <v>151</v>
      </c>
      <c r="H8" s="779"/>
      <c r="I8" s="774" t="s">
        <v>40</v>
      </c>
      <c r="J8" s="774"/>
      <c r="K8" s="774"/>
      <c r="L8" s="774"/>
      <c r="M8" s="922">
        <f>IF(L8="X",5,IF(K8="X",4,IF(J8="X",3,IF(I8="X",2,IF(H8="X",1,"0")))))</f>
        <v>2</v>
      </c>
      <c r="N8" s="925" t="str">
        <f>IF(M8=1,"RARA VEZ",IF(M8=2,"IMPROBABLE",IF(M8=3,"POSIBLE",IF(M8=4,"PROBABLE",IF(M8=5,"CASI SIEMPRE","")))))</f>
        <v>IMPROBABLE</v>
      </c>
      <c r="O8" s="779" t="s">
        <v>40</v>
      </c>
      <c r="P8" s="774" t="s">
        <v>40</v>
      </c>
      <c r="Q8" s="774" t="s">
        <v>40</v>
      </c>
      <c r="R8" s="774" t="s">
        <v>40</v>
      </c>
      <c r="S8" s="774" t="s">
        <v>40</v>
      </c>
      <c r="T8" s="774"/>
      <c r="U8" s="774" t="s">
        <v>40</v>
      </c>
      <c r="V8" s="774" t="s">
        <v>40</v>
      </c>
      <c r="W8" s="774"/>
      <c r="X8" s="774" t="s">
        <v>40</v>
      </c>
      <c r="Y8" s="774" t="s">
        <v>40</v>
      </c>
      <c r="Z8" s="774" t="s">
        <v>40</v>
      </c>
      <c r="AA8" s="774" t="s">
        <v>40</v>
      </c>
      <c r="AB8" s="774" t="s">
        <v>40</v>
      </c>
      <c r="AC8" s="774" t="s">
        <v>40</v>
      </c>
      <c r="AD8" s="774"/>
      <c r="AE8" s="774"/>
      <c r="AF8" s="774"/>
      <c r="AG8" s="774" t="s">
        <v>40</v>
      </c>
      <c r="AH8" s="938">
        <f>COUNTIF(O8:AG11,"X")</f>
        <v>14</v>
      </c>
      <c r="AI8" s="930" t="str">
        <f>IF(AH8=0,"",(IF(AH8&gt;11,"CATASTRÓFICO",IF(AH8&lt;=5,"MODERADO",IF(12&gt;AH8&gt;5,"MAYOR","")))))</f>
        <v>CATASTRÓFICO</v>
      </c>
      <c r="AJ8" s="949">
        <f>IF(AI8="CATASTRÓFICO",5*M8,IF(AI8="MAYOR",4*M8,IF(AI8="MODERADO",3*M8,0)))</f>
        <v>10</v>
      </c>
      <c r="AK8" s="921" t="str">
        <f>IF(AJ8=0,"",IF(AJ8="MAYOR","EXTREMO",IF(AI8="CASI SIEMPRE","EXTREMO",IF(AI8="CATASTRÓFICO","EXTREMO",IF(AJ8="12M","EXTREMO",IF(AJ8=4,"ALTO",IF(AJ8=8,"ALTO",IF(AJ8=9,"ALTO",IF(AJ8=6,"MODERADO",IF(AJ8=3,"MODERADO",IF(AJ8=12,IF(AI8="MODERADO","ALTO","EXTREMO"),"EXTREMO")))))))))))</f>
        <v>EXTREMO</v>
      </c>
      <c r="AL8" s="357" t="s">
        <v>152</v>
      </c>
      <c r="AM8" s="358" t="s">
        <v>50</v>
      </c>
      <c r="AN8" s="359">
        <f t="shared" ref="AN8:AN17" si="0">IF(ISBLANK(AM8),"",IF(AM8="Asignado",15,"0"))</f>
        <v>15</v>
      </c>
      <c r="AO8" s="358" t="s">
        <v>63</v>
      </c>
      <c r="AP8" s="359">
        <f t="shared" ref="AP8:AP17" si="1">IF(ISBLANK(AO8),"",IF(AO8="Adecuado",15,"0"))</f>
        <v>15</v>
      </c>
      <c r="AQ8" s="358" t="s">
        <v>51</v>
      </c>
      <c r="AR8" s="359">
        <f t="shared" ref="AR8:AR17" si="2">IF(ISBLANK(AQ8),"",IF(AQ8="Oportuna",15,"0"))</f>
        <v>15</v>
      </c>
      <c r="AS8" s="358" t="s">
        <v>52</v>
      </c>
      <c r="AT8" s="359">
        <f t="shared" ref="AT8:AT17" si="3">IF(ISBLANK(AS8),"",IF(AS8="Prevenir",15,IF(AS8="Detectar",10,"0")))</f>
        <v>15</v>
      </c>
      <c r="AU8" s="358" t="s">
        <v>53</v>
      </c>
      <c r="AV8" s="359">
        <f t="shared" ref="AV8:AV17" si="4">IF(ISBLANK(AU8),"",IF(AU8="Confiable",15,"0"))</f>
        <v>15</v>
      </c>
      <c r="AW8" s="358" t="s">
        <v>55</v>
      </c>
      <c r="AX8" s="359">
        <f t="shared" ref="AX8:AX17" si="5">IF(ISBLANK(AW8),"",IF(AW8="Completa",10,IF(AW8="Incompleta",5,"0")))</f>
        <v>10</v>
      </c>
      <c r="AY8" s="360" t="s">
        <v>54</v>
      </c>
      <c r="AZ8" s="359">
        <f t="shared" ref="AZ8:AZ17" si="6">IF(ISBLANK(AY8),"",IF(AY8="Se Investigan y Resuelven Oportunamente",15,"0"))</f>
        <v>15</v>
      </c>
      <c r="BA8" s="361" t="str">
        <f t="shared" ref="BA8:BA17" si="7">IF(BB8=0,"",IF(BB8&lt;86,"Débil",(IF(BB8&gt;=96,"Fuerte","Moderado"))))</f>
        <v>Fuerte</v>
      </c>
      <c r="BB8" s="362">
        <f t="shared" ref="BB8:BB17" si="8">SUM(AZ8,AX8,AV8,AT8,AR8,AP8,AN8)</f>
        <v>100</v>
      </c>
      <c r="BC8" s="363" t="s">
        <v>33</v>
      </c>
      <c r="BD8" s="364" t="str">
        <f>IF(ISBLANK(BC8),"",(IF(BC8="El control no se ejecuta por parte del responsable","Débil",(IF(BC8="El control se ejecuta de manera consistente por parte del responsable","Fuerte","Moderado")))))</f>
        <v>Fuerte</v>
      </c>
      <c r="BE8" s="365" t="str">
        <f>IF(BA8="","",(IF(BD8="Débil","Débil",IF(BD8="Moderado","Moderado",IF(BA8="Débil","Débil","Fuerte")))))</f>
        <v>Fuerte</v>
      </c>
      <c r="BF8" s="366">
        <f>IF(BD8="","",(IF(BD8="Fuerte",2,IF(BD8="Moderado",1,0))))</f>
        <v>2</v>
      </c>
      <c r="BG8" s="932">
        <f>IFERROR(ROUND(AVERAGE(BF8:BF11),0),0)</f>
        <v>2</v>
      </c>
      <c r="BH8" s="948">
        <f>IF(BI8="CASI SIEMPRE",5,IF(BI8="PROBABLE",4,IF(BI8="POSIBLE",3,IF(BI8="IMPROBABLE",2,IF(BI8="RARA VEZ",1,0)))))</f>
        <v>1</v>
      </c>
      <c r="BI8" s="935" t="str">
        <f>IF(BG8=2,IF(N8="CASI SIEMPRE","POSIBLE",IF(N8="PROBABLE","IMPROBABLE","RARA VEZ")),IF(BG8=1,IF(N8="CASI SEGURO","PROBABLE",IF(N8="PROBABLE","POSIBLE",IF(N8="POSIBLE","IMPROBABLE","RARA VEZ"))),IF(BG8=0,N8,0)))</f>
        <v>RARA VEZ</v>
      </c>
      <c r="BJ8" s="948">
        <f>IF(BK8="CATASTRÓFICO",5,IF(BK8="MAYOR",4,IF(BK8="MODERADO",3,0)))</f>
        <v>5</v>
      </c>
      <c r="BK8" s="939" t="str">
        <f>AI8</f>
        <v>CATASTRÓFICO</v>
      </c>
      <c r="BL8" s="942">
        <f>IF(BJ8*BH8=12,IF(BI8="PROBABLE","12A","12M"),BH8*BJ8)</f>
        <v>5</v>
      </c>
      <c r="BM8" s="945" t="str">
        <f>IF(BL8=0,"",IF(BI8="CASI SIEMPRE","EXTREMO",IF(BK8="CATASTRÓFICO","EXTREMO",IF(BL8="12M","EXTREMO",IF(BL8="12A","ALTO",IF(BL8=4,"ALTO",IF(BL8=8,"ALTO",IF(BL8=9,"ALTO",IF(BL8=6,"MODERADO",IF(BL8=3,"MODERADO","EXTREMO"))))))))))</f>
        <v>EXTREMO</v>
      </c>
      <c r="BN8" s="367"/>
      <c r="BO8" s="368" t="s">
        <v>153</v>
      </c>
      <c r="BP8" s="369"/>
      <c r="BQ8" s="370" t="s">
        <v>154</v>
      </c>
      <c r="MJ8" s="8" t="s">
        <v>56</v>
      </c>
      <c r="ML8" s="145" t="s">
        <v>57</v>
      </c>
      <c r="MM8" s="8" t="s">
        <v>58</v>
      </c>
      <c r="MN8" s="8" t="s">
        <v>59</v>
      </c>
      <c r="MO8" s="8" t="s">
        <v>60</v>
      </c>
      <c r="MP8" s="8" t="s">
        <v>61</v>
      </c>
      <c r="MQ8" s="8" t="s">
        <v>62</v>
      </c>
    </row>
    <row r="9" spans="1:357" s="8" customFormat="1" ht="88.5" customHeight="1">
      <c r="A9" s="750"/>
      <c r="B9" s="572"/>
      <c r="C9" s="572"/>
      <c r="D9" s="230" t="s">
        <v>155</v>
      </c>
      <c r="E9" s="908"/>
      <c r="F9" s="910"/>
      <c r="G9" s="928"/>
      <c r="H9" s="562"/>
      <c r="I9" s="505"/>
      <c r="J9" s="505"/>
      <c r="K9" s="505"/>
      <c r="L9" s="505"/>
      <c r="M9" s="923"/>
      <c r="N9" s="816"/>
      <c r="O9" s="562"/>
      <c r="P9" s="505"/>
      <c r="Q9" s="505"/>
      <c r="R9" s="505"/>
      <c r="S9" s="505"/>
      <c r="T9" s="505"/>
      <c r="U9" s="505"/>
      <c r="V9" s="505"/>
      <c r="W9" s="505"/>
      <c r="X9" s="505"/>
      <c r="Y9" s="505"/>
      <c r="Z9" s="505"/>
      <c r="AA9" s="505"/>
      <c r="AB9" s="505"/>
      <c r="AC9" s="505"/>
      <c r="AD9" s="505"/>
      <c r="AE9" s="505"/>
      <c r="AF9" s="505"/>
      <c r="AG9" s="505"/>
      <c r="AH9" s="552"/>
      <c r="AI9" s="847"/>
      <c r="AJ9" s="850"/>
      <c r="AK9" s="777"/>
      <c r="AL9" s="355" t="s">
        <v>156</v>
      </c>
      <c r="AM9" s="71" t="s">
        <v>50</v>
      </c>
      <c r="AN9" s="288">
        <f t="shared" si="0"/>
        <v>15</v>
      </c>
      <c r="AO9" s="71" t="s">
        <v>63</v>
      </c>
      <c r="AP9" s="288">
        <f t="shared" si="1"/>
        <v>15</v>
      </c>
      <c r="AQ9" s="71" t="s">
        <v>51</v>
      </c>
      <c r="AR9" s="288">
        <f t="shared" si="2"/>
        <v>15</v>
      </c>
      <c r="AS9" s="71" t="s">
        <v>52</v>
      </c>
      <c r="AT9" s="288">
        <f t="shared" si="3"/>
        <v>15</v>
      </c>
      <c r="AU9" s="71" t="s">
        <v>53</v>
      </c>
      <c r="AV9" s="288">
        <f t="shared" si="4"/>
        <v>15</v>
      </c>
      <c r="AW9" s="71" t="s">
        <v>55</v>
      </c>
      <c r="AX9" s="288">
        <f t="shared" si="5"/>
        <v>10</v>
      </c>
      <c r="AY9" s="72" t="s">
        <v>54</v>
      </c>
      <c r="AZ9" s="288">
        <f t="shared" si="6"/>
        <v>15</v>
      </c>
      <c r="BA9" s="298" t="str">
        <f t="shared" si="7"/>
        <v>Fuerte</v>
      </c>
      <c r="BB9" s="299">
        <f t="shared" si="8"/>
        <v>100</v>
      </c>
      <c r="BC9" s="74" t="s">
        <v>33</v>
      </c>
      <c r="BD9" s="310" t="str">
        <f t="shared" ref="BD9:BD17" si="9">IF(ISBLANK(BC9),"",(IF(BC9="El control no se ejecuta por parte del responsable","Débil",(IF(BC9="El control se ejecuta de manera consistente por parte del responsable","Fuerte","Moderado")))))</f>
        <v>Fuerte</v>
      </c>
      <c r="BE9" s="317" t="str">
        <f t="shared" ref="BE9:BE17" si="10">IF(BA9="","",(IF(BD9="Débil","Débil",IF(BD9="Moderado","Moderado",IF(BA9="Débil","Débil","Fuerte")))))</f>
        <v>Fuerte</v>
      </c>
      <c r="BF9" s="318">
        <f t="shared" ref="BF9:BF17" si="11">IF(BD9="","",(IF(BD9="Fuerte",2,IF(BD9="Moderado",1,0))))</f>
        <v>2</v>
      </c>
      <c r="BG9" s="933"/>
      <c r="BH9" s="487"/>
      <c r="BI9" s="936"/>
      <c r="BJ9" s="487"/>
      <c r="BK9" s="940"/>
      <c r="BL9" s="943"/>
      <c r="BM9" s="946"/>
      <c r="BN9" s="75"/>
      <c r="BO9" s="76" t="s">
        <v>157</v>
      </c>
      <c r="BP9" s="77"/>
      <c r="BQ9" s="96" t="s">
        <v>158</v>
      </c>
      <c r="ML9" s="8" t="s">
        <v>63</v>
      </c>
      <c r="MN9" s="8" t="s">
        <v>64</v>
      </c>
      <c r="MQ9" s="8" t="s">
        <v>65</v>
      </c>
    </row>
    <row r="10" spans="1:357" s="8" customFormat="1" ht="72.75" customHeight="1">
      <c r="A10" s="750"/>
      <c r="B10" s="572"/>
      <c r="C10" s="572"/>
      <c r="D10" s="895" t="s">
        <v>159</v>
      </c>
      <c r="E10" s="908"/>
      <c r="F10" s="910"/>
      <c r="G10" s="928"/>
      <c r="H10" s="562"/>
      <c r="I10" s="505"/>
      <c r="J10" s="505"/>
      <c r="K10" s="505"/>
      <c r="L10" s="505"/>
      <c r="M10" s="923"/>
      <c r="N10" s="816"/>
      <c r="O10" s="562"/>
      <c r="P10" s="505"/>
      <c r="Q10" s="505"/>
      <c r="R10" s="505"/>
      <c r="S10" s="505"/>
      <c r="T10" s="505"/>
      <c r="U10" s="505"/>
      <c r="V10" s="505"/>
      <c r="W10" s="505"/>
      <c r="X10" s="505"/>
      <c r="Y10" s="505"/>
      <c r="Z10" s="505"/>
      <c r="AA10" s="505"/>
      <c r="AB10" s="505"/>
      <c r="AC10" s="505"/>
      <c r="AD10" s="505"/>
      <c r="AE10" s="505"/>
      <c r="AF10" s="505"/>
      <c r="AG10" s="505"/>
      <c r="AH10" s="552"/>
      <c r="AI10" s="847"/>
      <c r="AJ10" s="850"/>
      <c r="AK10" s="777"/>
      <c r="AL10" s="354" t="s">
        <v>160</v>
      </c>
      <c r="AM10" s="11" t="s">
        <v>50</v>
      </c>
      <c r="AN10" s="177">
        <f t="shared" si="0"/>
        <v>15</v>
      </c>
      <c r="AO10" s="11" t="s">
        <v>63</v>
      </c>
      <c r="AP10" s="177">
        <f t="shared" si="1"/>
        <v>15</v>
      </c>
      <c r="AQ10" s="11" t="s">
        <v>51</v>
      </c>
      <c r="AR10" s="177">
        <f t="shared" si="2"/>
        <v>15</v>
      </c>
      <c r="AS10" s="11" t="s">
        <v>59</v>
      </c>
      <c r="AT10" s="177">
        <f t="shared" si="3"/>
        <v>10</v>
      </c>
      <c r="AU10" s="11" t="s">
        <v>53</v>
      </c>
      <c r="AV10" s="177">
        <f t="shared" si="4"/>
        <v>15</v>
      </c>
      <c r="AW10" s="11" t="s">
        <v>55</v>
      </c>
      <c r="AX10" s="177">
        <f t="shared" si="5"/>
        <v>10</v>
      </c>
      <c r="AY10" s="12" t="s">
        <v>54</v>
      </c>
      <c r="AZ10" s="177">
        <f t="shared" si="6"/>
        <v>15</v>
      </c>
      <c r="BA10" s="190" t="str">
        <f t="shared" si="7"/>
        <v>Moderado</v>
      </c>
      <c r="BB10" s="191">
        <f t="shared" si="8"/>
        <v>95</v>
      </c>
      <c r="BC10" s="78" t="s">
        <v>33</v>
      </c>
      <c r="BD10" s="311" t="str">
        <f t="shared" si="9"/>
        <v>Fuerte</v>
      </c>
      <c r="BE10" s="317" t="str">
        <f t="shared" si="10"/>
        <v>Fuerte</v>
      </c>
      <c r="BF10" s="318">
        <f t="shared" si="11"/>
        <v>2</v>
      </c>
      <c r="BG10" s="933"/>
      <c r="BH10" s="487"/>
      <c r="BI10" s="936"/>
      <c r="BJ10" s="487"/>
      <c r="BK10" s="940"/>
      <c r="BL10" s="943"/>
      <c r="BM10" s="946"/>
      <c r="BN10" s="79"/>
      <c r="BO10" s="76" t="s">
        <v>161</v>
      </c>
      <c r="BP10" s="77"/>
      <c r="BQ10" s="96" t="s">
        <v>162</v>
      </c>
      <c r="ML10" s="8" t="s">
        <v>66</v>
      </c>
    </row>
    <row r="11" spans="1:357" s="8" customFormat="1" ht="72.75" customHeight="1">
      <c r="A11" s="750"/>
      <c r="B11" s="572"/>
      <c r="C11" s="572"/>
      <c r="D11" s="896"/>
      <c r="E11" s="896"/>
      <c r="F11" s="911"/>
      <c r="G11" s="929"/>
      <c r="H11" s="578"/>
      <c r="I11" s="556"/>
      <c r="J11" s="556"/>
      <c r="K11" s="556"/>
      <c r="L11" s="556"/>
      <c r="M11" s="924"/>
      <c r="N11" s="926"/>
      <c r="O11" s="578"/>
      <c r="P11" s="556"/>
      <c r="Q11" s="556"/>
      <c r="R11" s="556"/>
      <c r="S11" s="556"/>
      <c r="T11" s="556"/>
      <c r="U11" s="556"/>
      <c r="V11" s="556"/>
      <c r="W11" s="556"/>
      <c r="X11" s="556"/>
      <c r="Y11" s="556"/>
      <c r="Z11" s="556"/>
      <c r="AA11" s="556"/>
      <c r="AB11" s="556"/>
      <c r="AC11" s="556"/>
      <c r="AD11" s="556"/>
      <c r="AE11" s="556"/>
      <c r="AF11" s="556"/>
      <c r="AG11" s="556"/>
      <c r="AH11" s="569"/>
      <c r="AI11" s="931"/>
      <c r="AJ11" s="950"/>
      <c r="AK11" s="778"/>
      <c r="AL11" s="68" t="s">
        <v>163</v>
      </c>
      <c r="AM11" s="69" t="s">
        <v>50</v>
      </c>
      <c r="AN11" s="289">
        <f t="shared" si="0"/>
        <v>15</v>
      </c>
      <c r="AO11" s="69" t="s">
        <v>63</v>
      </c>
      <c r="AP11" s="289">
        <f t="shared" si="1"/>
        <v>15</v>
      </c>
      <c r="AQ11" s="69" t="s">
        <v>51</v>
      </c>
      <c r="AR11" s="289">
        <f t="shared" si="2"/>
        <v>15</v>
      </c>
      <c r="AS11" s="69" t="s">
        <v>52</v>
      </c>
      <c r="AT11" s="289">
        <f t="shared" si="3"/>
        <v>15</v>
      </c>
      <c r="AU11" s="69" t="s">
        <v>53</v>
      </c>
      <c r="AV11" s="289">
        <f t="shared" si="4"/>
        <v>15</v>
      </c>
      <c r="AW11" s="69" t="s">
        <v>55</v>
      </c>
      <c r="AX11" s="289">
        <f t="shared" si="5"/>
        <v>10</v>
      </c>
      <c r="AY11" s="70" t="s">
        <v>54</v>
      </c>
      <c r="AZ11" s="289">
        <f t="shared" si="6"/>
        <v>15</v>
      </c>
      <c r="BA11" s="300" t="str">
        <f t="shared" si="7"/>
        <v>Fuerte</v>
      </c>
      <c r="BB11" s="301">
        <f t="shared" si="8"/>
        <v>100</v>
      </c>
      <c r="BC11" s="80" t="s">
        <v>33</v>
      </c>
      <c r="BD11" s="312" t="str">
        <f t="shared" si="9"/>
        <v>Fuerte</v>
      </c>
      <c r="BE11" s="319" t="str">
        <f t="shared" si="10"/>
        <v>Fuerte</v>
      </c>
      <c r="BF11" s="320">
        <f t="shared" si="11"/>
        <v>2</v>
      </c>
      <c r="BG11" s="934"/>
      <c r="BH11" s="866"/>
      <c r="BI11" s="937"/>
      <c r="BJ11" s="866"/>
      <c r="BK11" s="941"/>
      <c r="BL11" s="944"/>
      <c r="BM11" s="947"/>
      <c r="BN11" s="81"/>
      <c r="BO11" s="82"/>
      <c r="BP11" s="83"/>
      <c r="BQ11" s="97">
        <v>44835</v>
      </c>
    </row>
    <row r="12" spans="1:357" s="8" customFormat="1" ht="72.75" customHeight="1">
      <c r="A12" s="750">
        <v>2</v>
      </c>
      <c r="B12" s="572"/>
      <c r="C12" s="572"/>
      <c r="D12" s="231" t="s">
        <v>164</v>
      </c>
      <c r="E12" s="889" t="s">
        <v>165</v>
      </c>
      <c r="F12" s="918" t="s">
        <v>150</v>
      </c>
      <c r="G12" s="919" t="s">
        <v>166</v>
      </c>
      <c r="H12" s="537"/>
      <c r="I12" s="507"/>
      <c r="J12" s="507"/>
      <c r="K12" s="507" t="s">
        <v>40</v>
      </c>
      <c r="L12" s="507"/>
      <c r="M12" s="900">
        <f>IF(L12="X",5,IF(K12="X",4,IF(J12="X",3,IF(I12="X",2,IF(H12="X",1,"0")))))</f>
        <v>4</v>
      </c>
      <c r="N12" s="902" t="str">
        <f>IF(M12=1,"RARA VEZ",IF(M12=2,"IMPROBABLE",IF(M12=3,"POSIBLE",IF(M12=4,"PROBABLE",IF(M12=5,"CASI SIEMPRE","")))))</f>
        <v>PROBABLE</v>
      </c>
      <c r="O12" s="537" t="s">
        <v>40</v>
      </c>
      <c r="P12" s="507" t="s">
        <v>40</v>
      </c>
      <c r="Q12" s="507" t="s">
        <v>40</v>
      </c>
      <c r="R12" s="507" t="s">
        <v>40</v>
      </c>
      <c r="S12" s="507" t="s">
        <v>40</v>
      </c>
      <c r="T12" s="507"/>
      <c r="U12" s="507"/>
      <c r="V12" s="507" t="s">
        <v>40</v>
      </c>
      <c r="W12" s="507"/>
      <c r="X12" s="507" t="s">
        <v>40</v>
      </c>
      <c r="Y12" s="507" t="s">
        <v>40</v>
      </c>
      <c r="Z12" s="507" t="s">
        <v>40</v>
      </c>
      <c r="AA12" s="507" t="s">
        <v>40</v>
      </c>
      <c r="AB12" s="507" t="s">
        <v>40</v>
      </c>
      <c r="AC12" s="507"/>
      <c r="AD12" s="507"/>
      <c r="AE12" s="507"/>
      <c r="AF12" s="507"/>
      <c r="AG12" s="507"/>
      <c r="AH12" s="518">
        <f>COUNTIF(O12:AG12,"X")</f>
        <v>11</v>
      </c>
      <c r="AI12" s="912" t="str">
        <f>IF(AH12=0,"",(IF(AH12&gt;11,"CATASTRÓFICO",IF(AH12&lt;=5,"MODERADO",IF(12&gt;=AH12&gt;5,"MAYOR","")))))</f>
        <v>MAYOR</v>
      </c>
      <c r="AJ12" s="914">
        <f>IF(AI12="CATASTRÓFICO",5*M12,IF(AI12="MAYOR",4*M12,IF(AI12="MODERADO",3*M12,0)))</f>
        <v>16</v>
      </c>
      <c r="AK12" s="877" t="str">
        <f t="shared" ref="AK12" si="12">IF(AJ12=0,"",IF(AJ12="MAYOR","EXTREMO",IF(AI12="CASI SIEMPRE","EXTREMO",IF(AI12="CATASTRÓFICO","EXTREMO",IF(AJ12="12M","EXTREMO",IF(AJ12=4,"ALTO",IF(AJ12=8,"ALTO",IF(AJ12=9,"ALTO",IF(AJ12=6,"MODERADO",IF(AJ12=3,"MODERADO",IF(AJ12=12,IF(AI12="MODERADO","ALTO","EXTREMO"),"EXTREMO")))))))))))</f>
        <v>EXTREMO</v>
      </c>
      <c r="AL12" s="92" t="s">
        <v>167</v>
      </c>
      <c r="AM12" s="93" t="s">
        <v>50</v>
      </c>
      <c r="AN12" s="290">
        <f t="shared" si="0"/>
        <v>15</v>
      </c>
      <c r="AO12" s="93" t="s">
        <v>63</v>
      </c>
      <c r="AP12" s="294">
        <f t="shared" si="1"/>
        <v>15</v>
      </c>
      <c r="AQ12" s="93" t="s">
        <v>51</v>
      </c>
      <c r="AR12" s="294">
        <f t="shared" si="2"/>
        <v>15</v>
      </c>
      <c r="AS12" s="93" t="s">
        <v>59</v>
      </c>
      <c r="AT12" s="294">
        <f t="shared" si="3"/>
        <v>10</v>
      </c>
      <c r="AU12" s="93" t="s">
        <v>53</v>
      </c>
      <c r="AV12" s="294">
        <f t="shared" si="4"/>
        <v>15</v>
      </c>
      <c r="AW12" s="93" t="s">
        <v>55</v>
      </c>
      <c r="AX12" s="294">
        <f t="shared" si="5"/>
        <v>10</v>
      </c>
      <c r="AY12" s="94" t="s">
        <v>54</v>
      </c>
      <c r="AZ12" s="290">
        <f t="shared" si="6"/>
        <v>15</v>
      </c>
      <c r="BA12" s="302" t="str">
        <f t="shared" si="7"/>
        <v>Moderado</v>
      </c>
      <c r="BB12" s="303">
        <f t="shared" si="8"/>
        <v>95</v>
      </c>
      <c r="BC12" s="93" t="s">
        <v>33</v>
      </c>
      <c r="BD12" s="313" t="str">
        <f t="shared" si="9"/>
        <v>Fuerte</v>
      </c>
      <c r="BE12" s="321" t="str">
        <f t="shared" si="10"/>
        <v>Fuerte</v>
      </c>
      <c r="BF12" s="322">
        <f t="shared" si="11"/>
        <v>2</v>
      </c>
      <c r="BG12" s="872">
        <f>IFERROR(ROUND(AVERAGE(BF12:BF13),0),0)</f>
        <v>2</v>
      </c>
      <c r="BH12" s="865">
        <f>IF(BI12="CASI SIEMPRE",5,IF(BI12="PROBABLE",4,IF(BI12="POSIBLE",3,IF(BI12="IMPROBABLE",2,IF(BI12="RARA VEZ",1,0)))))</f>
        <v>2</v>
      </c>
      <c r="BI12" s="705" t="str">
        <f>IF(BG12=2,IF(N12="CASI SIEMPRE","POSIBLE",IF(N12="PROBABLE","IMPROBABLE","RARA VEZ")),IF(BG12=1,IF(N12="CASI SEGURO","PROBABLE",IF(N12="PROBABLE","POSIBLE",IF(N12="POSIBLE","IMPROBABLE","RARA VEZ"))),IF(BG12=0,N12,0)))</f>
        <v>IMPROBABLE</v>
      </c>
      <c r="BJ12" s="865">
        <f>IF(BK12="CATASTRÓFICO",5,IF(BK12="MAYOR",4,IF(BK12="MODERADO",3,0)))</f>
        <v>4</v>
      </c>
      <c r="BK12" s="867" t="str">
        <f>AI12</f>
        <v>MAYOR</v>
      </c>
      <c r="BL12" s="857">
        <f>IF(BJ12*BH12=12,IF(BI12="PROBABLE","12A","12M"),BH12*BJ12)</f>
        <v>8</v>
      </c>
      <c r="BM12" s="859" t="str">
        <f>IF(BL12=0,"",IF(BI12="CASI SIEMPRE","EXTREMO",IF(BK12="CATASTRÓFICO","EXTREMO",IF(BL12="12M","EXTREMO",IF(BL12="12A","ALTO",IF(BL12=4,"ALTO",IF(BL12=8,"ALTO",IF(BL12=9,"ALTO",IF(BL12=6,"MODERADO",IF(BL12=3,"MODERADO","EXTREMO"))))))))))</f>
        <v>ALTO</v>
      </c>
      <c r="BN12" s="73"/>
      <c r="BO12" s="95" t="s">
        <v>168</v>
      </c>
      <c r="BP12" s="95"/>
      <c r="BQ12" s="98" t="s">
        <v>169</v>
      </c>
    </row>
    <row r="13" spans="1:357" s="8" customFormat="1" ht="72.75" customHeight="1">
      <c r="A13" s="746"/>
      <c r="B13" s="572"/>
      <c r="C13" s="572"/>
      <c r="D13" s="122" t="s">
        <v>170</v>
      </c>
      <c r="E13" s="917"/>
      <c r="F13" s="911"/>
      <c r="G13" s="892"/>
      <c r="H13" s="578"/>
      <c r="I13" s="556"/>
      <c r="J13" s="556"/>
      <c r="K13" s="556"/>
      <c r="L13" s="556"/>
      <c r="M13" s="901" t="str">
        <f>IF(L13="X",5,IF(K13="X",4,IF(J13="X",3,IF(I13="X",2,IF(H13="X",1,"0")))))</f>
        <v>0</v>
      </c>
      <c r="N13" s="903"/>
      <c r="O13" s="578"/>
      <c r="P13" s="556"/>
      <c r="Q13" s="556"/>
      <c r="R13" s="556"/>
      <c r="S13" s="556"/>
      <c r="T13" s="556"/>
      <c r="U13" s="556"/>
      <c r="V13" s="556"/>
      <c r="W13" s="556"/>
      <c r="X13" s="556"/>
      <c r="Y13" s="556"/>
      <c r="Z13" s="556"/>
      <c r="AA13" s="556"/>
      <c r="AB13" s="556"/>
      <c r="AC13" s="556"/>
      <c r="AD13" s="556"/>
      <c r="AE13" s="556"/>
      <c r="AF13" s="556"/>
      <c r="AG13" s="556"/>
      <c r="AH13" s="569"/>
      <c r="AI13" s="913"/>
      <c r="AJ13" s="915"/>
      <c r="AK13" s="916"/>
      <c r="AL13" s="84" t="s">
        <v>171</v>
      </c>
      <c r="AM13" s="85" t="s">
        <v>50</v>
      </c>
      <c r="AN13" s="291">
        <f t="shared" ref="AN13:AN14" si="13">IF(ISBLANK(AM13),"",IF(AM13="Asignado",15,"0"))</f>
        <v>15</v>
      </c>
      <c r="AO13" s="85" t="s">
        <v>63</v>
      </c>
      <c r="AP13" s="295">
        <f t="shared" ref="AP13:AP14" si="14">IF(ISBLANK(AO13),"",IF(AO13="Adecuado",15,"0"))</f>
        <v>15</v>
      </c>
      <c r="AQ13" s="85" t="s">
        <v>51</v>
      </c>
      <c r="AR13" s="295">
        <f t="shared" ref="AR13:AR14" si="15">IF(ISBLANK(AQ13),"",IF(AQ13="Oportuna",15,"0"))</f>
        <v>15</v>
      </c>
      <c r="AS13" s="85" t="s">
        <v>52</v>
      </c>
      <c r="AT13" s="295">
        <f t="shared" ref="AT13:AT14" si="16">IF(ISBLANK(AS13),"",IF(AS13="Prevenir",15,IF(AS13="Detectar",10,"0")))</f>
        <v>15</v>
      </c>
      <c r="AU13" s="85" t="s">
        <v>53</v>
      </c>
      <c r="AV13" s="295">
        <f t="shared" ref="AV13:AV14" si="17">IF(ISBLANK(AU13),"",IF(AU13="Confiable",15,"0"))</f>
        <v>15</v>
      </c>
      <c r="AW13" s="85" t="s">
        <v>55</v>
      </c>
      <c r="AX13" s="295">
        <f t="shared" ref="AX13:AX14" si="18">IF(ISBLANK(AW13),"",IF(AW13="Completa",10,IF(AW13="Incompleta",5,"0")))</f>
        <v>10</v>
      </c>
      <c r="AY13" s="86" t="s">
        <v>54</v>
      </c>
      <c r="AZ13" s="291">
        <f t="shared" ref="AZ13:AZ14" si="19">IF(ISBLANK(AY13),"",IF(AY13="Se Investigan y Resuelven Oportunamente",15,"0"))</f>
        <v>15</v>
      </c>
      <c r="BA13" s="304" t="str">
        <f t="shared" ref="BA13:BA14" si="20">IF(BB13=0,"",IF(BB13&lt;86,"Débil",(IF(BB13&gt;=96,"Fuerte","Moderado"))))</f>
        <v>Fuerte</v>
      </c>
      <c r="BB13" s="305">
        <f t="shared" ref="BB13:BB14" si="21">SUM(AZ13,AX13,AV13,AT13,AR13,AP13,AN13)</f>
        <v>100</v>
      </c>
      <c r="BC13" s="85" t="s">
        <v>33</v>
      </c>
      <c r="BD13" s="314" t="str">
        <f t="shared" ref="BD13:BD14" si="22">IF(ISBLANK(BC13),"",(IF(BC13="El control no se ejecuta por parte del responsable","Débil",(IF(BC13="El control se ejecuta de manera consistente por parte del responsable","Fuerte","Moderado")))))</f>
        <v>Fuerte</v>
      </c>
      <c r="BE13" s="323" t="str">
        <f t="shared" ref="BE13:BE14" si="23">IF(BA13="","",(IF(BD13="Débil","Débil",IF(BD13="Moderado","Moderado",IF(BA13="Débil","Débil","Fuerte")))))</f>
        <v>Fuerte</v>
      </c>
      <c r="BF13" s="324">
        <f t="shared" ref="BF13:BF14" si="24">IF(BD13="","",(IF(BD13="Fuerte",2,IF(BD13="Moderado",1,0))))</f>
        <v>2</v>
      </c>
      <c r="BG13" s="873"/>
      <c r="BH13" s="866"/>
      <c r="BI13" s="874"/>
      <c r="BJ13" s="866"/>
      <c r="BK13" s="868"/>
      <c r="BL13" s="858"/>
      <c r="BM13" s="860"/>
      <c r="BN13" s="87"/>
      <c r="BO13" s="66" t="s">
        <v>172</v>
      </c>
      <c r="BP13" s="66"/>
      <c r="BQ13" s="99" t="s">
        <v>169</v>
      </c>
    </row>
    <row r="14" spans="1:357" s="8" customFormat="1" ht="120" customHeight="1">
      <c r="A14" s="886">
        <v>3</v>
      </c>
      <c r="B14" s="572"/>
      <c r="C14" s="572"/>
      <c r="D14" s="232" t="s">
        <v>173</v>
      </c>
      <c r="E14" s="920" t="s">
        <v>174</v>
      </c>
      <c r="F14" s="918" t="s">
        <v>150</v>
      </c>
      <c r="G14" s="883" t="s">
        <v>175</v>
      </c>
      <c r="H14" s="537"/>
      <c r="I14" s="507"/>
      <c r="J14" s="507"/>
      <c r="K14" s="507" t="s">
        <v>40</v>
      </c>
      <c r="L14" s="507"/>
      <c r="M14" s="900">
        <f>IF(L14="X",5,IF(K14="X",4,IF(J14="X",3,IF(I14="X",2,IF(H14="X",1,"0")))))</f>
        <v>4</v>
      </c>
      <c r="N14" s="902" t="str">
        <f>IF(M14=1,"RARA VEZ",IF(M14=2,"IMPROBABLE",IF(M14=3,"POSIBLE",IF(M14=4,"PROBABLE",IF(M14=5,"CASI SIEMPRE","")))))</f>
        <v>PROBABLE</v>
      </c>
      <c r="O14" s="537" t="s">
        <v>40</v>
      </c>
      <c r="P14" s="507" t="s">
        <v>40</v>
      </c>
      <c r="Q14" s="507" t="s">
        <v>40</v>
      </c>
      <c r="R14" s="507" t="s">
        <v>40</v>
      </c>
      <c r="S14" s="507" t="s">
        <v>40</v>
      </c>
      <c r="T14" s="507" t="s">
        <v>40</v>
      </c>
      <c r="U14" s="507" t="s">
        <v>40</v>
      </c>
      <c r="V14" s="507" t="s">
        <v>40</v>
      </c>
      <c r="W14" s="507"/>
      <c r="X14" s="507" t="s">
        <v>40</v>
      </c>
      <c r="Y14" s="507" t="s">
        <v>40</v>
      </c>
      <c r="Z14" s="507" t="s">
        <v>40</v>
      </c>
      <c r="AA14" s="507" t="s">
        <v>40</v>
      </c>
      <c r="AB14" s="507" t="s">
        <v>40</v>
      </c>
      <c r="AC14" s="507"/>
      <c r="AD14" s="507"/>
      <c r="AE14" s="507"/>
      <c r="AF14" s="507"/>
      <c r="AG14" s="507"/>
      <c r="AH14" s="518">
        <f>COUNTIF(O14:AG14,"X")</f>
        <v>13</v>
      </c>
      <c r="AI14" s="912" t="str">
        <f>IF(AH14=0,"",(IF(AH14&gt;11,"CATASTRÓFICO",IF(AH14&lt;=5,"MODERADO",IF(12&gt;=AH14&gt;5,"MAYOR","")))))</f>
        <v>CATASTRÓFICO</v>
      </c>
      <c r="AJ14" s="914">
        <f>IF(AI14="CATASTRÓFICO",5*M14,IF(AI14="MAYOR",4*M14,IF(AI14="MODERADO",3*M14,0)))</f>
        <v>20</v>
      </c>
      <c r="AK14" s="877" t="str">
        <f t="shared" ref="AK14" si="25">IF(AJ14=0,"",IF(AJ14="MAYOR","EXTREMO",IF(AI14="CASI SIEMPRE","EXTREMO",IF(AI14="CATASTRÓFICO","EXTREMO",IF(AJ14="12M","EXTREMO",IF(AJ14=4,"ALTO",IF(AJ14=8,"ALTO",IF(AJ14=9,"ALTO",IF(AJ14=6,"MODERADO",IF(AJ14=3,"MODERADO",IF(AJ14=12,IF(AI14="MODERADO","ALTO","EXTREMO"),"EXTREMO")))))))))))</f>
        <v>EXTREMO</v>
      </c>
      <c r="AL14" s="92" t="s">
        <v>176</v>
      </c>
      <c r="AM14" s="93" t="s">
        <v>50</v>
      </c>
      <c r="AN14" s="290">
        <f t="shared" si="13"/>
        <v>15</v>
      </c>
      <c r="AO14" s="93" t="s">
        <v>63</v>
      </c>
      <c r="AP14" s="294">
        <f t="shared" si="14"/>
        <v>15</v>
      </c>
      <c r="AQ14" s="93" t="s">
        <v>51</v>
      </c>
      <c r="AR14" s="294">
        <f t="shared" si="15"/>
        <v>15</v>
      </c>
      <c r="AS14" s="93" t="s">
        <v>52</v>
      </c>
      <c r="AT14" s="294">
        <f t="shared" si="16"/>
        <v>15</v>
      </c>
      <c r="AU14" s="93" t="s">
        <v>53</v>
      </c>
      <c r="AV14" s="294">
        <f t="shared" si="17"/>
        <v>15</v>
      </c>
      <c r="AW14" s="93" t="s">
        <v>55</v>
      </c>
      <c r="AX14" s="294">
        <f t="shared" si="18"/>
        <v>10</v>
      </c>
      <c r="AY14" s="94" t="s">
        <v>54</v>
      </c>
      <c r="AZ14" s="290">
        <f t="shared" si="19"/>
        <v>15</v>
      </c>
      <c r="BA14" s="302" t="str">
        <f t="shared" si="20"/>
        <v>Fuerte</v>
      </c>
      <c r="BB14" s="303">
        <f t="shared" si="21"/>
        <v>100</v>
      </c>
      <c r="BC14" s="93" t="s">
        <v>33</v>
      </c>
      <c r="BD14" s="313" t="str">
        <f t="shared" si="22"/>
        <v>Fuerte</v>
      </c>
      <c r="BE14" s="321" t="str">
        <f t="shared" si="23"/>
        <v>Fuerte</v>
      </c>
      <c r="BF14" s="322">
        <f t="shared" si="24"/>
        <v>2</v>
      </c>
      <c r="BG14" s="872">
        <f>IFERROR(ROUND(AVERAGE(BF14:BF15),0),0)</f>
        <v>2</v>
      </c>
      <c r="BH14" s="865">
        <f>IF(BI14="CASI SIEMPRE",5,IF(BI14="PROBABLE",4,IF(BI14="POSIBLE",3,IF(BI14="IMPROBABLE",2,IF(BI14="RARA VEZ",1,0)))))</f>
        <v>2</v>
      </c>
      <c r="BI14" s="705" t="str">
        <f>IF(BG14=2,IF(N14="CASI SIEMPRE","POSIBLE",IF(N14="PROBABLE","IMPROBABLE","RARA VEZ")),IF(BG14=1,IF(N14="CASI SEGURO","PROBABLE",IF(N14="PROBABLE","POSIBLE",IF(N14="POSIBLE","IMPROBABLE","RARA VEZ"))),IF(BG14=0,N14,0)))</f>
        <v>IMPROBABLE</v>
      </c>
      <c r="BJ14" s="865">
        <f>IF(BK14="CATASTRÓFICO",5,IF(BK14="MAYOR",4,IF(BK14="MODERADO",3,0)))</f>
        <v>5</v>
      </c>
      <c r="BK14" s="867" t="str">
        <f>AI14</f>
        <v>CATASTRÓFICO</v>
      </c>
      <c r="BL14" s="857">
        <f>IF(BJ14*BH14=12,IF(BI14="PROBABLE","12A","12M"),BH14*BJ14)</f>
        <v>10</v>
      </c>
      <c r="BM14" s="859" t="str">
        <f>IF(BL14=0,"",IF(BI14="CASI SIEMPRE","EXTREMO",IF(BK14="CATASTRÓFICO","EXTREMO",IF(BL14="12M","EXTREMO",IF(BL14="12A","ALTO",IF(BL14=4,"ALTO",IF(BL14=8,"ALTO",IF(BL14=9,"ALTO",IF(BL14=6,"MODERADO",IF(BL14=3,"MODERADO","EXTREMO"))))))))))</f>
        <v>EXTREMO</v>
      </c>
      <c r="BN14" s="73"/>
      <c r="BO14" s="95" t="s">
        <v>177</v>
      </c>
      <c r="BP14" s="95"/>
      <c r="BQ14" s="98">
        <v>44685</v>
      </c>
    </row>
    <row r="15" spans="1:357" s="8" customFormat="1" ht="64">
      <c r="A15" s="746"/>
      <c r="B15" s="572"/>
      <c r="C15" s="572"/>
      <c r="D15" s="232" t="s">
        <v>178</v>
      </c>
      <c r="E15" s="890"/>
      <c r="F15" s="891"/>
      <c r="G15" s="892"/>
      <c r="H15" s="578"/>
      <c r="I15" s="556"/>
      <c r="J15" s="556"/>
      <c r="K15" s="556"/>
      <c r="L15" s="556"/>
      <c r="M15" s="901" t="str">
        <f>IF(L15="X",5,IF(K15="X",4,IF(J15="X",3,IF(I15="X",2,IF(H15="X",1,"0")))))</f>
        <v>0</v>
      </c>
      <c r="N15" s="903"/>
      <c r="O15" s="578"/>
      <c r="P15" s="556"/>
      <c r="Q15" s="556"/>
      <c r="R15" s="556"/>
      <c r="S15" s="556"/>
      <c r="T15" s="556"/>
      <c r="U15" s="556"/>
      <c r="V15" s="556"/>
      <c r="W15" s="556"/>
      <c r="X15" s="556"/>
      <c r="Y15" s="556"/>
      <c r="Z15" s="556"/>
      <c r="AA15" s="556"/>
      <c r="AB15" s="556"/>
      <c r="AC15" s="556"/>
      <c r="AD15" s="556"/>
      <c r="AE15" s="556"/>
      <c r="AF15" s="556"/>
      <c r="AG15" s="556"/>
      <c r="AH15" s="569"/>
      <c r="AI15" s="913"/>
      <c r="AJ15" s="915"/>
      <c r="AK15" s="916"/>
      <c r="AL15" s="84" t="s">
        <v>179</v>
      </c>
      <c r="AM15" s="85" t="s">
        <v>50</v>
      </c>
      <c r="AN15" s="291">
        <f t="shared" ref="AN15" si="26">IF(ISBLANK(AM15),"",IF(AM15="Asignado",15,"0"))</f>
        <v>15</v>
      </c>
      <c r="AO15" s="85" t="s">
        <v>63</v>
      </c>
      <c r="AP15" s="295">
        <f t="shared" ref="AP15" si="27">IF(ISBLANK(AO15),"",IF(AO15="Adecuado",15,"0"))</f>
        <v>15</v>
      </c>
      <c r="AQ15" s="85" t="s">
        <v>51</v>
      </c>
      <c r="AR15" s="295">
        <f t="shared" ref="AR15" si="28">IF(ISBLANK(AQ15),"",IF(AQ15="Oportuna",15,"0"))</f>
        <v>15</v>
      </c>
      <c r="AS15" s="85" t="s">
        <v>52</v>
      </c>
      <c r="AT15" s="295">
        <f t="shared" ref="AT15" si="29">IF(ISBLANK(AS15),"",IF(AS15="Prevenir",15,IF(AS15="Detectar",10,"0")))</f>
        <v>15</v>
      </c>
      <c r="AU15" s="85" t="s">
        <v>53</v>
      </c>
      <c r="AV15" s="295">
        <f t="shared" ref="AV15" si="30">IF(ISBLANK(AU15),"",IF(AU15="Confiable",15,"0"))</f>
        <v>15</v>
      </c>
      <c r="AW15" s="85" t="s">
        <v>55</v>
      </c>
      <c r="AX15" s="295">
        <f t="shared" ref="AX15" si="31">IF(ISBLANK(AW15),"",IF(AW15="Completa",10,IF(AW15="Incompleta",5,"0")))</f>
        <v>10</v>
      </c>
      <c r="AY15" s="86" t="s">
        <v>54</v>
      </c>
      <c r="AZ15" s="291">
        <f t="shared" ref="AZ15" si="32">IF(ISBLANK(AY15),"",IF(AY15="Se Investigan y Resuelven Oportunamente",15,"0"))</f>
        <v>15</v>
      </c>
      <c r="BA15" s="304" t="str">
        <f t="shared" ref="BA15" si="33">IF(BB15=0,"",IF(BB15&lt;86,"Débil",(IF(BB15&gt;=96,"Fuerte","Moderado"))))</f>
        <v>Fuerte</v>
      </c>
      <c r="BB15" s="305">
        <f t="shared" ref="BB15" si="34">SUM(AZ15,AX15,AV15,AT15,AR15,AP15,AN15)</f>
        <v>100</v>
      </c>
      <c r="BC15" s="85" t="s">
        <v>33</v>
      </c>
      <c r="BD15" s="314" t="str">
        <f t="shared" ref="BD15" si="35">IF(ISBLANK(BC15),"",(IF(BC15="El control no se ejecuta por parte del responsable","Débil",(IF(BC15="El control se ejecuta de manera consistente por parte del responsable","Fuerte","Moderado")))))</f>
        <v>Fuerte</v>
      </c>
      <c r="BE15" s="323" t="str">
        <f t="shared" ref="BE15" si="36">IF(BA15="","",(IF(BD15="Débil","Débil",IF(BD15="Moderado","Moderado",IF(BA15="Débil","Débil","Fuerte")))))</f>
        <v>Fuerte</v>
      </c>
      <c r="BF15" s="324">
        <f t="shared" ref="BF15" si="37">IF(BD15="","",(IF(BD15="Fuerte",2,IF(BD15="Moderado",1,0))))</f>
        <v>2</v>
      </c>
      <c r="BG15" s="873"/>
      <c r="BH15" s="866"/>
      <c r="BI15" s="874"/>
      <c r="BJ15" s="866"/>
      <c r="BK15" s="869"/>
      <c r="BL15" s="858"/>
      <c r="BM15" s="860"/>
      <c r="BN15" s="87"/>
      <c r="BO15" s="66" t="s">
        <v>180</v>
      </c>
      <c r="BP15" s="66"/>
      <c r="BQ15" s="99" t="s">
        <v>169</v>
      </c>
    </row>
    <row r="16" spans="1:357" s="8" customFormat="1" ht="72.75" customHeight="1">
      <c r="A16" s="886">
        <v>4</v>
      </c>
      <c r="B16" s="572"/>
      <c r="C16" s="572"/>
      <c r="D16" s="231" t="s">
        <v>181</v>
      </c>
      <c r="E16" s="889" t="s">
        <v>182</v>
      </c>
      <c r="F16" s="881" t="s">
        <v>150</v>
      </c>
      <c r="G16" s="883" t="s">
        <v>183</v>
      </c>
      <c r="H16" s="537"/>
      <c r="I16" s="507"/>
      <c r="J16" s="507"/>
      <c r="K16" s="507" t="s">
        <v>40</v>
      </c>
      <c r="L16" s="508"/>
      <c r="M16" s="897">
        <f>IF(L16="X",5,IF(K16="X",4,IF(J16="X",3,IF(I16="X",2,IF(H16="X",1,"0")))))</f>
        <v>4</v>
      </c>
      <c r="N16" s="898" t="str">
        <f>IF(M16=1,"RARA VEZ",IF(M16=2,"IMPROBABLE",IF(M16=3,"POSIBLE",IF(M16=4,"PROBABLE",IF(M16=5,"CASI SIEMPRE","")))))</f>
        <v>PROBABLE</v>
      </c>
      <c r="O16" s="514" t="s">
        <v>40</v>
      </c>
      <c r="P16" s="516" t="s">
        <v>40</v>
      </c>
      <c r="Q16" s="516" t="s">
        <v>40</v>
      </c>
      <c r="R16" s="516" t="s">
        <v>40</v>
      </c>
      <c r="S16" s="516" t="s">
        <v>40</v>
      </c>
      <c r="T16" s="516"/>
      <c r="U16" s="516" t="s">
        <v>40</v>
      </c>
      <c r="V16" s="516" t="s">
        <v>40</v>
      </c>
      <c r="W16" s="516"/>
      <c r="X16" s="516" t="s">
        <v>40</v>
      </c>
      <c r="Y16" s="516" t="s">
        <v>40</v>
      </c>
      <c r="Z16" s="516" t="s">
        <v>40</v>
      </c>
      <c r="AA16" s="516" t="s">
        <v>40</v>
      </c>
      <c r="AB16" s="516" t="s">
        <v>40</v>
      </c>
      <c r="AC16" s="516"/>
      <c r="AD16" s="516"/>
      <c r="AE16" s="516"/>
      <c r="AF16" s="516"/>
      <c r="AG16" s="516"/>
      <c r="AH16" s="518">
        <f>COUNTIF(O16:AG16,"X")</f>
        <v>12</v>
      </c>
      <c r="AI16" s="879" t="str">
        <f>IF(AH16=0,"",(IF(AH16&gt;11,"CATASTRÓFICO",IF(AH16&lt;=5,"MODERADO",IF(12&gt;=AH16&gt;5,"MAYOR","")))))</f>
        <v>CATASTRÓFICO</v>
      </c>
      <c r="AJ16" s="497">
        <f>IF(AI16="CATASTRÓFICO",5*M16,IF(AI16="MAYOR",4*M16,IF(AI16="MODERADO",3*M16,0)))</f>
        <v>20</v>
      </c>
      <c r="AK16" s="877" t="str">
        <f t="shared" ref="AK16" si="38">IF(AJ16=0,"",IF(AJ16="MAYOR","EXTREMO",IF(AI16="CASI SIEMPRE","EXTREMO",IF(AI16="CATASTRÓFICO","EXTREMO",IF(AJ16="12M","EXTREMO",IF(AJ16=4,"ALTO",IF(AJ16=8,"ALTO",IF(AJ16=9,"ALTO",IF(AJ16=6,"MODERADO",IF(AJ16=3,"MODERADO",IF(AJ16=12,IF(AI16="MODERADO","ALTO","EXTREMO"),"EXTREMO")))))))))))</f>
        <v>EXTREMO</v>
      </c>
      <c r="AL16" s="92" t="s">
        <v>184</v>
      </c>
      <c r="AM16" s="57" t="s">
        <v>50</v>
      </c>
      <c r="AN16" s="292">
        <f t="shared" si="0"/>
        <v>15</v>
      </c>
      <c r="AO16" s="57" t="s">
        <v>63</v>
      </c>
      <c r="AP16" s="296">
        <f t="shared" si="1"/>
        <v>15</v>
      </c>
      <c r="AQ16" s="57" t="s">
        <v>51</v>
      </c>
      <c r="AR16" s="296">
        <f t="shared" si="2"/>
        <v>15</v>
      </c>
      <c r="AS16" s="57" t="s">
        <v>52</v>
      </c>
      <c r="AT16" s="296">
        <f t="shared" si="3"/>
        <v>15</v>
      </c>
      <c r="AU16" s="57" t="s">
        <v>53</v>
      </c>
      <c r="AV16" s="296">
        <f t="shared" si="4"/>
        <v>15</v>
      </c>
      <c r="AW16" s="57" t="s">
        <v>55</v>
      </c>
      <c r="AX16" s="296">
        <f t="shared" si="5"/>
        <v>10</v>
      </c>
      <c r="AY16" s="58" t="s">
        <v>54</v>
      </c>
      <c r="AZ16" s="292">
        <f t="shared" si="6"/>
        <v>15</v>
      </c>
      <c r="BA16" s="306" t="str">
        <f t="shared" si="7"/>
        <v>Fuerte</v>
      </c>
      <c r="BB16" s="307">
        <f t="shared" si="8"/>
        <v>100</v>
      </c>
      <c r="BC16" s="57" t="s">
        <v>33</v>
      </c>
      <c r="BD16" s="315" t="str">
        <f t="shared" si="9"/>
        <v>Fuerte</v>
      </c>
      <c r="BE16" s="325" t="str">
        <f t="shared" si="10"/>
        <v>Fuerte</v>
      </c>
      <c r="BF16" s="326">
        <f t="shared" si="11"/>
        <v>2</v>
      </c>
      <c r="BG16" s="872">
        <f>IFERROR(ROUND(AVERAGE(BF16:BF17),0),0)</f>
        <v>2</v>
      </c>
      <c r="BH16" s="865">
        <f>IF(BI16="CASI SIEMPRE",5,IF(BI16="PROBABLE",4,IF(BI16="POSIBLE",3,IF(BI16="IMPROBABLE",2,IF(BI16="RARA VEZ",1,0)))))</f>
        <v>2</v>
      </c>
      <c r="BI16" s="705" t="str">
        <f>IF(BG16=2,IF(N16="CASI SIEMPRE","POSIBLE",IF(N16="PROBABLE","IMPROBABLE","RARA VEZ")),IF(BG16=1,IF(N16="CASI SEGURO","PROBABLE",IF(N16="PROBABLE","POSIBLE",IF(N16="POSIBLE","IMPROBABLE","RARA VEZ"))),IF(BG16=0,N16,0)))</f>
        <v>IMPROBABLE</v>
      </c>
      <c r="BJ16" s="865">
        <f>IF(BK16="CATASTRÓFICO",5,IF(BK16="MAYOR",4,IF(BK16="MODERADO",3,0)))</f>
        <v>5</v>
      </c>
      <c r="BK16" s="870" t="str">
        <f>AI16</f>
        <v>CATASTRÓFICO</v>
      </c>
      <c r="BL16" s="857">
        <f>IF(BJ16*BH16=12,IF(BI16="PROBABLE","12A","12M"),BH16*BJ16)</f>
        <v>10</v>
      </c>
      <c r="BM16" s="859" t="str">
        <f>IF(BL16=0,"",IF(BI16="CASI SIEMPRE","EXTREMO",IF(BK16="CATASTRÓFICO","EXTREMO",IF(BL16="12M","EXTREMO",IF(BL16="12A","ALTO",IF(BL16=4,"ALTO",IF(BL16=8,"ALTO",IF(BL16=9,"ALTO",IF(BL16=6,"MODERADO",IF(BL16=3,"MODERADO","EXTREMO"))))))))))</f>
        <v>EXTREMO</v>
      </c>
      <c r="BN16" s="63"/>
      <c r="BO16" s="59" t="s">
        <v>185</v>
      </c>
      <c r="BP16" s="59"/>
      <c r="BQ16" s="100" t="s">
        <v>186</v>
      </c>
    </row>
    <row r="17" spans="1:69" s="8" customFormat="1" ht="72.75" customHeight="1">
      <c r="A17" s="750"/>
      <c r="B17" s="572"/>
      <c r="C17" s="572"/>
      <c r="D17" s="122" t="s">
        <v>187</v>
      </c>
      <c r="E17" s="890"/>
      <c r="F17" s="891"/>
      <c r="G17" s="892"/>
      <c r="H17" s="515"/>
      <c r="I17" s="506"/>
      <c r="J17" s="506"/>
      <c r="K17" s="506"/>
      <c r="L17" s="509"/>
      <c r="M17" s="905"/>
      <c r="N17" s="906"/>
      <c r="O17" s="515"/>
      <c r="P17" s="506"/>
      <c r="Q17" s="506"/>
      <c r="R17" s="506"/>
      <c r="S17" s="506"/>
      <c r="T17" s="506"/>
      <c r="U17" s="506"/>
      <c r="V17" s="506"/>
      <c r="W17" s="506"/>
      <c r="X17" s="506"/>
      <c r="Y17" s="506"/>
      <c r="Z17" s="506"/>
      <c r="AA17" s="506"/>
      <c r="AB17" s="506"/>
      <c r="AC17" s="506"/>
      <c r="AD17" s="506"/>
      <c r="AE17" s="506"/>
      <c r="AF17" s="506"/>
      <c r="AG17" s="506"/>
      <c r="AH17" s="519"/>
      <c r="AI17" s="904"/>
      <c r="AJ17" s="498"/>
      <c r="AK17" s="899"/>
      <c r="AL17" s="15" t="s">
        <v>188</v>
      </c>
      <c r="AM17" s="60" t="s">
        <v>50</v>
      </c>
      <c r="AN17" s="293">
        <f t="shared" si="0"/>
        <v>15</v>
      </c>
      <c r="AO17" s="60" t="s">
        <v>63</v>
      </c>
      <c r="AP17" s="297">
        <f t="shared" si="1"/>
        <v>15</v>
      </c>
      <c r="AQ17" s="60" t="s">
        <v>51</v>
      </c>
      <c r="AR17" s="297">
        <f t="shared" si="2"/>
        <v>15</v>
      </c>
      <c r="AS17" s="60" t="s">
        <v>52</v>
      </c>
      <c r="AT17" s="297">
        <f t="shared" si="3"/>
        <v>15</v>
      </c>
      <c r="AU17" s="60" t="s">
        <v>53</v>
      </c>
      <c r="AV17" s="297">
        <f t="shared" si="4"/>
        <v>15</v>
      </c>
      <c r="AW17" s="60" t="s">
        <v>55</v>
      </c>
      <c r="AX17" s="297">
        <f t="shared" si="5"/>
        <v>10</v>
      </c>
      <c r="AY17" s="61" t="s">
        <v>54</v>
      </c>
      <c r="AZ17" s="293">
        <f t="shared" si="6"/>
        <v>15</v>
      </c>
      <c r="BA17" s="308" t="str">
        <f t="shared" si="7"/>
        <v>Fuerte</v>
      </c>
      <c r="BB17" s="309">
        <f t="shared" si="8"/>
        <v>100</v>
      </c>
      <c r="BC17" s="60" t="s">
        <v>33</v>
      </c>
      <c r="BD17" s="316" t="str">
        <f t="shared" si="9"/>
        <v>Fuerte</v>
      </c>
      <c r="BE17" s="327" t="str">
        <f t="shared" si="10"/>
        <v>Fuerte</v>
      </c>
      <c r="BF17" s="328">
        <f t="shared" si="11"/>
        <v>2</v>
      </c>
      <c r="BG17" s="875"/>
      <c r="BH17" s="488"/>
      <c r="BI17" s="504"/>
      <c r="BJ17" s="488"/>
      <c r="BK17" s="869"/>
      <c r="BL17" s="858"/>
      <c r="BM17" s="494"/>
      <c r="BN17" s="64"/>
      <c r="BO17" s="62" t="s">
        <v>189</v>
      </c>
      <c r="BP17" s="62"/>
      <c r="BQ17" s="101" t="s">
        <v>186</v>
      </c>
    </row>
    <row r="18" spans="1:69" s="8" customFormat="1" ht="72.75" customHeight="1">
      <c r="A18" s="887">
        <v>5</v>
      </c>
      <c r="B18" s="650"/>
      <c r="C18" s="572"/>
      <c r="D18" s="233" t="s">
        <v>190</v>
      </c>
      <c r="E18" s="893" t="s">
        <v>191</v>
      </c>
      <c r="F18" s="881" t="s">
        <v>150</v>
      </c>
      <c r="G18" s="883" t="s">
        <v>183</v>
      </c>
      <c r="H18" s="537"/>
      <c r="I18" s="507"/>
      <c r="J18" s="507"/>
      <c r="K18" s="507"/>
      <c r="L18" s="508" t="s">
        <v>40</v>
      </c>
      <c r="M18" s="897">
        <f>IF(L18="X",5,IF(K18="X",4,IF(J18="X",3,IF(I18="X",2,IF(H18="X",1,"0")))))</f>
        <v>5</v>
      </c>
      <c r="N18" s="898" t="str">
        <f>IF(M18=1,"RARA VEZ",IF(M18=2,"IMPROBABLE",IF(M18=3,"POSIBLE",IF(M18=4,"PROBABLE",IF(M18=5,"CASI SIEMPRE","")))))</f>
        <v>CASI SIEMPRE</v>
      </c>
      <c r="O18" s="514" t="s">
        <v>40</v>
      </c>
      <c r="P18" s="516" t="s">
        <v>40</v>
      </c>
      <c r="Q18" s="516" t="s">
        <v>40</v>
      </c>
      <c r="R18" s="516" t="s">
        <v>40</v>
      </c>
      <c r="S18" s="516" t="s">
        <v>40</v>
      </c>
      <c r="T18" s="516"/>
      <c r="U18" s="516" t="s">
        <v>40</v>
      </c>
      <c r="V18" s="516" t="s">
        <v>40</v>
      </c>
      <c r="W18" s="516" t="s">
        <v>40</v>
      </c>
      <c r="X18" s="516" t="s">
        <v>40</v>
      </c>
      <c r="Y18" s="516" t="s">
        <v>40</v>
      </c>
      <c r="Z18" s="516" t="s">
        <v>40</v>
      </c>
      <c r="AA18" s="516" t="s">
        <v>40</v>
      </c>
      <c r="AB18" s="516" t="s">
        <v>40</v>
      </c>
      <c r="AC18" s="516"/>
      <c r="AD18" s="516"/>
      <c r="AE18" s="516"/>
      <c r="AF18" s="516"/>
      <c r="AG18" s="516"/>
      <c r="AH18" s="518">
        <f>COUNTIF(O18:AG18,"X")</f>
        <v>13</v>
      </c>
      <c r="AI18" s="879" t="str">
        <f>IF(AH18=0,"",(IF(AH18&gt;11,"CATASTRÓFICO",IF(AH18&lt;=5,"MODERADO",IF(12&gt;=AH18&gt;5,"MAYOR","")))))</f>
        <v>CATASTRÓFICO</v>
      </c>
      <c r="AJ18" s="497">
        <f>IF(AI18="CATASTRÓFICO",5*M18,IF(AI18="MAYOR",4*M18,IF(AI18="MODERADO",3*M18,0)))</f>
        <v>25</v>
      </c>
      <c r="AK18" s="877" t="str">
        <f t="shared" ref="AK18" si="39">IF(AJ18=0,"",IF(AJ18="MAYOR","EXTREMO",IF(AI18="CASI SIEMPRE","EXTREMO",IF(AI18="CATASTRÓFICO","EXTREMO",IF(AJ18="12M","EXTREMO",IF(AJ18=4,"ALTO",IF(AJ18=8,"ALTO",IF(AJ18=9,"ALTO",IF(AJ18=6,"MODERADO",IF(AJ18=3,"MODERADO",IF(AJ18=12,IF(AI18="MODERADO","ALTO","EXTREMO"),"EXTREMO")))))))))))</f>
        <v>EXTREMO</v>
      </c>
      <c r="AL18" s="92" t="s">
        <v>192</v>
      </c>
      <c r="AM18" s="57" t="s">
        <v>50</v>
      </c>
      <c r="AN18" s="292">
        <f t="shared" ref="AN18:AN19" si="40">IF(ISBLANK(AM18),"",IF(AM18="Asignado",15,"0"))</f>
        <v>15</v>
      </c>
      <c r="AO18" s="57" t="s">
        <v>63</v>
      </c>
      <c r="AP18" s="296">
        <f t="shared" ref="AP18:AP19" si="41">IF(ISBLANK(AO18),"",IF(AO18="Adecuado",15,"0"))</f>
        <v>15</v>
      </c>
      <c r="AQ18" s="57" t="s">
        <v>51</v>
      </c>
      <c r="AR18" s="296">
        <f t="shared" ref="AR18:AR19" si="42">IF(ISBLANK(AQ18),"",IF(AQ18="Oportuna",15,"0"))</f>
        <v>15</v>
      </c>
      <c r="AS18" s="57" t="s">
        <v>52</v>
      </c>
      <c r="AT18" s="296">
        <f t="shared" ref="AT18:AT19" si="43">IF(ISBLANK(AS18),"",IF(AS18="Prevenir",15,IF(AS18="Detectar",10,"0")))</f>
        <v>15</v>
      </c>
      <c r="AU18" s="57" t="s">
        <v>53</v>
      </c>
      <c r="AV18" s="296">
        <f t="shared" ref="AV18:AV19" si="44">IF(ISBLANK(AU18),"",IF(AU18="Confiable",15,"0"))</f>
        <v>15</v>
      </c>
      <c r="AW18" s="57" t="s">
        <v>55</v>
      </c>
      <c r="AX18" s="296">
        <f t="shared" ref="AX18:AX19" si="45">IF(ISBLANK(AW18),"",IF(AW18="Completa",10,IF(AW18="Incompleta",5,"0")))</f>
        <v>10</v>
      </c>
      <c r="AY18" s="58" t="s">
        <v>54</v>
      </c>
      <c r="AZ18" s="292">
        <f t="shared" ref="AZ18:AZ19" si="46">IF(ISBLANK(AY18),"",IF(AY18="Se Investigan y Resuelven Oportunamente",15,"0"))</f>
        <v>15</v>
      </c>
      <c r="BA18" s="306" t="str">
        <f t="shared" ref="BA18:BA19" si="47">IF(BB18=0,"",IF(BB18&lt;86,"Débil",(IF(BB18&gt;=96,"Fuerte","Moderado"))))</f>
        <v>Fuerte</v>
      </c>
      <c r="BB18" s="307">
        <f t="shared" ref="BB18:BB19" si="48">SUM(AZ18,AX18,AV18,AT18,AR18,AP18,AN18)</f>
        <v>100</v>
      </c>
      <c r="BC18" s="57" t="s">
        <v>33</v>
      </c>
      <c r="BD18" s="315" t="str">
        <f t="shared" ref="BD18:BD19" si="49">IF(ISBLANK(BC18),"",(IF(BC18="El control no se ejecuta por parte del responsable","Débil",(IF(BC18="El control se ejecuta de manera consistente por parte del responsable","Fuerte","Moderado")))))</f>
        <v>Fuerte</v>
      </c>
      <c r="BE18" s="325" t="str">
        <f t="shared" ref="BE18:BE19" si="50">IF(BA18="","",(IF(BD18="Débil","Débil",IF(BD18="Moderado","Moderado",IF(BA18="Débil","Débil","Fuerte")))))</f>
        <v>Fuerte</v>
      </c>
      <c r="BF18" s="326">
        <f t="shared" ref="BF18:BF19" si="51">IF(BD18="","",(IF(BD18="Fuerte",2,IF(BD18="Moderado",1,0))))</f>
        <v>2</v>
      </c>
      <c r="BG18" s="854">
        <f>IFERROR(ROUND(AVERAGE(BF18:BF19),0),0)</f>
        <v>2</v>
      </c>
      <c r="BH18" s="800">
        <f>IF(BI18="CASI SIEMPRE",5,IF(BI18="PROBABLE",4,IF(BI18="POSIBLE",3,IF(BI18="IMPROBABLE",2,IF(BI18="RARA VEZ",1,0)))))</f>
        <v>3</v>
      </c>
      <c r="BI18" s="835" t="str">
        <f>IF(BG18=2,IF(N18="CASI SIEMPRE","POSIBLE",IF(N18="PROBABLE","IMPROBABLE","RARA VEZ")),IF(BG18=1,IF(N18="CASI SEGURO","PROBABLE",IF(N18="PROBABLE","POSIBLE",IF(N18="POSIBLE","IMPROBABLE","RARA VEZ"))),IF(BG18=0,N18,0)))</f>
        <v>POSIBLE</v>
      </c>
      <c r="BJ18" s="800">
        <f>IF(BK18="CATASTRÓFICO",5,IF(BK18="MAYOR",4,IF(BK18="MODERADO",3,0)))</f>
        <v>5</v>
      </c>
      <c r="BK18" s="870" t="str">
        <f>AI18</f>
        <v>CATASTRÓFICO</v>
      </c>
      <c r="BL18" s="861">
        <f>IF(BJ18*BH18=12,IF(BI18="PROBABLE","12A","12M"),BH18*BJ18)</f>
        <v>15</v>
      </c>
      <c r="BM18" s="863" t="str">
        <f>IF(BL18=0,"",IF(BI18="CASI SIEMPRE","EXTREMO",IF(BK18="CATASTRÓFICO","EXTREMO",IF(BL18="12M","EXTREMO",IF(BL18="12A","ALTO",IF(BL18=4,"ALTO",IF(BL18=8,"ALTO",IF(BL18=9,"ALTO",IF(BL18=6,"MODERADO",IF(BL18=3,"MODERADO","EXTREMO"))))))))))</f>
        <v>EXTREMO</v>
      </c>
      <c r="BN18" s="63"/>
      <c r="BO18" s="59" t="s">
        <v>193</v>
      </c>
      <c r="BP18" s="59"/>
      <c r="BQ18" s="100" t="s">
        <v>186</v>
      </c>
    </row>
    <row r="19" spans="1:69" s="8" customFormat="1" ht="72.75" customHeight="1">
      <c r="A19" s="888"/>
      <c r="B19" s="824"/>
      <c r="C19" s="573"/>
      <c r="D19" s="371" t="s">
        <v>194</v>
      </c>
      <c r="E19" s="894"/>
      <c r="F19" s="882"/>
      <c r="G19" s="884"/>
      <c r="H19" s="809"/>
      <c r="I19" s="810"/>
      <c r="J19" s="810"/>
      <c r="K19" s="810"/>
      <c r="L19" s="811"/>
      <c r="M19" s="814"/>
      <c r="N19" s="817"/>
      <c r="O19" s="809"/>
      <c r="P19" s="810"/>
      <c r="Q19" s="810"/>
      <c r="R19" s="810"/>
      <c r="S19" s="810"/>
      <c r="T19" s="810"/>
      <c r="U19" s="810"/>
      <c r="V19" s="810"/>
      <c r="W19" s="810"/>
      <c r="X19" s="810"/>
      <c r="Y19" s="810"/>
      <c r="Z19" s="810"/>
      <c r="AA19" s="810"/>
      <c r="AB19" s="810"/>
      <c r="AC19" s="810"/>
      <c r="AD19" s="810"/>
      <c r="AE19" s="810"/>
      <c r="AF19" s="810"/>
      <c r="AG19" s="810"/>
      <c r="AH19" s="845"/>
      <c r="AI19" s="880"/>
      <c r="AJ19" s="876"/>
      <c r="AK19" s="878"/>
      <c r="AL19" s="42" t="s">
        <v>195</v>
      </c>
      <c r="AM19" s="372" t="s">
        <v>50</v>
      </c>
      <c r="AN19" s="373">
        <f t="shared" si="40"/>
        <v>15</v>
      </c>
      <c r="AO19" s="372" t="s">
        <v>63</v>
      </c>
      <c r="AP19" s="374">
        <f t="shared" si="41"/>
        <v>15</v>
      </c>
      <c r="AQ19" s="372" t="s">
        <v>51</v>
      </c>
      <c r="AR19" s="374">
        <f t="shared" si="42"/>
        <v>15</v>
      </c>
      <c r="AS19" s="372" t="s">
        <v>52</v>
      </c>
      <c r="AT19" s="374">
        <f t="shared" si="43"/>
        <v>15</v>
      </c>
      <c r="AU19" s="372" t="s">
        <v>53</v>
      </c>
      <c r="AV19" s="374">
        <f t="shared" si="44"/>
        <v>15</v>
      </c>
      <c r="AW19" s="372" t="s">
        <v>55</v>
      </c>
      <c r="AX19" s="374">
        <f t="shared" si="45"/>
        <v>10</v>
      </c>
      <c r="AY19" s="375" t="s">
        <v>54</v>
      </c>
      <c r="AZ19" s="373">
        <f t="shared" si="46"/>
        <v>15</v>
      </c>
      <c r="BA19" s="376" t="str">
        <f t="shared" si="47"/>
        <v>Fuerte</v>
      </c>
      <c r="BB19" s="377">
        <f t="shared" si="48"/>
        <v>100</v>
      </c>
      <c r="BC19" s="372" t="s">
        <v>33</v>
      </c>
      <c r="BD19" s="378" t="str">
        <f t="shared" si="49"/>
        <v>Fuerte</v>
      </c>
      <c r="BE19" s="379" t="str">
        <f t="shared" si="50"/>
        <v>Fuerte</v>
      </c>
      <c r="BF19" s="380">
        <f t="shared" si="51"/>
        <v>2</v>
      </c>
      <c r="BG19" s="856"/>
      <c r="BH19" s="801"/>
      <c r="BI19" s="836"/>
      <c r="BJ19" s="801"/>
      <c r="BK19" s="871"/>
      <c r="BL19" s="862"/>
      <c r="BM19" s="864"/>
      <c r="BN19" s="381"/>
      <c r="BO19" s="382" t="s">
        <v>196</v>
      </c>
      <c r="BP19" s="382"/>
      <c r="BQ19" s="383" t="s">
        <v>186</v>
      </c>
    </row>
    <row r="20" spans="1:69">
      <c r="H20" s="24"/>
      <c r="M20" s="244"/>
      <c r="N20" s="245"/>
      <c r="O20" s="25"/>
      <c r="AH20" s="248"/>
      <c r="AI20" s="245"/>
      <c r="AK20" s="249"/>
      <c r="BI20" s="256"/>
      <c r="BJ20" s="245"/>
      <c r="BM20" s="257"/>
    </row>
    <row r="21" spans="1:69" s="23" customFormat="1">
      <c r="B21" s="7"/>
      <c r="C21" s="7"/>
      <c r="D21" s="7"/>
      <c r="E21" s="7"/>
      <c r="G21" s="7"/>
      <c r="M21" s="246"/>
      <c r="N21" s="247"/>
      <c r="AH21" s="250"/>
      <c r="AI21" s="247"/>
      <c r="AJ21" s="150"/>
      <c r="AK21" s="251"/>
      <c r="AN21" s="253"/>
      <c r="AP21" s="253"/>
      <c r="AR21" s="253"/>
      <c r="AT21" s="253"/>
      <c r="AV21" s="253"/>
      <c r="AX21" s="253"/>
      <c r="AZ21" s="253"/>
      <c r="BA21" s="150"/>
      <c r="BB21" s="253"/>
      <c r="BC21" s="26"/>
      <c r="BD21" s="150"/>
      <c r="BE21" s="150"/>
      <c r="BF21" s="150"/>
      <c r="BG21" s="150"/>
      <c r="BH21" s="150"/>
      <c r="BI21" s="253"/>
      <c r="BJ21" s="150"/>
      <c r="BK21" s="150"/>
      <c r="BL21" s="150"/>
      <c r="BM21" s="150"/>
      <c r="BO21" s="7"/>
    </row>
  </sheetData>
  <sheetProtection insertColumns="0" insertRows="0" deleteColumns="0" deleteRows="0"/>
  <mergeCells count="249">
    <mergeCell ref="A1:D3"/>
    <mergeCell ref="A4:G5"/>
    <mergeCell ref="H4:BM4"/>
    <mergeCell ref="BN4:BQ5"/>
    <mergeCell ref="H5:AK5"/>
    <mergeCell ref="AL5:BM5"/>
    <mergeCell ref="BK1:BM1"/>
    <mergeCell ref="BK2:BM2"/>
    <mergeCell ref="BK3:BM3"/>
    <mergeCell ref="E1:BI3"/>
    <mergeCell ref="A6:A7"/>
    <mergeCell ref="B6:B7"/>
    <mergeCell ref="D6:D7"/>
    <mergeCell ref="E6:E7"/>
    <mergeCell ref="F6:F7"/>
    <mergeCell ref="G6:G7"/>
    <mergeCell ref="H6:L6"/>
    <mergeCell ref="M6:N6"/>
    <mergeCell ref="O6:AG6"/>
    <mergeCell ref="C6:C7"/>
    <mergeCell ref="BP6:BP7"/>
    <mergeCell ref="BQ6:BQ7"/>
    <mergeCell ref="AM7:AN7"/>
    <mergeCell ref="AO7:AP7"/>
    <mergeCell ref="AQ7:AR7"/>
    <mergeCell ref="AS7:AT7"/>
    <mergeCell ref="AU7:AV7"/>
    <mergeCell ref="AW7:AX7"/>
    <mergeCell ref="AY7:AZ7"/>
    <mergeCell ref="BE6:BG7"/>
    <mergeCell ref="BL6:BM7"/>
    <mergeCell ref="BN6:BN7"/>
    <mergeCell ref="BO6:BO7"/>
    <mergeCell ref="AM6:AZ6"/>
    <mergeCell ref="BA6:BB7"/>
    <mergeCell ref="BC6:BD7"/>
    <mergeCell ref="BK8:BK11"/>
    <mergeCell ref="BL8:BL11"/>
    <mergeCell ref="BM8:BM11"/>
    <mergeCell ref="BH8:BH11"/>
    <mergeCell ref="BJ8:BJ11"/>
    <mergeCell ref="BI6:BI7"/>
    <mergeCell ref="BK6:BK7"/>
    <mergeCell ref="AJ8:AJ11"/>
    <mergeCell ref="AC8:AC11"/>
    <mergeCell ref="AD8:AD11"/>
    <mergeCell ref="AH6:AI6"/>
    <mergeCell ref="AJ6:AK7"/>
    <mergeCell ref="AL6:AL7"/>
    <mergeCell ref="W8:W11"/>
    <mergeCell ref="X8:X11"/>
    <mergeCell ref="BG8:BG11"/>
    <mergeCell ref="BI8:BI11"/>
    <mergeCell ref="AE8:AE11"/>
    <mergeCell ref="AF8:AF11"/>
    <mergeCell ref="AG8:AG11"/>
    <mergeCell ref="AH8:AH11"/>
    <mergeCell ref="Y8:Y11"/>
    <mergeCell ref="Z8:Z11"/>
    <mergeCell ref="AA8:AA11"/>
    <mergeCell ref="AB8:AB11"/>
    <mergeCell ref="L12:L13"/>
    <mergeCell ref="M12:M13"/>
    <mergeCell ref="N12:N13"/>
    <mergeCell ref="O12:O13"/>
    <mergeCell ref="E14:E15"/>
    <mergeCell ref="F14:F15"/>
    <mergeCell ref="G14:G15"/>
    <mergeCell ref="AK8:AK11"/>
    <mergeCell ref="S8:S11"/>
    <mergeCell ref="T8:T11"/>
    <mergeCell ref="U8:U11"/>
    <mergeCell ref="V8:V11"/>
    <mergeCell ref="M8:M11"/>
    <mergeCell ref="N8:N11"/>
    <mergeCell ref="O8:O11"/>
    <mergeCell ref="P8:P11"/>
    <mergeCell ref="Q8:Q11"/>
    <mergeCell ref="R8:R11"/>
    <mergeCell ref="G8:G11"/>
    <mergeCell ref="H8:H11"/>
    <mergeCell ref="I8:I11"/>
    <mergeCell ref="J8:J11"/>
    <mergeCell ref="K8:K11"/>
    <mergeCell ref="AI8:AI11"/>
    <mergeCell ref="H16:H17"/>
    <mergeCell ref="I16:I17"/>
    <mergeCell ref="E12:E13"/>
    <mergeCell ref="F12:F13"/>
    <mergeCell ref="G12:G13"/>
    <mergeCell ref="H12:H13"/>
    <mergeCell ref="I12:I13"/>
    <mergeCell ref="J12:J13"/>
    <mergeCell ref="K12:K13"/>
    <mergeCell ref="L8:L11"/>
    <mergeCell ref="E8:E11"/>
    <mergeCell ref="F8:F11"/>
    <mergeCell ref="AI12:AI13"/>
    <mergeCell ref="AJ12:AJ13"/>
    <mergeCell ref="AK12:AK13"/>
    <mergeCell ref="AK14:AK15"/>
    <mergeCell ref="AC14:AC15"/>
    <mergeCell ref="AD14:AD15"/>
    <mergeCell ref="AG14:AG15"/>
    <mergeCell ref="AH14:AH15"/>
    <mergeCell ref="AI14:AI15"/>
    <mergeCell ref="AJ14:AJ15"/>
    <mergeCell ref="P12:P13"/>
    <mergeCell ref="Q12:Q13"/>
    <mergeCell ref="R12:R13"/>
    <mergeCell ref="S12:S13"/>
    <mergeCell ref="T12:T13"/>
    <mergeCell ref="U12:U13"/>
    <mergeCell ref="U14:U15"/>
    <mergeCell ref="V14:V15"/>
    <mergeCell ref="W14:W15"/>
    <mergeCell ref="X14:X15"/>
    <mergeCell ref="Y14:Y15"/>
    <mergeCell ref="U16:U17"/>
    <mergeCell ref="V16:V17"/>
    <mergeCell ref="W16:W17"/>
    <mergeCell ref="X16:X17"/>
    <mergeCell ref="M16:M17"/>
    <mergeCell ref="N16:N17"/>
    <mergeCell ref="O16:O17"/>
    <mergeCell ref="P16:P17"/>
    <mergeCell ref="Q16:Q17"/>
    <mergeCell ref="R16:R17"/>
    <mergeCell ref="AK16:AK17"/>
    <mergeCell ref="H14:H15"/>
    <mergeCell ref="I14:I15"/>
    <mergeCell ref="J14:J15"/>
    <mergeCell ref="K14:K15"/>
    <mergeCell ref="L14:L15"/>
    <mergeCell ref="M14:M15"/>
    <mergeCell ref="N14:N15"/>
    <mergeCell ref="O14:O15"/>
    <mergeCell ref="P14:P15"/>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Z14:Z15"/>
    <mergeCell ref="AE14:AE15"/>
    <mergeCell ref="AF14:AF15"/>
    <mergeCell ref="AA14:AA15"/>
    <mergeCell ref="AB14:AB15"/>
    <mergeCell ref="AB12:AB13"/>
    <mergeCell ref="Q14:Q15"/>
    <mergeCell ref="R14:R15"/>
    <mergeCell ref="S14:S15"/>
    <mergeCell ref="AC12:AC13"/>
    <mergeCell ref="AD12:AD13"/>
    <mergeCell ref="AE12:AE13"/>
    <mergeCell ref="AF12:AF13"/>
    <mergeCell ref="T14:T15"/>
    <mergeCell ref="AG12:AG13"/>
    <mergeCell ref="AH12:AH13"/>
    <mergeCell ref="V12:V13"/>
    <mergeCell ref="W12:W13"/>
    <mergeCell ref="X12:X13"/>
    <mergeCell ref="Y12:Y13"/>
    <mergeCell ref="Z12:Z13"/>
    <mergeCell ref="AA12:AA13"/>
    <mergeCell ref="H18:H19"/>
    <mergeCell ref="I18:I19"/>
    <mergeCell ref="J18:J19"/>
    <mergeCell ref="K18:K19"/>
    <mergeCell ref="L18:L19"/>
    <mergeCell ref="M18:M19"/>
    <mergeCell ref="J16:J17"/>
    <mergeCell ref="K16:K17"/>
    <mergeCell ref="L16:L17"/>
    <mergeCell ref="T18:T19"/>
    <mergeCell ref="U18:U19"/>
    <mergeCell ref="V18:V19"/>
    <mergeCell ref="W18:W19"/>
    <mergeCell ref="X18:X19"/>
    <mergeCell ref="Y18:Y19"/>
    <mergeCell ref="N18:N19"/>
    <mergeCell ref="F18:F19"/>
    <mergeCell ref="G18:G19"/>
    <mergeCell ref="A8:A11"/>
    <mergeCell ref="A12:A13"/>
    <mergeCell ref="A14:A15"/>
    <mergeCell ref="A16:A17"/>
    <mergeCell ref="A18:A19"/>
    <mergeCell ref="E16:E17"/>
    <mergeCell ref="F16:F17"/>
    <mergeCell ref="G16:G17"/>
    <mergeCell ref="B8:B19"/>
    <mergeCell ref="E18:E19"/>
    <mergeCell ref="D10:D11"/>
    <mergeCell ref="C8:C19"/>
    <mergeCell ref="AJ18:AJ19"/>
    <mergeCell ref="AK18:AK19"/>
    <mergeCell ref="Z18:Z19"/>
    <mergeCell ref="AA18:AA19"/>
    <mergeCell ref="AB18:AB19"/>
    <mergeCell ref="AC18:AC19"/>
    <mergeCell ref="AD18:AD19"/>
    <mergeCell ref="AE18:AE19"/>
    <mergeCell ref="O18:O19"/>
    <mergeCell ref="P18:P19"/>
    <mergeCell ref="Q18:Q19"/>
    <mergeCell ref="R18:R19"/>
    <mergeCell ref="S18:S19"/>
    <mergeCell ref="AF18:AF19"/>
    <mergeCell ref="AG18:AG19"/>
    <mergeCell ref="AH18:AH19"/>
    <mergeCell ref="AI18:AI19"/>
    <mergeCell ref="BG12:BG13"/>
    <mergeCell ref="BI12:BI13"/>
    <mergeCell ref="BG14:BG15"/>
    <mergeCell ref="BI14:BI15"/>
    <mergeCell ref="BG16:BG17"/>
    <mergeCell ref="BI16:BI17"/>
    <mergeCell ref="BG18:BG19"/>
    <mergeCell ref="BI18:BI19"/>
    <mergeCell ref="BH18:BH19"/>
    <mergeCell ref="BH16:BH17"/>
    <mergeCell ref="BH14:BH15"/>
    <mergeCell ref="BH12:BH13"/>
    <mergeCell ref="BL12:BL13"/>
    <mergeCell ref="BM12:BM13"/>
    <mergeCell ref="BL14:BL15"/>
    <mergeCell ref="BM14:BM15"/>
    <mergeCell ref="BL16:BL17"/>
    <mergeCell ref="BM16:BM17"/>
    <mergeCell ref="BL18:BL19"/>
    <mergeCell ref="BM18:BM19"/>
    <mergeCell ref="BJ12:BJ13"/>
    <mergeCell ref="BJ14:BJ15"/>
    <mergeCell ref="BJ16:BJ17"/>
    <mergeCell ref="BJ18:BJ19"/>
    <mergeCell ref="BK12:BK13"/>
    <mergeCell ref="BK14:BK15"/>
    <mergeCell ref="BK16:BK17"/>
    <mergeCell ref="BK18:BK19"/>
  </mergeCells>
  <conditionalFormatting sqref="N8">
    <cfRule type="cellIs" dxfId="2557" priority="795" operator="equal">
      <formula>"CASI SIEMPRE"</formula>
    </cfRule>
    <cfRule type="cellIs" dxfId="2556" priority="796" operator="equal">
      <formula>"PROBABLE"</formula>
    </cfRule>
    <cfRule type="cellIs" dxfId="2555" priority="797" operator="equal">
      <formula>"POSIBLE"</formula>
    </cfRule>
    <cfRule type="cellIs" dxfId="2554" priority="798" operator="equal">
      <formula>"RARA VEZ"</formula>
    </cfRule>
    <cfRule type="cellIs" dxfId="2553" priority="799" operator="equal">
      <formula>"IMPROBABLE"</formula>
    </cfRule>
  </conditionalFormatting>
  <conditionalFormatting sqref="M8">
    <cfRule type="cellIs" dxfId="2552" priority="790" operator="equal">
      <formula>5</formula>
    </cfRule>
    <cfRule type="cellIs" dxfId="2551" priority="791" operator="equal">
      <formula>4</formula>
    </cfRule>
    <cfRule type="cellIs" dxfId="2550" priority="792" operator="equal">
      <formula>3</formula>
    </cfRule>
    <cfRule type="cellIs" dxfId="2549" priority="793" operator="equal">
      <formula>2</formula>
    </cfRule>
    <cfRule type="cellIs" dxfId="2548" priority="794" operator="equal">
      <formula>1</formula>
    </cfRule>
  </conditionalFormatting>
  <conditionalFormatting sqref="AH8">
    <cfRule type="cellIs" dxfId="2547" priority="784" operator="greaterThanOrEqual">
      <formula>12</formula>
    </cfRule>
    <cfRule type="cellIs" dxfId="2546" priority="785" operator="between">
      <formula>6</formula>
      <formula>11</formula>
    </cfRule>
    <cfRule type="cellIs" dxfId="2545" priority="789" operator="between">
      <formula>1</formula>
      <formula>5</formula>
    </cfRule>
  </conditionalFormatting>
  <conditionalFormatting sqref="AI8 AI16">
    <cfRule type="cellIs" dxfId="2544" priority="786" operator="equal">
      <formula>"CATASTRÓFICO"</formula>
    </cfRule>
    <cfRule type="cellIs" dxfId="2543" priority="787" operator="equal">
      <formula>"MAYOR"</formula>
    </cfRule>
    <cfRule type="cellIs" dxfId="2542" priority="788" operator="equal">
      <formula>"MODERADO"</formula>
    </cfRule>
  </conditionalFormatting>
  <conditionalFormatting sqref="AX8">
    <cfRule type="cellIs" priority="780" operator="equal">
      <formula>""""""</formula>
    </cfRule>
    <cfRule type="cellIs" dxfId="2541" priority="781" stopIfTrue="1" operator="equal">
      <formula>5</formula>
    </cfRule>
    <cfRule type="cellIs" dxfId="2540" priority="782" operator="equal">
      <formula>"0"</formula>
    </cfRule>
    <cfRule type="cellIs" dxfId="2539" priority="783" stopIfTrue="1" operator="equal">
      <formula>10</formula>
    </cfRule>
  </conditionalFormatting>
  <conditionalFormatting sqref="AZ8 AZ17 AN17 AP17 AR17 AT17 AV17 AX17">
    <cfRule type="cellIs" priority="776" operator="equal">
      <formula>""""""</formula>
    </cfRule>
    <cfRule type="cellIs" dxfId="2538" priority="777" stopIfTrue="1" operator="equal">
      <formula>10</formula>
    </cfRule>
    <cfRule type="cellIs" dxfId="2537" priority="778" operator="equal">
      <formula>"0"</formula>
    </cfRule>
    <cfRule type="cellIs" dxfId="2536" priority="779" stopIfTrue="1" operator="equal">
      <formula>15</formula>
    </cfRule>
  </conditionalFormatting>
  <conditionalFormatting sqref="BA8 BA17 BD17">
    <cfRule type="cellIs" dxfId="2535" priority="773" operator="equal">
      <formula>"DÉBIL"</formula>
    </cfRule>
    <cfRule type="cellIs" dxfId="2534" priority="774" operator="equal">
      <formula>"MODERADO"</formula>
    </cfRule>
    <cfRule type="cellIs" dxfId="2533" priority="775" operator="equal">
      <formula>"FUERTE"</formula>
    </cfRule>
  </conditionalFormatting>
  <conditionalFormatting sqref="AV8">
    <cfRule type="cellIs" priority="769" operator="equal">
      <formula>""""""</formula>
    </cfRule>
    <cfRule type="cellIs" dxfId="2532" priority="770" stopIfTrue="1" operator="equal">
      <formula>10</formula>
    </cfRule>
    <cfRule type="cellIs" dxfId="2531" priority="771" operator="equal">
      <formula>"0"</formula>
    </cfRule>
    <cfRule type="cellIs" dxfId="2530" priority="772" stopIfTrue="1" operator="equal">
      <formula>15</formula>
    </cfRule>
  </conditionalFormatting>
  <conditionalFormatting sqref="AT8">
    <cfRule type="cellIs" priority="765" operator="equal">
      <formula>""""""</formula>
    </cfRule>
    <cfRule type="cellIs" dxfId="2529" priority="766" stopIfTrue="1" operator="equal">
      <formula>10</formula>
    </cfRule>
    <cfRule type="cellIs" dxfId="2528" priority="767" operator="equal">
      <formula>"0"</formula>
    </cfRule>
    <cfRule type="cellIs" dxfId="2527" priority="768" stopIfTrue="1" operator="equal">
      <formula>15</formula>
    </cfRule>
  </conditionalFormatting>
  <conditionalFormatting sqref="AR8">
    <cfRule type="cellIs" priority="761" operator="equal">
      <formula>""""""</formula>
    </cfRule>
    <cfRule type="cellIs" dxfId="2526" priority="762" stopIfTrue="1" operator="equal">
      <formula>10</formula>
    </cfRule>
    <cfRule type="cellIs" dxfId="2525" priority="763" operator="equal">
      <formula>"0"</formula>
    </cfRule>
    <cfRule type="cellIs" dxfId="2524" priority="764" stopIfTrue="1" operator="equal">
      <formula>15</formula>
    </cfRule>
  </conditionalFormatting>
  <conditionalFormatting sqref="AP8">
    <cfRule type="cellIs" priority="757" operator="equal">
      <formula>""""""</formula>
    </cfRule>
    <cfRule type="cellIs" dxfId="2523" priority="758" stopIfTrue="1" operator="equal">
      <formula>10</formula>
    </cfRule>
    <cfRule type="cellIs" dxfId="2522" priority="759" operator="equal">
      <formula>"0"</formula>
    </cfRule>
    <cfRule type="cellIs" dxfId="2521" priority="760" stopIfTrue="1" operator="equal">
      <formula>15</formula>
    </cfRule>
  </conditionalFormatting>
  <conditionalFormatting sqref="AN8">
    <cfRule type="cellIs" priority="753" operator="equal">
      <formula>""""""</formula>
    </cfRule>
    <cfRule type="cellIs" dxfId="2520" priority="754" stopIfTrue="1" operator="equal">
      <formula>10</formula>
    </cfRule>
    <cfRule type="cellIs" dxfId="2519" priority="755" operator="equal">
      <formula>"0"</formula>
    </cfRule>
    <cfRule type="cellIs" dxfId="2518" priority="756" stopIfTrue="1" operator="equal">
      <formula>15</formula>
    </cfRule>
  </conditionalFormatting>
  <conditionalFormatting sqref="BA9">
    <cfRule type="cellIs" dxfId="2517" priority="750" operator="equal">
      <formula>"DÉBIL"</formula>
    </cfRule>
    <cfRule type="cellIs" dxfId="2516" priority="751" operator="equal">
      <formula>"MODERADO"</formula>
    </cfRule>
    <cfRule type="cellIs" dxfId="2515" priority="752" operator="equal">
      <formula>"FUERTE"</formula>
    </cfRule>
  </conditionalFormatting>
  <conditionalFormatting sqref="BA10:BA11">
    <cfRule type="cellIs" dxfId="2514" priority="747" operator="equal">
      <formula>"DÉBIL"</formula>
    </cfRule>
    <cfRule type="cellIs" dxfId="2513" priority="748" operator="equal">
      <formula>"MODERADO"</formula>
    </cfRule>
    <cfRule type="cellIs" dxfId="2512" priority="749" operator="equal">
      <formula>"FUERTE"</formula>
    </cfRule>
  </conditionalFormatting>
  <conditionalFormatting sqref="BA16">
    <cfRule type="cellIs" dxfId="2511" priority="744" operator="equal">
      <formula>"DÉBIL"</formula>
    </cfRule>
    <cfRule type="cellIs" dxfId="2510" priority="745" operator="equal">
      <formula>"MODERADO"</formula>
    </cfRule>
    <cfRule type="cellIs" dxfId="2509" priority="746" operator="equal">
      <formula>"FUERTE"</formula>
    </cfRule>
  </conditionalFormatting>
  <conditionalFormatting sqref="BB8:BC11 BB16:BC17">
    <cfRule type="cellIs" dxfId="2508" priority="735" operator="greaterThanOrEqual">
      <formula>96</formula>
    </cfRule>
    <cfRule type="cellIs" dxfId="2507" priority="736" operator="between">
      <formula>86</formula>
      <formula>95</formula>
    </cfRule>
    <cfRule type="cellIs" dxfId="2506" priority="737" operator="between">
      <formula>0</formula>
      <formula>85</formula>
    </cfRule>
  </conditionalFormatting>
  <conditionalFormatting sqref="BD8">
    <cfRule type="cellIs" dxfId="2505" priority="732" operator="equal">
      <formula>"DÉBIL"</formula>
    </cfRule>
    <cfRule type="cellIs" dxfId="2504" priority="733" operator="equal">
      <formula>"MODERADO"</formula>
    </cfRule>
    <cfRule type="cellIs" dxfId="2503" priority="734" operator="equal">
      <formula>"FUERTE"</formula>
    </cfRule>
  </conditionalFormatting>
  <conditionalFormatting sqref="BD9">
    <cfRule type="cellIs" dxfId="2502" priority="729" operator="equal">
      <formula>"DÉBIL"</formula>
    </cfRule>
    <cfRule type="cellIs" dxfId="2501" priority="730" operator="equal">
      <formula>"MODERADO"</formula>
    </cfRule>
    <cfRule type="cellIs" dxfId="2500" priority="731" operator="equal">
      <formula>"FUERTE"</formula>
    </cfRule>
  </conditionalFormatting>
  <conditionalFormatting sqref="BD10:BD11">
    <cfRule type="cellIs" dxfId="2499" priority="726" operator="equal">
      <formula>"DÉBIL"</formula>
    </cfRule>
    <cfRule type="cellIs" dxfId="2498" priority="727" operator="equal">
      <formula>"MODERADO"</formula>
    </cfRule>
    <cfRule type="cellIs" dxfId="2497" priority="728" operator="equal">
      <formula>"FUERTE"</formula>
    </cfRule>
  </conditionalFormatting>
  <conditionalFormatting sqref="BD16">
    <cfRule type="cellIs" dxfId="2496" priority="723" operator="equal">
      <formula>"DÉBIL"</formula>
    </cfRule>
    <cfRule type="cellIs" dxfId="2495" priority="724" operator="equal">
      <formula>"MODERADO"</formula>
    </cfRule>
    <cfRule type="cellIs" dxfId="2494" priority="725" operator="equal">
      <formula>"FUERTE"</formula>
    </cfRule>
  </conditionalFormatting>
  <conditionalFormatting sqref="BE8:BH8 BE11:BF11 BE16:BF17">
    <cfRule type="cellIs" dxfId="2493" priority="714" operator="equal">
      <formula>"DÉBIL"</formula>
    </cfRule>
    <cfRule type="cellIs" dxfId="2492" priority="715" operator="equal">
      <formula>"MODERADO"</formula>
    </cfRule>
    <cfRule type="cellIs" dxfId="2491" priority="716" operator="equal">
      <formula>"FUERTE"</formula>
    </cfRule>
  </conditionalFormatting>
  <conditionalFormatting sqref="BM8">
    <cfRule type="cellIs" dxfId="2490" priority="711" operator="equal">
      <formula>"EXTREMO"</formula>
    </cfRule>
    <cfRule type="cellIs" dxfId="2489" priority="712" operator="equal">
      <formula>"MODERADO"</formula>
    </cfRule>
    <cfRule type="cellIs" dxfId="2488" priority="713" operator="equal">
      <formula>"ALTO"</formula>
    </cfRule>
  </conditionalFormatting>
  <conditionalFormatting sqref="BL8">
    <cfRule type="cellIs" dxfId="2487" priority="708" operator="equal">
      <formula>"DÉBIL"</formula>
    </cfRule>
    <cfRule type="cellIs" dxfId="2486" priority="709" operator="equal">
      <formula>"MODERADO"</formula>
    </cfRule>
    <cfRule type="cellIs" dxfId="2485" priority="710" operator="equal">
      <formula>"FUERTE"</formula>
    </cfRule>
  </conditionalFormatting>
  <conditionalFormatting sqref="BI8">
    <cfRule type="cellIs" dxfId="2484" priority="703" operator="equal">
      <formula>"CASI SIEMPRE"</formula>
    </cfRule>
    <cfRule type="cellIs" dxfId="2483" priority="704" operator="equal">
      <formula>"PROBABLE"</formula>
    </cfRule>
    <cfRule type="cellIs" dxfId="2482" priority="705" operator="equal">
      <formula>"POSIBLE"</formula>
    </cfRule>
    <cfRule type="cellIs" dxfId="2481" priority="706" operator="equal">
      <formula>"RARA VEZ"</formula>
    </cfRule>
    <cfRule type="cellIs" dxfId="2480" priority="707" operator="equal">
      <formula>"IMPROBABLE"</formula>
    </cfRule>
  </conditionalFormatting>
  <conditionalFormatting sqref="N16">
    <cfRule type="cellIs" dxfId="2479" priority="698" operator="equal">
      <formula>"CASI SIEMPRE"</formula>
    </cfRule>
    <cfRule type="cellIs" dxfId="2478" priority="699" operator="equal">
      <formula>"PROBABLE"</formula>
    </cfRule>
    <cfRule type="cellIs" dxfId="2477" priority="700" operator="equal">
      <formula>"POSIBLE"</formula>
    </cfRule>
    <cfRule type="cellIs" dxfId="2476" priority="701" operator="equal">
      <formula>"RARA VEZ"</formula>
    </cfRule>
    <cfRule type="cellIs" dxfId="2475" priority="702" operator="equal">
      <formula>"IMPROBABLE"</formula>
    </cfRule>
  </conditionalFormatting>
  <conditionalFormatting sqref="M16">
    <cfRule type="cellIs" dxfId="2474" priority="693" operator="equal">
      <formula>5</formula>
    </cfRule>
    <cfRule type="cellIs" dxfId="2473" priority="694" operator="equal">
      <formula>4</formula>
    </cfRule>
    <cfRule type="cellIs" dxfId="2472" priority="695" operator="equal">
      <formula>3</formula>
    </cfRule>
    <cfRule type="cellIs" dxfId="2471" priority="696" operator="equal">
      <formula>2</formula>
    </cfRule>
    <cfRule type="cellIs" dxfId="2470" priority="697" operator="equal">
      <formula>1</formula>
    </cfRule>
  </conditionalFormatting>
  <conditionalFormatting sqref="AX9">
    <cfRule type="cellIs" priority="689" operator="equal">
      <formula>""""""</formula>
    </cfRule>
    <cfRule type="cellIs" dxfId="2469" priority="690" stopIfTrue="1" operator="equal">
      <formula>5</formula>
    </cfRule>
    <cfRule type="cellIs" dxfId="2468" priority="691" operator="equal">
      <formula>"0"</formula>
    </cfRule>
    <cfRule type="cellIs" dxfId="2467" priority="692" stopIfTrue="1" operator="equal">
      <formula>10</formula>
    </cfRule>
  </conditionalFormatting>
  <conditionalFormatting sqref="AZ9">
    <cfRule type="cellIs" priority="685" operator="equal">
      <formula>""""""</formula>
    </cfRule>
    <cfRule type="cellIs" dxfId="2466" priority="686" stopIfTrue="1" operator="equal">
      <formula>10</formula>
    </cfRule>
    <cfRule type="cellIs" dxfId="2465" priority="687" operator="equal">
      <formula>"0"</formula>
    </cfRule>
    <cfRule type="cellIs" dxfId="2464" priority="688" stopIfTrue="1" operator="equal">
      <formula>15</formula>
    </cfRule>
  </conditionalFormatting>
  <conditionalFormatting sqref="AV9">
    <cfRule type="cellIs" priority="681" operator="equal">
      <formula>""""""</formula>
    </cfRule>
    <cfRule type="cellIs" dxfId="2463" priority="682" stopIfTrue="1" operator="equal">
      <formula>10</formula>
    </cfRule>
    <cfRule type="cellIs" dxfId="2462" priority="683" operator="equal">
      <formula>"0"</formula>
    </cfRule>
    <cfRule type="cellIs" dxfId="2461" priority="684" stopIfTrue="1" operator="equal">
      <formula>15</formula>
    </cfRule>
  </conditionalFormatting>
  <conditionalFormatting sqref="AT9">
    <cfRule type="cellIs" priority="677" operator="equal">
      <formula>""""""</formula>
    </cfRule>
    <cfRule type="cellIs" dxfId="2460" priority="678" stopIfTrue="1" operator="equal">
      <formula>10</formula>
    </cfRule>
    <cfRule type="cellIs" dxfId="2459" priority="679" operator="equal">
      <formula>"0"</formula>
    </cfRule>
    <cfRule type="cellIs" dxfId="2458" priority="680" stopIfTrue="1" operator="equal">
      <formula>15</formula>
    </cfRule>
  </conditionalFormatting>
  <conditionalFormatting sqref="AR9">
    <cfRule type="cellIs" priority="673" operator="equal">
      <formula>""""""</formula>
    </cfRule>
    <cfRule type="cellIs" dxfId="2457" priority="674" stopIfTrue="1" operator="equal">
      <formula>10</formula>
    </cfRule>
    <cfRule type="cellIs" dxfId="2456" priority="675" operator="equal">
      <formula>"0"</formula>
    </cfRule>
    <cfRule type="cellIs" dxfId="2455" priority="676" stopIfTrue="1" operator="equal">
      <formula>15</formula>
    </cfRule>
  </conditionalFormatting>
  <conditionalFormatting sqref="AP9">
    <cfRule type="cellIs" priority="669" operator="equal">
      <formula>""""""</formula>
    </cfRule>
    <cfRule type="cellIs" dxfId="2454" priority="670" stopIfTrue="1" operator="equal">
      <formula>10</formula>
    </cfRule>
    <cfRule type="cellIs" dxfId="2453" priority="671" operator="equal">
      <formula>"0"</formula>
    </cfRule>
    <cfRule type="cellIs" dxfId="2452" priority="672" stopIfTrue="1" operator="equal">
      <formula>15</formula>
    </cfRule>
  </conditionalFormatting>
  <conditionalFormatting sqref="AN9">
    <cfRule type="cellIs" priority="665" operator="equal">
      <formula>""""""</formula>
    </cfRule>
    <cfRule type="cellIs" dxfId="2451" priority="666" stopIfTrue="1" operator="equal">
      <formula>10</formula>
    </cfRule>
    <cfRule type="cellIs" dxfId="2450" priority="667" operator="equal">
      <formula>"0"</formula>
    </cfRule>
    <cfRule type="cellIs" dxfId="2449" priority="668" stopIfTrue="1" operator="equal">
      <formula>15</formula>
    </cfRule>
  </conditionalFormatting>
  <conditionalFormatting sqref="AR10">
    <cfRule type="cellIs" priority="661" operator="equal">
      <formula>""""""</formula>
    </cfRule>
    <cfRule type="cellIs" dxfId="2448" priority="662" stopIfTrue="1" operator="equal">
      <formula>10</formula>
    </cfRule>
    <cfRule type="cellIs" dxfId="2447" priority="663" operator="equal">
      <formula>"0"</formula>
    </cfRule>
    <cfRule type="cellIs" dxfId="2446" priority="664" stopIfTrue="1" operator="equal">
      <formula>15</formula>
    </cfRule>
  </conditionalFormatting>
  <conditionalFormatting sqref="AP10">
    <cfRule type="cellIs" priority="657" operator="equal">
      <formula>""""""</formula>
    </cfRule>
    <cfRule type="cellIs" dxfId="2445" priority="658" stopIfTrue="1" operator="equal">
      <formula>10</formula>
    </cfRule>
    <cfRule type="cellIs" dxfId="2444" priority="659" operator="equal">
      <formula>"0"</formula>
    </cfRule>
    <cfRule type="cellIs" dxfId="2443" priority="660" stopIfTrue="1" operator="equal">
      <formula>15</formula>
    </cfRule>
  </conditionalFormatting>
  <conditionalFormatting sqref="AN10:AN11">
    <cfRule type="cellIs" priority="653" operator="equal">
      <formula>""""""</formula>
    </cfRule>
    <cfRule type="cellIs" dxfId="2442" priority="654" stopIfTrue="1" operator="equal">
      <formula>10</formula>
    </cfRule>
    <cfRule type="cellIs" dxfId="2441" priority="655" operator="equal">
      <formula>"0"</formula>
    </cfRule>
    <cfRule type="cellIs" dxfId="2440" priority="656" stopIfTrue="1" operator="equal">
      <formula>15</formula>
    </cfRule>
  </conditionalFormatting>
  <conditionalFormatting sqref="AT10">
    <cfRule type="cellIs" priority="649" operator="equal">
      <formula>""""""</formula>
    </cfRule>
    <cfRule type="cellIs" dxfId="2439" priority="650" stopIfTrue="1" operator="equal">
      <formula>10</formula>
    </cfRule>
    <cfRule type="cellIs" dxfId="2438" priority="651" operator="equal">
      <formula>"0"</formula>
    </cfRule>
    <cfRule type="cellIs" dxfId="2437" priority="652" stopIfTrue="1" operator="equal">
      <formula>15</formula>
    </cfRule>
  </conditionalFormatting>
  <conditionalFormatting sqref="AV10">
    <cfRule type="cellIs" priority="645" operator="equal">
      <formula>""""""</formula>
    </cfRule>
    <cfRule type="cellIs" dxfId="2436" priority="646" stopIfTrue="1" operator="equal">
      <formula>10</formula>
    </cfRule>
    <cfRule type="cellIs" dxfId="2435" priority="647" operator="equal">
      <formula>"0"</formula>
    </cfRule>
    <cfRule type="cellIs" dxfId="2434" priority="648" stopIfTrue="1" operator="equal">
      <formula>15</formula>
    </cfRule>
  </conditionalFormatting>
  <conditionalFormatting sqref="AX10">
    <cfRule type="cellIs" priority="641" operator="equal">
      <formula>""""""</formula>
    </cfRule>
    <cfRule type="cellIs" dxfId="2433" priority="642" stopIfTrue="1" operator="equal">
      <formula>10</formula>
    </cfRule>
    <cfRule type="cellIs" dxfId="2432" priority="643" operator="equal">
      <formula>"0"</formula>
    </cfRule>
    <cfRule type="cellIs" dxfId="2431" priority="644" stopIfTrue="1" operator="equal">
      <formula>15</formula>
    </cfRule>
  </conditionalFormatting>
  <conditionalFormatting sqref="AZ10">
    <cfRule type="cellIs" priority="637" operator="equal">
      <formula>""""""</formula>
    </cfRule>
    <cfRule type="cellIs" dxfId="2430" priority="638" stopIfTrue="1" operator="equal">
      <formula>10</formula>
    </cfRule>
    <cfRule type="cellIs" dxfId="2429" priority="639" operator="equal">
      <formula>"0"</formula>
    </cfRule>
    <cfRule type="cellIs" dxfId="2428" priority="640" stopIfTrue="1" operator="equal">
      <formula>15</formula>
    </cfRule>
  </conditionalFormatting>
  <conditionalFormatting sqref="AP11">
    <cfRule type="cellIs" priority="609" operator="equal">
      <formula>""""""</formula>
    </cfRule>
    <cfRule type="cellIs" dxfId="2427" priority="610" stopIfTrue="1" operator="equal">
      <formula>10</formula>
    </cfRule>
    <cfRule type="cellIs" dxfId="2426" priority="611" operator="equal">
      <formula>"0"</formula>
    </cfRule>
    <cfRule type="cellIs" dxfId="2425" priority="612" stopIfTrue="1" operator="equal">
      <formula>15</formula>
    </cfRule>
  </conditionalFormatting>
  <conditionalFormatting sqref="AR11">
    <cfRule type="cellIs" priority="605" operator="equal">
      <formula>""""""</formula>
    </cfRule>
    <cfRule type="cellIs" dxfId="2424" priority="606" stopIfTrue="1" operator="equal">
      <formula>10</formula>
    </cfRule>
    <cfRule type="cellIs" dxfId="2423" priority="607" operator="equal">
      <formula>"0"</formula>
    </cfRule>
    <cfRule type="cellIs" dxfId="2422" priority="608" stopIfTrue="1" operator="equal">
      <formula>15</formula>
    </cfRule>
  </conditionalFormatting>
  <conditionalFormatting sqref="AT11">
    <cfRule type="cellIs" priority="601" operator="equal">
      <formula>""""""</formula>
    </cfRule>
    <cfRule type="cellIs" dxfId="2421" priority="602" stopIfTrue="1" operator="equal">
      <formula>10</formula>
    </cfRule>
    <cfRule type="cellIs" dxfId="2420" priority="603" operator="equal">
      <formula>"0"</formula>
    </cfRule>
    <cfRule type="cellIs" dxfId="2419" priority="604" stopIfTrue="1" operator="equal">
      <formula>15</formula>
    </cfRule>
  </conditionalFormatting>
  <conditionalFormatting sqref="AV11">
    <cfRule type="cellIs" priority="597" operator="equal">
      <formula>""""""</formula>
    </cfRule>
    <cfRule type="cellIs" dxfId="2418" priority="598" stopIfTrue="1" operator="equal">
      <formula>10</formula>
    </cfRule>
    <cfRule type="cellIs" dxfId="2417" priority="599" operator="equal">
      <formula>"0"</formula>
    </cfRule>
    <cfRule type="cellIs" dxfId="2416" priority="600" stopIfTrue="1" operator="equal">
      <formula>15</formula>
    </cfRule>
  </conditionalFormatting>
  <conditionalFormatting sqref="AX11">
    <cfRule type="cellIs" priority="593" operator="equal">
      <formula>""""""</formula>
    </cfRule>
    <cfRule type="cellIs" dxfId="2415" priority="594" stopIfTrue="1" operator="equal">
      <formula>10</formula>
    </cfRule>
    <cfRule type="cellIs" dxfId="2414" priority="595" operator="equal">
      <formula>"0"</formula>
    </cfRule>
    <cfRule type="cellIs" dxfId="2413" priority="596" stopIfTrue="1" operator="equal">
      <formula>15</formula>
    </cfRule>
  </conditionalFormatting>
  <conditionalFormatting sqref="AZ11">
    <cfRule type="cellIs" priority="589" operator="equal">
      <formula>""""""</formula>
    </cfRule>
    <cfRule type="cellIs" dxfId="2412" priority="590" stopIfTrue="1" operator="equal">
      <formula>10</formula>
    </cfRule>
    <cfRule type="cellIs" dxfId="2411" priority="591" operator="equal">
      <formula>"0"</formula>
    </cfRule>
    <cfRule type="cellIs" dxfId="2410" priority="592" stopIfTrue="1" operator="equal">
      <formula>15</formula>
    </cfRule>
  </conditionalFormatting>
  <conditionalFormatting sqref="AZ16">
    <cfRule type="cellIs" priority="585" operator="equal">
      <formula>""""""</formula>
    </cfRule>
    <cfRule type="cellIs" dxfId="2409" priority="586" stopIfTrue="1" operator="equal">
      <formula>10</formula>
    </cfRule>
    <cfRule type="cellIs" dxfId="2408" priority="587" operator="equal">
      <formula>"0"</formula>
    </cfRule>
    <cfRule type="cellIs" dxfId="2407" priority="588" stopIfTrue="1" operator="equal">
      <formula>15</formula>
    </cfRule>
  </conditionalFormatting>
  <conditionalFormatting sqref="AN16">
    <cfRule type="cellIs" priority="581" operator="equal">
      <formula>""""""</formula>
    </cfRule>
    <cfRule type="cellIs" dxfId="2406" priority="582" stopIfTrue="1" operator="equal">
      <formula>10</formula>
    </cfRule>
    <cfRule type="cellIs" dxfId="2405" priority="583" operator="equal">
      <formula>"0"</formula>
    </cfRule>
    <cfRule type="cellIs" dxfId="2404" priority="584" stopIfTrue="1" operator="equal">
      <formula>15</formula>
    </cfRule>
  </conditionalFormatting>
  <conditionalFormatting sqref="AH16">
    <cfRule type="cellIs" dxfId="2403" priority="536" operator="greaterThanOrEqual">
      <formula>12</formula>
    </cfRule>
    <cfRule type="cellIs" dxfId="2402" priority="537" operator="between">
      <formula>6</formula>
      <formula>11</formula>
    </cfRule>
    <cfRule type="cellIs" dxfId="2401" priority="538" operator="between">
      <formula>1</formula>
      <formula>5</formula>
    </cfRule>
  </conditionalFormatting>
  <conditionalFormatting sqref="BE9:BF9">
    <cfRule type="cellIs" dxfId="2400" priority="530" operator="equal">
      <formula>"DÉBIL"</formula>
    </cfRule>
    <cfRule type="cellIs" dxfId="2399" priority="531" operator="equal">
      <formula>"MODERADO"</formula>
    </cfRule>
    <cfRule type="cellIs" dxfId="2398" priority="532" operator="equal">
      <formula>"FUERTE"</formula>
    </cfRule>
  </conditionalFormatting>
  <conditionalFormatting sqref="AK16">
    <cfRule type="cellIs" dxfId="2397" priority="520" operator="equal">
      <formula>"MODERADO"</formula>
    </cfRule>
    <cfRule type="cellIs" dxfId="2396" priority="521" operator="equal">
      <formula>"ALTO"</formula>
    </cfRule>
    <cfRule type="cellIs" dxfId="2395" priority="522" operator="equal">
      <formula>"EXTREMO"</formula>
    </cfRule>
  </conditionalFormatting>
  <conditionalFormatting sqref="AK16">
    <cfRule type="cellIs" dxfId="2394" priority="519" operator="equal">
      <formula>"NINGUNO"</formula>
    </cfRule>
  </conditionalFormatting>
  <conditionalFormatting sqref="BJ8">
    <cfRule type="cellIs" dxfId="2393" priority="509" operator="equal">
      <formula>"DÉBIL"</formula>
    </cfRule>
    <cfRule type="cellIs" dxfId="2392" priority="510" operator="equal">
      <formula>"MODERADO"</formula>
    </cfRule>
    <cfRule type="cellIs" dxfId="2391" priority="511" operator="equal">
      <formula>"FUERTE"</formula>
    </cfRule>
  </conditionalFormatting>
  <conditionalFormatting sqref="BI16">
    <cfRule type="cellIs" dxfId="2390" priority="504" operator="equal">
      <formula>"CASI SIEMPRE"</formula>
    </cfRule>
    <cfRule type="cellIs" dxfId="2389" priority="505" operator="equal">
      <formula>"PROBABLE"</formula>
    </cfRule>
    <cfRule type="cellIs" dxfId="2388" priority="506" operator="equal">
      <formula>"POSIBLE"</formula>
    </cfRule>
    <cfRule type="cellIs" dxfId="2387" priority="507" operator="equal">
      <formula>"RARA VEZ"</formula>
    </cfRule>
    <cfRule type="cellIs" dxfId="2386" priority="508" operator="equal">
      <formula>"IMPROBABLE"</formula>
    </cfRule>
  </conditionalFormatting>
  <conditionalFormatting sqref="BE10:BF10">
    <cfRule type="cellIs" dxfId="2385" priority="496" operator="equal">
      <formula>"DÉBIL"</formula>
    </cfRule>
    <cfRule type="cellIs" dxfId="2384" priority="497" operator="equal">
      <formula>"MODERADO"</formula>
    </cfRule>
    <cfRule type="cellIs" dxfId="2383" priority="498" operator="equal">
      <formula>"FUERTE"</formula>
    </cfRule>
  </conditionalFormatting>
  <conditionalFormatting sqref="AR16">
    <cfRule type="cellIs" priority="492" operator="equal">
      <formula>""""""</formula>
    </cfRule>
    <cfRule type="cellIs" dxfId="2382" priority="493" stopIfTrue="1" operator="equal">
      <formula>10</formula>
    </cfRule>
    <cfRule type="cellIs" dxfId="2381" priority="494" operator="equal">
      <formula>"0"</formula>
    </cfRule>
    <cfRule type="cellIs" dxfId="2380" priority="495" stopIfTrue="1" operator="equal">
      <formula>15</formula>
    </cfRule>
  </conditionalFormatting>
  <conditionalFormatting sqref="AP16">
    <cfRule type="cellIs" priority="488" operator="equal">
      <formula>""""""</formula>
    </cfRule>
    <cfRule type="cellIs" dxfId="2379" priority="489" stopIfTrue="1" operator="equal">
      <formula>10</formula>
    </cfRule>
    <cfRule type="cellIs" dxfId="2378" priority="490" operator="equal">
      <formula>"0"</formula>
    </cfRule>
    <cfRule type="cellIs" dxfId="2377" priority="491" stopIfTrue="1" operator="equal">
      <formula>15</formula>
    </cfRule>
  </conditionalFormatting>
  <conditionalFormatting sqref="AT16">
    <cfRule type="cellIs" priority="484" operator="equal">
      <formula>""""""</formula>
    </cfRule>
    <cfRule type="cellIs" dxfId="2376" priority="485" stopIfTrue="1" operator="equal">
      <formula>10</formula>
    </cfRule>
    <cfRule type="cellIs" dxfId="2375" priority="486" operator="equal">
      <formula>"0"</formula>
    </cfRule>
    <cfRule type="cellIs" dxfId="2374" priority="487" stopIfTrue="1" operator="equal">
      <formula>15</formula>
    </cfRule>
  </conditionalFormatting>
  <conditionalFormatting sqref="AV16">
    <cfRule type="cellIs" priority="480" operator="equal">
      <formula>""""""</formula>
    </cfRule>
    <cfRule type="cellIs" dxfId="2373" priority="481" stopIfTrue="1" operator="equal">
      <formula>10</formula>
    </cfRule>
    <cfRule type="cellIs" dxfId="2372" priority="482" operator="equal">
      <formula>"0"</formula>
    </cfRule>
    <cfRule type="cellIs" dxfId="2371" priority="483" stopIfTrue="1" operator="equal">
      <formula>15</formula>
    </cfRule>
  </conditionalFormatting>
  <conditionalFormatting sqref="AX16">
    <cfRule type="cellIs" priority="476" operator="equal">
      <formula>""""""</formula>
    </cfRule>
    <cfRule type="cellIs" dxfId="2370" priority="477" stopIfTrue="1" operator="equal">
      <formula>10</formula>
    </cfRule>
    <cfRule type="cellIs" dxfId="2369" priority="478" operator="equal">
      <formula>"0"</formula>
    </cfRule>
    <cfRule type="cellIs" dxfId="2368" priority="479" stopIfTrue="1" operator="equal">
      <formula>15</formula>
    </cfRule>
  </conditionalFormatting>
  <conditionalFormatting sqref="BM16">
    <cfRule type="cellIs" dxfId="2367" priority="437" operator="equal">
      <formula>"EXTREMO"</formula>
    </cfRule>
    <cfRule type="cellIs" dxfId="2366" priority="438" operator="equal">
      <formula>"MODERADO"</formula>
    </cfRule>
    <cfRule type="cellIs" dxfId="2365" priority="439" operator="equal">
      <formula>"ALTO"</formula>
    </cfRule>
  </conditionalFormatting>
  <conditionalFormatting sqref="BJ16">
    <cfRule type="cellIs" dxfId="2364" priority="428" operator="equal">
      <formula>"DÉBIL"</formula>
    </cfRule>
    <cfRule type="cellIs" dxfId="2363" priority="429" operator="equal">
      <formula>"MODERADO"</formula>
    </cfRule>
    <cfRule type="cellIs" dxfId="2362" priority="430" operator="equal">
      <formula>"FUERTE"</formula>
    </cfRule>
  </conditionalFormatting>
  <conditionalFormatting sqref="AK8">
    <cfRule type="cellIs" dxfId="2361" priority="417" operator="equal">
      <formula>"EXTREMO"</formula>
    </cfRule>
    <cfRule type="cellIs" dxfId="2360" priority="418" operator="equal">
      <formula>"MODERADO"</formula>
    </cfRule>
    <cfRule type="cellIs" dxfId="2359" priority="419" operator="equal">
      <formula>"ALTO"</formula>
    </cfRule>
  </conditionalFormatting>
  <conditionalFormatting sqref="BG16">
    <cfRule type="cellIs" dxfId="2358" priority="411" operator="equal">
      <formula>"DÉBIL"</formula>
    </cfRule>
    <cfRule type="cellIs" dxfId="2357" priority="412" operator="equal">
      <formula>"MODERADO"</formula>
    </cfRule>
    <cfRule type="cellIs" dxfId="2356" priority="413" operator="equal">
      <formula>"FUERTE"</formula>
    </cfRule>
  </conditionalFormatting>
  <conditionalFormatting sqref="BH16">
    <cfRule type="cellIs" dxfId="2355" priority="408" operator="equal">
      <formula>"DÉBIL"</formula>
    </cfRule>
    <cfRule type="cellIs" dxfId="2354" priority="409" operator="equal">
      <formula>"MODERADO"</formula>
    </cfRule>
    <cfRule type="cellIs" dxfId="2353" priority="410" operator="equal">
      <formula>"FUERTE"</formula>
    </cfRule>
  </conditionalFormatting>
  <conditionalFormatting sqref="BK8">
    <cfRule type="cellIs" dxfId="2352" priority="405" operator="equal">
      <formula>"CATASTRÓFICO"</formula>
    </cfRule>
    <cfRule type="cellIs" dxfId="2351" priority="406" operator="equal">
      <formula>"MAYOR"</formula>
    </cfRule>
    <cfRule type="cellIs" dxfId="2350" priority="407" operator="equal">
      <formula>"MODERADO"</formula>
    </cfRule>
  </conditionalFormatting>
  <conditionalFormatting sqref="BK16">
    <cfRule type="cellIs" dxfId="2349" priority="399" operator="equal">
      <formula>"CATASTRÓFICO"</formula>
    </cfRule>
    <cfRule type="cellIs" dxfId="2348" priority="400" operator="equal">
      <formula>"MAYOR"</formula>
    </cfRule>
    <cfRule type="cellIs" dxfId="2347" priority="401" operator="equal">
      <formula>"MODERADO"</formula>
    </cfRule>
  </conditionalFormatting>
  <conditionalFormatting sqref="BA13">
    <cfRule type="cellIs" dxfId="2346" priority="390" operator="equal">
      <formula>"DÉBIL"</formula>
    </cfRule>
    <cfRule type="cellIs" dxfId="2345" priority="391" operator="equal">
      <formula>"MODERADO"</formula>
    </cfRule>
    <cfRule type="cellIs" dxfId="2344" priority="392" operator="equal">
      <formula>"FUERTE"</formula>
    </cfRule>
  </conditionalFormatting>
  <conditionalFormatting sqref="BB13:BC13">
    <cfRule type="cellIs" dxfId="2343" priority="387" operator="greaterThanOrEqual">
      <formula>96</formula>
    </cfRule>
    <cfRule type="cellIs" dxfId="2342" priority="388" operator="between">
      <formula>86</formula>
      <formula>95</formula>
    </cfRule>
    <cfRule type="cellIs" dxfId="2341" priority="389" operator="between">
      <formula>0</formula>
      <formula>85</formula>
    </cfRule>
  </conditionalFormatting>
  <conditionalFormatting sqref="BD13">
    <cfRule type="cellIs" dxfId="2340" priority="384" operator="equal">
      <formula>"DÉBIL"</formula>
    </cfRule>
    <cfRule type="cellIs" dxfId="2339" priority="385" operator="equal">
      <formula>"MODERADO"</formula>
    </cfRule>
    <cfRule type="cellIs" dxfId="2338" priority="386" operator="equal">
      <formula>"FUERTE"</formula>
    </cfRule>
  </conditionalFormatting>
  <conditionalFormatting sqref="BE13:BF13">
    <cfRule type="cellIs" dxfId="2337" priority="381" operator="equal">
      <formula>"DÉBIL"</formula>
    </cfRule>
    <cfRule type="cellIs" dxfId="2336" priority="382" operator="equal">
      <formula>"MODERADO"</formula>
    </cfRule>
    <cfRule type="cellIs" dxfId="2335" priority="383" operator="equal">
      <formula>"FUERTE"</formula>
    </cfRule>
  </conditionalFormatting>
  <conditionalFormatting sqref="AZ13">
    <cfRule type="cellIs" priority="367" operator="equal">
      <formula>""""""</formula>
    </cfRule>
    <cfRule type="cellIs" dxfId="2334" priority="368" stopIfTrue="1" operator="equal">
      <formula>10</formula>
    </cfRule>
    <cfRule type="cellIs" dxfId="2333" priority="369" operator="equal">
      <formula>"0"</formula>
    </cfRule>
    <cfRule type="cellIs" dxfId="2332" priority="370" stopIfTrue="1" operator="equal">
      <formula>15</formula>
    </cfRule>
  </conditionalFormatting>
  <conditionalFormatting sqref="AN13">
    <cfRule type="cellIs" priority="363" operator="equal">
      <formula>""""""</formula>
    </cfRule>
    <cfRule type="cellIs" dxfId="2331" priority="364" stopIfTrue="1" operator="equal">
      <formula>10</formula>
    </cfRule>
    <cfRule type="cellIs" dxfId="2330" priority="365" operator="equal">
      <formula>"0"</formula>
    </cfRule>
    <cfRule type="cellIs" dxfId="2329" priority="366" stopIfTrue="1" operator="equal">
      <formula>15</formula>
    </cfRule>
  </conditionalFormatting>
  <conditionalFormatting sqref="AR13">
    <cfRule type="cellIs" priority="347" operator="equal">
      <formula>""""""</formula>
    </cfRule>
    <cfRule type="cellIs" dxfId="2328" priority="348" stopIfTrue="1" operator="equal">
      <formula>10</formula>
    </cfRule>
    <cfRule type="cellIs" dxfId="2327" priority="349" operator="equal">
      <formula>"0"</formula>
    </cfRule>
    <cfRule type="cellIs" dxfId="2326" priority="350" stopIfTrue="1" operator="equal">
      <formula>15</formula>
    </cfRule>
  </conditionalFormatting>
  <conditionalFormatting sqref="AP13">
    <cfRule type="cellIs" priority="343" operator="equal">
      <formula>""""""</formula>
    </cfRule>
    <cfRule type="cellIs" dxfId="2325" priority="344" stopIfTrue="1" operator="equal">
      <formula>10</formula>
    </cfRule>
    <cfRule type="cellIs" dxfId="2324" priority="345" operator="equal">
      <formula>"0"</formula>
    </cfRule>
    <cfRule type="cellIs" dxfId="2323" priority="346" stopIfTrue="1" operator="equal">
      <formula>15</formula>
    </cfRule>
  </conditionalFormatting>
  <conditionalFormatting sqref="AT13">
    <cfRule type="cellIs" priority="339" operator="equal">
      <formula>""""""</formula>
    </cfRule>
    <cfRule type="cellIs" dxfId="2322" priority="340" stopIfTrue="1" operator="equal">
      <formula>10</formula>
    </cfRule>
    <cfRule type="cellIs" dxfId="2321" priority="341" operator="equal">
      <formula>"0"</formula>
    </cfRule>
    <cfRule type="cellIs" dxfId="2320" priority="342" stopIfTrue="1" operator="equal">
      <formula>15</formula>
    </cfRule>
  </conditionalFormatting>
  <conditionalFormatting sqref="AV13">
    <cfRule type="cellIs" priority="335" operator="equal">
      <formula>""""""</formula>
    </cfRule>
    <cfRule type="cellIs" dxfId="2319" priority="336" stopIfTrue="1" operator="equal">
      <formula>10</formula>
    </cfRule>
    <cfRule type="cellIs" dxfId="2318" priority="337" operator="equal">
      <formula>"0"</formula>
    </cfRule>
    <cfRule type="cellIs" dxfId="2317" priority="338" stopIfTrue="1" operator="equal">
      <formula>15</formula>
    </cfRule>
  </conditionalFormatting>
  <conditionalFormatting sqref="AX13">
    <cfRule type="cellIs" priority="331" operator="equal">
      <formula>""""""</formula>
    </cfRule>
    <cfRule type="cellIs" dxfId="2316" priority="332" stopIfTrue="1" operator="equal">
      <formula>10</formula>
    </cfRule>
    <cfRule type="cellIs" dxfId="2315" priority="333" operator="equal">
      <formula>"0"</formula>
    </cfRule>
    <cfRule type="cellIs" dxfId="2314" priority="334" stopIfTrue="1" operator="equal">
      <formula>15</formula>
    </cfRule>
  </conditionalFormatting>
  <conditionalFormatting sqref="AI12">
    <cfRule type="cellIs" dxfId="2313" priority="313" operator="equal">
      <formula>"CATASTRÓFICO"</formula>
    </cfRule>
    <cfRule type="cellIs" dxfId="2312" priority="314" operator="equal">
      <formula>"MAYOR"</formula>
    </cfRule>
    <cfRule type="cellIs" dxfId="2311" priority="315" operator="equal">
      <formula>"MODERADO"</formula>
    </cfRule>
  </conditionalFormatting>
  <conditionalFormatting sqref="BA12">
    <cfRule type="cellIs" dxfId="2310" priority="310" operator="equal">
      <formula>"DÉBIL"</formula>
    </cfRule>
    <cfRule type="cellIs" dxfId="2309" priority="311" operator="equal">
      <formula>"MODERADO"</formula>
    </cfRule>
    <cfRule type="cellIs" dxfId="2308" priority="312" operator="equal">
      <formula>"FUERTE"</formula>
    </cfRule>
  </conditionalFormatting>
  <conditionalFormatting sqref="BB12:BC12">
    <cfRule type="cellIs" dxfId="2307" priority="307" operator="greaterThanOrEqual">
      <formula>96</formula>
    </cfRule>
    <cfRule type="cellIs" dxfId="2306" priority="308" operator="between">
      <formula>86</formula>
      <formula>95</formula>
    </cfRule>
    <cfRule type="cellIs" dxfId="2305" priority="309" operator="between">
      <formula>0</formula>
      <formula>85</formula>
    </cfRule>
  </conditionalFormatting>
  <conditionalFormatting sqref="BD12">
    <cfRule type="cellIs" dxfId="2304" priority="304" operator="equal">
      <formula>"DÉBIL"</formula>
    </cfRule>
    <cfRule type="cellIs" dxfId="2303" priority="305" operator="equal">
      <formula>"MODERADO"</formula>
    </cfRule>
    <cfRule type="cellIs" dxfId="2302" priority="306" operator="equal">
      <formula>"FUERTE"</formula>
    </cfRule>
  </conditionalFormatting>
  <conditionalFormatting sqref="BE12:BF12">
    <cfRule type="cellIs" dxfId="2301" priority="301" operator="equal">
      <formula>"DÉBIL"</formula>
    </cfRule>
    <cfRule type="cellIs" dxfId="2300" priority="302" operator="equal">
      <formula>"MODERADO"</formula>
    </cfRule>
    <cfRule type="cellIs" dxfId="2299" priority="303" operator="equal">
      <formula>"FUERTE"</formula>
    </cfRule>
  </conditionalFormatting>
  <conditionalFormatting sqref="N12">
    <cfRule type="cellIs" dxfId="2298" priority="296" operator="equal">
      <formula>"CASI SIEMPRE"</formula>
    </cfRule>
    <cfRule type="cellIs" dxfId="2297" priority="297" operator="equal">
      <formula>"PROBABLE"</formula>
    </cfRule>
    <cfRule type="cellIs" dxfId="2296" priority="298" operator="equal">
      <formula>"POSIBLE"</formula>
    </cfRule>
    <cfRule type="cellIs" dxfId="2295" priority="299" operator="equal">
      <formula>"RARA VEZ"</formula>
    </cfRule>
    <cfRule type="cellIs" dxfId="2294" priority="300" operator="equal">
      <formula>"IMPROBABLE"</formula>
    </cfRule>
  </conditionalFormatting>
  <conditionalFormatting sqref="AZ12">
    <cfRule type="cellIs" priority="287" operator="equal">
      <formula>""""""</formula>
    </cfRule>
    <cfRule type="cellIs" dxfId="2293" priority="288" stopIfTrue="1" operator="equal">
      <formula>10</formula>
    </cfRule>
    <cfRule type="cellIs" dxfId="2292" priority="289" operator="equal">
      <formula>"0"</formula>
    </cfRule>
    <cfRule type="cellIs" dxfId="2291" priority="290" stopIfTrue="1" operator="equal">
      <formula>15</formula>
    </cfRule>
  </conditionalFormatting>
  <conditionalFormatting sqref="AN12">
    <cfRule type="cellIs" priority="283" operator="equal">
      <formula>""""""</formula>
    </cfRule>
    <cfRule type="cellIs" dxfId="2290" priority="284" stopIfTrue="1" operator="equal">
      <formula>10</formula>
    </cfRule>
    <cfRule type="cellIs" dxfId="2289" priority="285" operator="equal">
      <formula>"0"</formula>
    </cfRule>
    <cfRule type="cellIs" dxfId="2288" priority="286" stopIfTrue="1" operator="equal">
      <formula>15</formula>
    </cfRule>
  </conditionalFormatting>
  <conditionalFormatting sqref="AH12">
    <cfRule type="cellIs" dxfId="2287" priority="280" operator="greaterThanOrEqual">
      <formula>12</formula>
    </cfRule>
    <cfRule type="cellIs" dxfId="2286" priority="281" operator="between">
      <formula>6</formula>
      <formula>11</formula>
    </cfRule>
    <cfRule type="cellIs" dxfId="2285" priority="282" operator="between">
      <formula>1</formula>
      <formula>5</formula>
    </cfRule>
  </conditionalFormatting>
  <conditionalFormatting sqref="AK12">
    <cfRule type="cellIs" dxfId="2284" priority="277" operator="equal">
      <formula>"MODERADO"</formula>
    </cfRule>
    <cfRule type="cellIs" dxfId="2283" priority="278" operator="equal">
      <formula>"ALTO"</formula>
    </cfRule>
    <cfRule type="cellIs" dxfId="2282" priority="279" operator="equal">
      <formula>"EXTREMO"</formula>
    </cfRule>
  </conditionalFormatting>
  <conditionalFormatting sqref="AK12">
    <cfRule type="cellIs" dxfId="2281" priority="276" operator="equal">
      <formula>"NINGUNO"</formula>
    </cfRule>
  </conditionalFormatting>
  <conditionalFormatting sqref="BI12">
    <cfRule type="cellIs" dxfId="2280" priority="271" operator="equal">
      <formula>"CASI SIEMPRE"</formula>
    </cfRule>
    <cfRule type="cellIs" dxfId="2279" priority="272" operator="equal">
      <formula>"PROBABLE"</formula>
    </cfRule>
    <cfRule type="cellIs" dxfId="2278" priority="273" operator="equal">
      <formula>"POSIBLE"</formula>
    </cfRule>
    <cfRule type="cellIs" dxfId="2277" priority="274" operator="equal">
      <formula>"RARA VEZ"</formula>
    </cfRule>
    <cfRule type="cellIs" dxfId="2276" priority="275" operator="equal">
      <formula>"IMPROBABLE"</formula>
    </cfRule>
  </conditionalFormatting>
  <conditionalFormatting sqref="AR12">
    <cfRule type="cellIs" priority="267" operator="equal">
      <formula>""""""</formula>
    </cfRule>
    <cfRule type="cellIs" dxfId="2275" priority="268" stopIfTrue="1" operator="equal">
      <formula>10</formula>
    </cfRule>
    <cfRule type="cellIs" dxfId="2274" priority="269" operator="equal">
      <formula>"0"</formula>
    </cfRule>
    <cfRule type="cellIs" dxfId="2273" priority="270" stopIfTrue="1" operator="equal">
      <formula>15</formula>
    </cfRule>
  </conditionalFormatting>
  <conditionalFormatting sqref="AP12">
    <cfRule type="cellIs" priority="263" operator="equal">
      <formula>""""""</formula>
    </cfRule>
    <cfRule type="cellIs" dxfId="2272" priority="264" stopIfTrue="1" operator="equal">
      <formula>10</formula>
    </cfRule>
    <cfRule type="cellIs" dxfId="2271" priority="265" operator="equal">
      <formula>"0"</formula>
    </cfRule>
    <cfRule type="cellIs" dxfId="2270" priority="266" stopIfTrue="1" operator="equal">
      <formula>15</formula>
    </cfRule>
  </conditionalFormatting>
  <conditionalFormatting sqref="AT12">
    <cfRule type="cellIs" priority="259" operator="equal">
      <formula>""""""</formula>
    </cfRule>
    <cfRule type="cellIs" dxfId="2269" priority="260" stopIfTrue="1" operator="equal">
      <formula>10</formula>
    </cfRule>
    <cfRule type="cellIs" dxfId="2268" priority="261" operator="equal">
      <formula>"0"</formula>
    </cfRule>
    <cfRule type="cellIs" dxfId="2267" priority="262" stopIfTrue="1" operator="equal">
      <formula>15</formula>
    </cfRule>
  </conditionalFormatting>
  <conditionalFormatting sqref="AV12">
    <cfRule type="cellIs" priority="255" operator="equal">
      <formula>""""""</formula>
    </cfRule>
    <cfRule type="cellIs" dxfId="2266" priority="256" stopIfTrue="1" operator="equal">
      <formula>10</formula>
    </cfRule>
    <cfRule type="cellIs" dxfId="2265" priority="257" operator="equal">
      <formula>"0"</formula>
    </cfRule>
    <cfRule type="cellIs" dxfId="2264" priority="258" stopIfTrue="1" operator="equal">
      <formula>15</formula>
    </cfRule>
  </conditionalFormatting>
  <conditionalFormatting sqref="AX12">
    <cfRule type="cellIs" priority="251" operator="equal">
      <formula>""""""</formula>
    </cfRule>
    <cfRule type="cellIs" dxfId="2263" priority="252" stopIfTrue="1" operator="equal">
      <formula>10</formula>
    </cfRule>
    <cfRule type="cellIs" dxfId="2262" priority="253" operator="equal">
      <formula>"0"</formula>
    </cfRule>
    <cfRule type="cellIs" dxfId="2261" priority="254" stopIfTrue="1" operator="equal">
      <formula>15</formula>
    </cfRule>
  </conditionalFormatting>
  <conditionalFormatting sqref="BM12">
    <cfRule type="cellIs" dxfId="2260" priority="248" operator="equal">
      <formula>"EXTREMO"</formula>
    </cfRule>
    <cfRule type="cellIs" dxfId="2259" priority="249" operator="equal">
      <formula>"MODERADO"</formula>
    </cfRule>
    <cfRule type="cellIs" dxfId="2258" priority="250" operator="equal">
      <formula>"ALTO"</formula>
    </cfRule>
  </conditionalFormatting>
  <conditionalFormatting sqref="BJ12">
    <cfRule type="cellIs" dxfId="2257" priority="245" operator="equal">
      <formula>"DÉBIL"</formula>
    </cfRule>
    <cfRule type="cellIs" dxfId="2256" priority="246" operator="equal">
      <formula>"MODERADO"</formula>
    </cfRule>
    <cfRule type="cellIs" dxfId="2255" priority="247" operator="equal">
      <formula>"FUERTE"</formula>
    </cfRule>
  </conditionalFormatting>
  <conditionalFormatting sqref="BG12">
    <cfRule type="cellIs" dxfId="2254" priority="242" operator="equal">
      <formula>"DÉBIL"</formula>
    </cfRule>
    <cfRule type="cellIs" dxfId="2253" priority="243" operator="equal">
      <formula>"MODERADO"</formula>
    </cfRule>
    <cfRule type="cellIs" dxfId="2252" priority="244" operator="equal">
      <formula>"FUERTE"</formula>
    </cfRule>
  </conditionalFormatting>
  <conditionalFormatting sqref="BH12">
    <cfRule type="cellIs" dxfId="2251" priority="239" operator="equal">
      <formula>"DÉBIL"</formula>
    </cfRule>
    <cfRule type="cellIs" dxfId="2250" priority="240" operator="equal">
      <formula>"MODERADO"</formula>
    </cfRule>
    <cfRule type="cellIs" dxfId="2249" priority="241" operator="equal">
      <formula>"FUERTE"</formula>
    </cfRule>
  </conditionalFormatting>
  <conditionalFormatting sqref="BK12">
    <cfRule type="cellIs" dxfId="2248" priority="236" operator="equal">
      <formula>"CATASTRÓFICO"</formula>
    </cfRule>
    <cfRule type="cellIs" dxfId="2247" priority="237" operator="equal">
      <formula>"MAYOR"</formula>
    </cfRule>
    <cfRule type="cellIs" dxfId="2246" priority="238" operator="equal">
      <formula>"MODERADO"</formula>
    </cfRule>
  </conditionalFormatting>
  <conditionalFormatting sqref="BA15">
    <cfRule type="cellIs" dxfId="2245" priority="220" operator="equal">
      <formula>"DÉBIL"</formula>
    </cfRule>
    <cfRule type="cellIs" dxfId="2244" priority="221" operator="equal">
      <formula>"MODERADO"</formula>
    </cfRule>
    <cfRule type="cellIs" dxfId="2243" priority="222" operator="equal">
      <formula>"FUERTE"</formula>
    </cfRule>
  </conditionalFormatting>
  <conditionalFormatting sqref="BB15:BC15">
    <cfRule type="cellIs" dxfId="2242" priority="217" operator="greaterThanOrEqual">
      <formula>96</formula>
    </cfRule>
    <cfRule type="cellIs" dxfId="2241" priority="218" operator="between">
      <formula>86</formula>
      <formula>95</formula>
    </cfRule>
    <cfRule type="cellIs" dxfId="2240" priority="219" operator="between">
      <formula>0</formula>
      <formula>85</formula>
    </cfRule>
  </conditionalFormatting>
  <conditionalFormatting sqref="BD15">
    <cfRule type="cellIs" dxfId="2239" priority="214" operator="equal">
      <formula>"DÉBIL"</formula>
    </cfRule>
    <cfRule type="cellIs" dxfId="2238" priority="215" operator="equal">
      <formula>"MODERADO"</formula>
    </cfRule>
    <cfRule type="cellIs" dxfId="2237" priority="216" operator="equal">
      <formula>"FUERTE"</formula>
    </cfRule>
  </conditionalFormatting>
  <conditionalFormatting sqref="BE15:BF15">
    <cfRule type="cellIs" dxfId="2236" priority="211" operator="equal">
      <formula>"DÉBIL"</formula>
    </cfRule>
    <cfRule type="cellIs" dxfId="2235" priority="212" operator="equal">
      <formula>"MODERADO"</formula>
    </cfRule>
    <cfRule type="cellIs" dxfId="2234" priority="213" operator="equal">
      <formula>"FUERTE"</formula>
    </cfRule>
  </conditionalFormatting>
  <conditionalFormatting sqref="AZ15">
    <cfRule type="cellIs" priority="207" operator="equal">
      <formula>""""""</formula>
    </cfRule>
    <cfRule type="cellIs" dxfId="2233" priority="208" stopIfTrue="1" operator="equal">
      <formula>10</formula>
    </cfRule>
    <cfRule type="cellIs" dxfId="2232" priority="209" operator="equal">
      <formula>"0"</formula>
    </cfRule>
    <cfRule type="cellIs" dxfId="2231" priority="210" stopIfTrue="1" operator="equal">
      <formula>15</formula>
    </cfRule>
  </conditionalFormatting>
  <conditionalFormatting sqref="AN15">
    <cfRule type="cellIs" priority="203" operator="equal">
      <formula>""""""</formula>
    </cfRule>
    <cfRule type="cellIs" dxfId="2230" priority="204" stopIfTrue="1" operator="equal">
      <formula>10</formula>
    </cfRule>
    <cfRule type="cellIs" dxfId="2229" priority="205" operator="equal">
      <formula>"0"</formula>
    </cfRule>
    <cfRule type="cellIs" dxfId="2228" priority="206" stopIfTrue="1" operator="equal">
      <formula>15</formula>
    </cfRule>
  </conditionalFormatting>
  <conditionalFormatting sqref="AR15">
    <cfRule type="cellIs" priority="194" operator="equal">
      <formula>""""""</formula>
    </cfRule>
    <cfRule type="cellIs" dxfId="2227" priority="195" stopIfTrue="1" operator="equal">
      <formula>10</formula>
    </cfRule>
    <cfRule type="cellIs" dxfId="2226" priority="196" operator="equal">
      <formula>"0"</formula>
    </cfRule>
    <cfRule type="cellIs" dxfId="2225" priority="197" stopIfTrue="1" operator="equal">
      <formula>15</formula>
    </cfRule>
  </conditionalFormatting>
  <conditionalFormatting sqref="AP15">
    <cfRule type="cellIs" priority="190" operator="equal">
      <formula>""""""</formula>
    </cfRule>
    <cfRule type="cellIs" dxfId="2224" priority="191" stopIfTrue="1" operator="equal">
      <formula>10</formula>
    </cfRule>
    <cfRule type="cellIs" dxfId="2223" priority="192" operator="equal">
      <formula>"0"</formula>
    </cfRule>
    <cfRule type="cellIs" dxfId="2222" priority="193" stopIfTrue="1" operator="equal">
      <formula>15</formula>
    </cfRule>
  </conditionalFormatting>
  <conditionalFormatting sqref="AT15">
    <cfRule type="cellIs" priority="186" operator="equal">
      <formula>""""""</formula>
    </cfRule>
    <cfRule type="cellIs" dxfId="2221" priority="187" stopIfTrue="1" operator="equal">
      <formula>10</formula>
    </cfRule>
    <cfRule type="cellIs" dxfId="2220" priority="188" operator="equal">
      <formula>"0"</formula>
    </cfRule>
    <cfRule type="cellIs" dxfId="2219" priority="189" stopIfTrue="1" operator="equal">
      <formula>15</formula>
    </cfRule>
  </conditionalFormatting>
  <conditionalFormatting sqref="AV15">
    <cfRule type="cellIs" priority="182" operator="equal">
      <formula>""""""</formula>
    </cfRule>
    <cfRule type="cellIs" dxfId="2218" priority="183" stopIfTrue="1" operator="equal">
      <formula>10</formula>
    </cfRule>
    <cfRule type="cellIs" dxfId="2217" priority="184" operator="equal">
      <formula>"0"</formula>
    </cfRule>
    <cfRule type="cellIs" dxfId="2216" priority="185" stopIfTrue="1" operator="equal">
      <formula>15</formula>
    </cfRule>
  </conditionalFormatting>
  <conditionalFormatting sqref="AX15">
    <cfRule type="cellIs" priority="178" operator="equal">
      <formula>""""""</formula>
    </cfRule>
    <cfRule type="cellIs" dxfId="2215" priority="179" stopIfTrue="1" operator="equal">
      <formula>10</formula>
    </cfRule>
    <cfRule type="cellIs" dxfId="2214" priority="180" operator="equal">
      <formula>"0"</formula>
    </cfRule>
    <cfRule type="cellIs" dxfId="2213" priority="181" stopIfTrue="1" operator="equal">
      <formula>15</formula>
    </cfRule>
  </conditionalFormatting>
  <conditionalFormatting sqref="AI14">
    <cfRule type="cellIs" dxfId="2212" priority="160" operator="equal">
      <formula>"CATASTRÓFICO"</formula>
    </cfRule>
    <cfRule type="cellIs" dxfId="2211" priority="161" operator="equal">
      <formula>"MAYOR"</formula>
    </cfRule>
    <cfRule type="cellIs" dxfId="2210" priority="162" operator="equal">
      <formula>"MODERADO"</formula>
    </cfRule>
  </conditionalFormatting>
  <conditionalFormatting sqref="BA14">
    <cfRule type="cellIs" dxfId="2209" priority="157" operator="equal">
      <formula>"DÉBIL"</formula>
    </cfRule>
    <cfRule type="cellIs" dxfId="2208" priority="158" operator="equal">
      <formula>"MODERADO"</formula>
    </cfRule>
    <cfRule type="cellIs" dxfId="2207" priority="159" operator="equal">
      <formula>"FUERTE"</formula>
    </cfRule>
  </conditionalFormatting>
  <conditionalFormatting sqref="BB14:BC14">
    <cfRule type="cellIs" dxfId="2206" priority="154" operator="greaterThanOrEqual">
      <formula>96</formula>
    </cfRule>
    <cfRule type="cellIs" dxfId="2205" priority="155" operator="between">
      <formula>86</formula>
      <formula>95</formula>
    </cfRule>
    <cfRule type="cellIs" dxfId="2204" priority="156" operator="between">
      <formula>0</formula>
      <formula>85</formula>
    </cfRule>
  </conditionalFormatting>
  <conditionalFormatting sqref="BD14">
    <cfRule type="cellIs" dxfId="2203" priority="151" operator="equal">
      <formula>"DÉBIL"</formula>
    </cfRule>
    <cfRule type="cellIs" dxfId="2202" priority="152" operator="equal">
      <formula>"MODERADO"</formula>
    </cfRule>
    <cfRule type="cellIs" dxfId="2201" priority="153" operator="equal">
      <formula>"FUERTE"</formula>
    </cfRule>
  </conditionalFormatting>
  <conditionalFormatting sqref="BE14:BF14">
    <cfRule type="cellIs" dxfId="2200" priority="148" operator="equal">
      <formula>"DÉBIL"</formula>
    </cfRule>
    <cfRule type="cellIs" dxfId="2199" priority="149" operator="equal">
      <formula>"MODERADO"</formula>
    </cfRule>
    <cfRule type="cellIs" dxfId="2198" priority="150" operator="equal">
      <formula>"FUERTE"</formula>
    </cfRule>
  </conditionalFormatting>
  <conditionalFormatting sqref="N14">
    <cfRule type="cellIs" dxfId="2197" priority="143" operator="equal">
      <formula>"CASI SIEMPRE"</formula>
    </cfRule>
    <cfRule type="cellIs" dxfId="2196" priority="144" operator="equal">
      <formula>"PROBABLE"</formula>
    </cfRule>
    <cfRule type="cellIs" dxfId="2195" priority="145" operator="equal">
      <formula>"POSIBLE"</formula>
    </cfRule>
    <cfRule type="cellIs" dxfId="2194" priority="146" operator="equal">
      <formula>"RARA VEZ"</formula>
    </cfRule>
    <cfRule type="cellIs" dxfId="2193" priority="147" operator="equal">
      <formula>"IMPROBABLE"</formula>
    </cfRule>
  </conditionalFormatting>
  <conditionalFormatting sqref="AZ14">
    <cfRule type="cellIs" priority="139" operator="equal">
      <formula>""""""</formula>
    </cfRule>
    <cfRule type="cellIs" dxfId="2192" priority="140" stopIfTrue="1" operator="equal">
      <formula>10</formula>
    </cfRule>
    <cfRule type="cellIs" dxfId="2191" priority="141" operator="equal">
      <formula>"0"</formula>
    </cfRule>
    <cfRule type="cellIs" dxfId="2190" priority="142" stopIfTrue="1" operator="equal">
      <formula>15</formula>
    </cfRule>
  </conditionalFormatting>
  <conditionalFormatting sqref="AN14">
    <cfRule type="cellIs" priority="135" operator="equal">
      <formula>""""""</formula>
    </cfRule>
    <cfRule type="cellIs" dxfId="2189" priority="136" stopIfTrue="1" operator="equal">
      <formula>10</formula>
    </cfRule>
    <cfRule type="cellIs" dxfId="2188" priority="137" operator="equal">
      <formula>"0"</formula>
    </cfRule>
    <cfRule type="cellIs" dxfId="2187" priority="138" stopIfTrue="1" operator="equal">
      <formula>15</formula>
    </cfRule>
  </conditionalFormatting>
  <conditionalFormatting sqref="AH14">
    <cfRule type="cellIs" dxfId="2186" priority="132" operator="greaterThanOrEqual">
      <formula>12</formula>
    </cfRule>
    <cfRule type="cellIs" dxfId="2185" priority="133" operator="between">
      <formula>6</formula>
      <formula>11</formula>
    </cfRule>
    <cfRule type="cellIs" dxfId="2184" priority="134" operator="between">
      <formula>1</formula>
      <formula>5</formula>
    </cfRule>
  </conditionalFormatting>
  <conditionalFormatting sqref="AK14">
    <cfRule type="cellIs" dxfId="2183" priority="129" operator="equal">
      <formula>"MODERADO"</formula>
    </cfRule>
    <cfRule type="cellIs" dxfId="2182" priority="130" operator="equal">
      <formula>"ALTO"</formula>
    </cfRule>
    <cfRule type="cellIs" dxfId="2181" priority="131" operator="equal">
      <formula>"EXTREMO"</formula>
    </cfRule>
  </conditionalFormatting>
  <conditionalFormatting sqref="AK14">
    <cfRule type="cellIs" dxfId="2180" priority="128" operator="equal">
      <formula>"NINGUNO"</formula>
    </cfRule>
  </conditionalFormatting>
  <conditionalFormatting sqref="BI14">
    <cfRule type="cellIs" dxfId="2179" priority="123" operator="equal">
      <formula>"CASI SIEMPRE"</formula>
    </cfRule>
    <cfRule type="cellIs" dxfId="2178" priority="124" operator="equal">
      <formula>"PROBABLE"</formula>
    </cfRule>
    <cfRule type="cellIs" dxfId="2177" priority="125" operator="equal">
      <formula>"POSIBLE"</formula>
    </cfRule>
    <cfRule type="cellIs" dxfId="2176" priority="126" operator="equal">
      <formula>"RARA VEZ"</formula>
    </cfRule>
    <cfRule type="cellIs" dxfId="2175" priority="127" operator="equal">
      <formula>"IMPROBABLE"</formula>
    </cfRule>
  </conditionalFormatting>
  <conditionalFormatting sqref="AR14">
    <cfRule type="cellIs" priority="119" operator="equal">
      <formula>""""""</formula>
    </cfRule>
    <cfRule type="cellIs" dxfId="2174" priority="120" stopIfTrue="1" operator="equal">
      <formula>10</formula>
    </cfRule>
    <cfRule type="cellIs" dxfId="2173" priority="121" operator="equal">
      <formula>"0"</formula>
    </cfRule>
    <cfRule type="cellIs" dxfId="2172" priority="122" stopIfTrue="1" operator="equal">
      <formula>15</formula>
    </cfRule>
  </conditionalFormatting>
  <conditionalFormatting sqref="AP14">
    <cfRule type="cellIs" priority="115" operator="equal">
      <formula>""""""</formula>
    </cfRule>
    <cfRule type="cellIs" dxfId="2171" priority="116" stopIfTrue="1" operator="equal">
      <formula>10</formula>
    </cfRule>
    <cfRule type="cellIs" dxfId="2170" priority="117" operator="equal">
      <formula>"0"</formula>
    </cfRule>
    <cfRule type="cellIs" dxfId="2169" priority="118" stopIfTrue="1" operator="equal">
      <formula>15</formula>
    </cfRule>
  </conditionalFormatting>
  <conditionalFormatting sqref="AT14">
    <cfRule type="cellIs" priority="111" operator="equal">
      <formula>""""""</formula>
    </cfRule>
    <cfRule type="cellIs" dxfId="2168" priority="112" stopIfTrue="1" operator="equal">
      <formula>10</formula>
    </cfRule>
    <cfRule type="cellIs" dxfId="2167" priority="113" operator="equal">
      <formula>"0"</formula>
    </cfRule>
    <cfRule type="cellIs" dxfId="2166" priority="114" stopIfTrue="1" operator="equal">
      <formula>15</formula>
    </cfRule>
  </conditionalFormatting>
  <conditionalFormatting sqref="AV14">
    <cfRule type="cellIs" priority="107" operator="equal">
      <formula>""""""</formula>
    </cfRule>
    <cfRule type="cellIs" dxfId="2165" priority="108" stopIfTrue="1" operator="equal">
      <formula>10</formula>
    </cfRule>
    <cfRule type="cellIs" dxfId="2164" priority="109" operator="equal">
      <formula>"0"</formula>
    </cfRule>
    <cfRule type="cellIs" dxfId="2163" priority="110" stopIfTrue="1" operator="equal">
      <formula>15</formula>
    </cfRule>
  </conditionalFormatting>
  <conditionalFormatting sqref="AX14">
    <cfRule type="cellIs" priority="103" operator="equal">
      <formula>""""""</formula>
    </cfRule>
    <cfRule type="cellIs" dxfId="2162" priority="104" stopIfTrue="1" operator="equal">
      <formula>10</formula>
    </cfRule>
    <cfRule type="cellIs" dxfId="2161" priority="105" operator="equal">
      <formula>"0"</formula>
    </cfRule>
    <cfRule type="cellIs" dxfId="2160" priority="106" stopIfTrue="1" operator="equal">
      <formula>15</formula>
    </cfRule>
  </conditionalFormatting>
  <conditionalFormatting sqref="BM14">
    <cfRule type="cellIs" dxfId="2159" priority="100" operator="equal">
      <formula>"EXTREMO"</formula>
    </cfRule>
    <cfRule type="cellIs" dxfId="2158" priority="101" operator="equal">
      <formula>"MODERADO"</formula>
    </cfRule>
    <cfRule type="cellIs" dxfId="2157" priority="102" operator="equal">
      <formula>"ALTO"</formula>
    </cfRule>
  </conditionalFormatting>
  <conditionalFormatting sqref="BJ14">
    <cfRule type="cellIs" dxfId="2156" priority="97" operator="equal">
      <formula>"DÉBIL"</formula>
    </cfRule>
    <cfRule type="cellIs" dxfId="2155" priority="98" operator="equal">
      <formula>"MODERADO"</formula>
    </cfRule>
    <cfRule type="cellIs" dxfId="2154" priority="99" operator="equal">
      <formula>"FUERTE"</formula>
    </cfRule>
  </conditionalFormatting>
  <conditionalFormatting sqref="BG14">
    <cfRule type="cellIs" dxfId="2153" priority="94" operator="equal">
      <formula>"DÉBIL"</formula>
    </cfRule>
    <cfRule type="cellIs" dxfId="2152" priority="95" operator="equal">
      <formula>"MODERADO"</formula>
    </cfRule>
    <cfRule type="cellIs" dxfId="2151" priority="96" operator="equal">
      <formula>"FUERTE"</formula>
    </cfRule>
  </conditionalFormatting>
  <conditionalFormatting sqref="BH14">
    <cfRule type="cellIs" dxfId="2150" priority="91" operator="equal">
      <formula>"DÉBIL"</formula>
    </cfRule>
    <cfRule type="cellIs" dxfId="2149" priority="92" operator="equal">
      <formula>"MODERADO"</formula>
    </cfRule>
    <cfRule type="cellIs" dxfId="2148" priority="93" operator="equal">
      <formula>"FUERTE"</formula>
    </cfRule>
  </conditionalFormatting>
  <conditionalFormatting sqref="BK14">
    <cfRule type="cellIs" dxfId="2147" priority="88" operator="equal">
      <formula>"CATASTRÓFICO"</formula>
    </cfRule>
    <cfRule type="cellIs" dxfId="2146" priority="89" operator="equal">
      <formula>"MAYOR"</formula>
    </cfRule>
    <cfRule type="cellIs" dxfId="2145" priority="90" operator="equal">
      <formula>"MODERADO"</formula>
    </cfRule>
  </conditionalFormatting>
  <conditionalFormatting sqref="AI18">
    <cfRule type="cellIs" dxfId="2144" priority="85" operator="equal">
      <formula>"CATASTRÓFICO"</formula>
    </cfRule>
    <cfRule type="cellIs" dxfId="2143" priority="86" operator="equal">
      <formula>"MAYOR"</formula>
    </cfRule>
    <cfRule type="cellIs" dxfId="2142" priority="87" operator="equal">
      <formula>"MODERADO"</formula>
    </cfRule>
  </conditionalFormatting>
  <conditionalFormatting sqref="AZ19 AN19 AP19 AR19 AT19 AV19 AX19">
    <cfRule type="cellIs" priority="81" operator="equal">
      <formula>""""""</formula>
    </cfRule>
    <cfRule type="cellIs" dxfId="2141" priority="82" stopIfTrue="1" operator="equal">
      <formula>10</formula>
    </cfRule>
    <cfRule type="cellIs" dxfId="2140" priority="83" operator="equal">
      <formula>"0"</formula>
    </cfRule>
    <cfRule type="cellIs" dxfId="2139" priority="84" stopIfTrue="1" operator="equal">
      <formula>15</formula>
    </cfRule>
  </conditionalFormatting>
  <conditionalFormatting sqref="BA19 BD19">
    <cfRule type="cellIs" dxfId="2138" priority="78" operator="equal">
      <formula>"DÉBIL"</formula>
    </cfRule>
    <cfRule type="cellIs" dxfId="2137" priority="79" operator="equal">
      <formula>"MODERADO"</formula>
    </cfRule>
    <cfRule type="cellIs" dxfId="2136" priority="80" operator="equal">
      <formula>"FUERTE"</formula>
    </cfRule>
  </conditionalFormatting>
  <conditionalFormatting sqref="BA18">
    <cfRule type="cellIs" dxfId="2135" priority="75" operator="equal">
      <formula>"DÉBIL"</formula>
    </cfRule>
    <cfRule type="cellIs" dxfId="2134" priority="76" operator="equal">
      <formula>"MODERADO"</formula>
    </cfRule>
    <cfRule type="cellIs" dxfId="2133" priority="77" operator="equal">
      <formula>"FUERTE"</formula>
    </cfRule>
  </conditionalFormatting>
  <conditionalFormatting sqref="BB18:BC19">
    <cfRule type="cellIs" dxfId="2132" priority="72" operator="greaterThanOrEqual">
      <formula>96</formula>
    </cfRule>
    <cfRule type="cellIs" dxfId="2131" priority="73" operator="between">
      <formula>86</formula>
      <formula>95</formula>
    </cfRule>
    <cfRule type="cellIs" dxfId="2130" priority="74" operator="between">
      <formula>0</formula>
      <formula>85</formula>
    </cfRule>
  </conditionalFormatting>
  <conditionalFormatting sqref="BD18">
    <cfRule type="cellIs" dxfId="2129" priority="69" operator="equal">
      <formula>"DÉBIL"</formula>
    </cfRule>
    <cfRule type="cellIs" dxfId="2128" priority="70" operator="equal">
      <formula>"MODERADO"</formula>
    </cfRule>
    <cfRule type="cellIs" dxfId="2127" priority="71" operator="equal">
      <formula>"FUERTE"</formula>
    </cfRule>
  </conditionalFormatting>
  <conditionalFormatting sqref="BE18:BF19">
    <cfRule type="cellIs" dxfId="2126" priority="66" operator="equal">
      <formula>"DÉBIL"</formula>
    </cfRule>
    <cfRule type="cellIs" dxfId="2125" priority="67" operator="equal">
      <formula>"MODERADO"</formula>
    </cfRule>
    <cfRule type="cellIs" dxfId="2124" priority="68" operator="equal">
      <formula>"FUERTE"</formula>
    </cfRule>
  </conditionalFormatting>
  <conditionalFormatting sqref="N18">
    <cfRule type="cellIs" dxfId="2123" priority="61" operator="equal">
      <formula>"CASI SIEMPRE"</formula>
    </cfRule>
    <cfRule type="cellIs" dxfId="2122" priority="62" operator="equal">
      <formula>"PROBABLE"</formula>
    </cfRule>
    <cfRule type="cellIs" dxfId="2121" priority="63" operator="equal">
      <formula>"POSIBLE"</formula>
    </cfRule>
    <cfRule type="cellIs" dxfId="2120" priority="64" operator="equal">
      <formula>"RARA VEZ"</formula>
    </cfRule>
    <cfRule type="cellIs" dxfId="2119" priority="65" operator="equal">
      <formula>"IMPROBABLE"</formula>
    </cfRule>
  </conditionalFormatting>
  <conditionalFormatting sqref="M18">
    <cfRule type="cellIs" dxfId="2118" priority="56" operator="equal">
      <formula>5</formula>
    </cfRule>
    <cfRule type="cellIs" dxfId="2117" priority="57" operator="equal">
      <formula>4</formula>
    </cfRule>
    <cfRule type="cellIs" dxfId="2116" priority="58" operator="equal">
      <formula>3</formula>
    </cfRule>
    <cfRule type="cellIs" dxfId="2115" priority="59" operator="equal">
      <formula>2</formula>
    </cfRule>
    <cfRule type="cellIs" dxfId="2114" priority="60" operator="equal">
      <formula>1</formula>
    </cfRule>
  </conditionalFormatting>
  <conditionalFormatting sqref="AZ18">
    <cfRule type="cellIs" priority="52" operator="equal">
      <formula>""""""</formula>
    </cfRule>
    <cfRule type="cellIs" dxfId="2113" priority="53" stopIfTrue="1" operator="equal">
      <formula>10</formula>
    </cfRule>
    <cfRule type="cellIs" dxfId="2112" priority="54" operator="equal">
      <formula>"0"</formula>
    </cfRule>
    <cfRule type="cellIs" dxfId="2111" priority="55" stopIfTrue="1" operator="equal">
      <formula>15</formula>
    </cfRule>
  </conditionalFormatting>
  <conditionalFormatting sqref="AN18">
    <cfRule type="cellIs" priority="48" operator="equal">
      <formula>""""""</formula>
    </cfRule>
    <cfRule type="cellIs" dxfId="2110" priority="49" stopIfTrue="1" operator="equal">
      <formula>10</formula>
    </cfRule>
    <cfRule type="cellIs" dxfId="2109" priority="50" operator="equal">
      <formula>"0"</formula>
    </cfRule>
    <cfRule type="cellIs" dxfId="2108" priority="51" stopIfTrue="1" operator="equal">
      <formula>15</formula>
    </cfRule>
  </conditionalFormatting>
  <conditionalFormatting sqref="AH18">
    <cfRule type="cellIs" dxfId="2107" priority="45" operator="greaterThanOrEqual">
      <formula>12</formula>
    </cfRule>
    <cfRule type="cellIs" dxfId="2106" priority="46" operator="between">
      <formula>6</formula>
      <formula>11</formula>
    </cfRule>
    <cfRule type="cellIs" dxfId="2105" priority="47" operator="between">
      <formula>1</formula>
      <formula>5</formula>
    </cfRule>
  </conditionalFormatting>
  <conditionalFormatting sqref="AK18">
    <cfRule type="cellIs" dxfId="2104" priority="42" operator="equal">
      <formula>"MODERADO"</formula>
    </cfRule>
    <cfRule type="cellIs" dxfId="2103" priority="43" operator="equal">
      <formula>"ALTO"</formula>
    </cfRule>
    <cfRule type="cellIs" dxfId="2102" priority="44" operator="equal">
      <formula>"EXTREMO"</formula>
    </cfRule>
  </conditionalFormatting>
  <conditionalFormatting sqref="AK18">
    <cfRule type="cellIs" dxfId="2101" priority="41" operator="equal">
      <formula>"NINGUNO"</formula>
    </cfRule>
  </conditionalFormatting>
  <conditionalFormatting sqref="BI18">
    <cfRule type="cellIs" dxfId="2100" priority="36" operator="equal">
      <formula>"CASI SIEMPRE"</formula>
    </cfRule>
    <cfRule type="cellIs" dxfId="2099" priority="37" operator="equal">
      <formula>"PROBABLE"</formula>
    </cfRule>
    <cfRule type="cellIs" dxfId="2098" priority="38" operator="equal">
      <formula>"POSIBLE"</formula>
    </cfRule>
    <cfRule type="cellIs" dxfId="2097" priority="39" operator="equal">
      <formula>"RARA VEZ"</formula>
    </cfRule>
    <cfRule type="cellIs" dxfId="2096" priority="40" operator="equal">
      <formula>"IMPROBABLE"</formula>
    </cfRule>
  </conditionalFormatting>
  <conditionalFormatting sqref="AR18">
    <cfRule type="cellIs" priority="32" operator="equal">
      <formula>""""""</formula>
    </cfRule>
    <cfRule type="cellIs" dxfId="2095" priority="33" stopIfTrue="1" operator="equal">
      <formula>10</formula>
    </cfRule>
    <cfRule type="cellIs" dxfId="2094" priority="34" operator="equal">
      <formula>"0"</formula>
    </cfRule>
    <cfRule type="cellIs" dxfId="2093" priority="35" stopIfTrue="1" operator="equal">
      <formula>15</formula>
    </cfRule>
  </conditionalFormatting>
  <conditionalFormatting sqref="AP18">
    <cfRule type="cellIs" priority="28" operator="equal">
      <formula>""""""</formula>
    </cfRule>
    <cfRule type="cellIs" dxfId="2092" priority="29" stopIfTrue="1" operator="equal">
      <formula>10</formula>
    </cfRule>
    <cfRule type="cellIs" dxfId="2091" priority="30" operator="equal">
      <formula>"0"</formula>
    </cfRule>
    <cfRule type="cellIs" dxfId="2090" priority="31" stopIfTrue="1" operator="equal">
      <formula>15</formula>
    </cfRule>
  </conditionalFormatting>
  <conditionalFormatting sqref="AT18">
    <cfRule type="cellIs" priority="24" operator="equal">
      <formula>""""""</formula>
    </cfRule>
    <cfRule type="cellIs" dxfId="2089" priority="25" stopIfTrue="1" operator="equal">
      <formula>10</formula>
    </cfRule>
    <cfRule type="cellIs" dxfId="2088" priority="26" operator="equal">
      <formula>"0"</formula>
    </cfRule>
    <cfRule type="cellIs" dxfId="2087" priority="27" stopIfTrue="1" operator="equal">
      <formula>15</formula>
    </cfRule>
  </conditionalFormatting>
  <conditionalFormatting sqref="AV18">
    <cfRule type="cellIs" priority="20" operator="equal">
      <formula>""""""</formula>
    </cfRule>
    <cfRule type="cellIs" dxfId="2086" priority="21" stopIfTrue="1" operator="equal">
      <formula>10</formula>
    </cfRule>
    <cfRule type="cellIs" dxfId="2085" priority="22" operator="equal">
      <formula>"0"</formula>
    </cfRule>
    <cfRule type="cellIs" dxfId="2084" priority="23" stopIfTrue="1" operator="equal">
      <formula>15</formula>
    </cfRule>
  </conditionalFormatting>
  <conditionalFormatting sqref="AX18">
    <cfRule type="cellIs" priority="16" operator="equal">
      <formula>""""""</formula>
    </cfRule>
    <cfRule type="cellIs" dxfId="2083" priority="17" stopIfTrue="1" operator="equal">
      <formula>10</formula>
    </cfRule>
    <cfRule type="cellIs" dxfId="2082" priority="18" operator="equal">
      <formula>"0"</formula>
    </cfRule>
    <cfRule type="cellIs" dxfId="2081" priority="19" stopIfTrue="1" operator="equal">
      <formula>15</formula>
    </cfRule>
  </conditionalFormatting>
  <conditionalFormatting sqref="BM18">
    <cfRule type="cellIs" dxfId="2080" priority="13" operator="equal">
      <formula>"EXTREMO"</formula>
    </cfRule>
    <cfRule type="cellIs" dxfId="2079" priority="14" operator="equal">
      <formula>"MODERADO"</formula>
    </cfRule>
    <cfRule type="cellIs" dxfId="2078" priority="15" operator="equal">
      <formula>"ALTO"</formula>
    </cfRule>
  </conditionalFormatting>
  <conditionalFormatting sqref="BJ18">
    <cfRule type="cellIs" dxfId="2077" priority="10" operator="equal">
      <formula>"DÉBIL"</formula>
    </cfRule>
    <cfRule type="cellIs" dxfId="2076" priority="11" operator="equal">
      <formula>"MODERADO"</formula>
    </cfRule>
    <cfRule type="cellIs" dxfId="2075" priority="12" operator="equal">
      <formula>"FUERTE"</formula>
    </cfRule>
  </conditionalFormatting>
  <conditionalFormatting sqref="BG18">
    <cfRule type="cellIs" dxfId="2074" priority="7" operator="equal">
      <formula>"DÉBIL"</formula>
    </cfRule>
    <cfRule type="cellIs" dxfId="2073" priority="8" operator="equal">
      <formula>"MODERADO"</formula>
    </cfRule>
    <cfRule type="cellIs" dxfId="2072" priority="9" operator="equal">
      <formula>"FUERTE"</formula>
    </cfRule>
  </conditionalFormatting>
  <conditionalFormatting sqref="BH18">
    <cfRule type="cellIs" dxfId="2071" priority="4" operator="equal">
      <formula>"DÉBIL"</formula>
    </cfRule>
    <cfRule type="cellIs" dxfId="2070" priority="5" operator="equal">
      <formula>"MODERADO"</formula>
    </cfRule>
    <cfRule type="cellIs" dxfId="2069" priority="6" operator="equal">
      <formula>"FUERTE"</formula>
    </cfRule>
  </conditionalFormatting>
  <conditionalFormatting sqref="BK18">
    <cfRule type="cellIs" dxfId="2068" priority="1" operator="equal">
      <formula>"CATASTRÓFICO"</formula>
    </cfRule>
    <cfRule type="cellIs" dxfId="2067" priority="2" operator="equal">
      <formula>"MAYOR"</formula>
    </cfRule>
    <cfRule type="cellIs" dxfId="2066" priority="3" operator="equal">
      <formula>"MODERADO"</formula>
    </cfRule>
  </conditionalFormatting>
  <dataValidations count="11">
    <dataValidation type="list" allowBlank="1" showInputMessage="1" showErrorMessage="1" errorTitle="ERROR" error="NO ADMITE VALOR DIFERENTE AL DE LA LISTA DESPLEGABLE (X)" sqref="R8:AE9 P18:X18 AF8:AG19 P14 Y10:AE19 Q12:X15 P12 P16:X16 P8:Q8" xr:uid="{3263BF9A-ACC3-47A3-A96D-A92CE4DE9825}">
      <formula1>$MR$6</formula1>
    </dataValidation>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8:L8 H18:L18 H14:I14 H12:I12 J12:L15 J10:L10 H16:L16" xr:uid="{8334AD12-A2EA-4158-A9C3-9A37392CE7B3}">
      <formula1>$MR$6</formula1>
    </dataValidation>
    <dataValidation type="list" allowBlank="1" showErrorMessage="1" errorTitle="ERROR" error="NO ADMITE VALOR DIFERENTE AL DE LA LISTA DESPLEGABLE (X)" promptTitle="ADVERTENCIA" prompt="Si marca más de un valor para un mismo riesgo, se tomará por VERDADERO el IMPACTO MÁS ALTO" sqref="O8 O18 O14 O16 O12" xr:uid="{D6E0EE4C-1642-42DC-A689-FC20D7A4B2F8}">
      <formula1>$MR$6</formula1>
    </dataValidation>
    <dataValidation type="list" allowBlank="1" showInputMessage="1" showErrorMessage="1" sqref="AM8:AM19" xr:uid="{18980BF7-1489-4384-95BC-F1AFA06BC67C}">
      <formula1>$ML$7:$ML$8</formula1>
    </dataValidation>
    <dataValidation type="list" allowBlank="1" showInputMessage="1" showErrorMessage="1" sqref="AO8:AO19" xr:uid="{57ABF661-6BAF-4AE0-A5D1-C9374AF8B066}">
      <formula1>$ML$9:$ML$10</formula1>
    </dataValidation>
    <dataValidation type="list" allowBlank="1" showInputMessage="1" showErrorMessage="1" sqref="AQ8:AQ19" xr:uid="{CE1159D2-0FF4-4AF1-AD39-7D61CF87989B}">
      <formula1>$MM$7:$MM$8</formula1>
    </dataValidation>
    <dataValidation type="list" allowBlank="1" showInputMessage="1" showErrorMessage="1" sqref="AS8:AS19" xr:uid="{108EB92A-51E7-4363-9932-DE4277936341}">
      <formula1>$MN$7:$MN$9</formula1>
    </dataValidation>
    <dataValidation type="list" allowBlank="1" showInputMessage="1" showErrorMessage="1" sqref="AU8:AU19" xr:uid="{7B99B0EA-DC16-4E44-B7FC-23F300B2FDD4}">
      <formula1>$MO$7:$MO$8</formula1>
    </dataValidation>
    <dataValidation type="list" allowBlank="1" showInputMessage="1" showErrorMessage="1" sqref="AY8:AY19" xr:uid="{1A18BDCC-FAB2-4F7D-B586-C2B7F7198718}">
      <formula1>$MP$7:$MP$8</formula1>
    </dataValidation>
    <dataValidation type="list" allowBlank="1" showInputMessage="1" showErrorMessage="1" sqref="AW8:AW19" xr:uid="{89EDBD0D-9A70-44A4-A979-4AD4C750A8C7}">
      <formula1>$MQ$7:$MQ$9</formula1>
    </dataValidation>
    <dataValidation type="list" allowBlank="1" showInputMessage="1" showErrorMessage="1" sqref="BC8:BC19" xr:uid="{FE8376D1-7CB0-4F1F-A36B-6921FE87A6E2}">
      <formula1>$MJ$6:$MJ$8</formula1>
    </dataValidation>
  </dataValidations>
  <pageMargins left="0.7" right="0.7" top="0.75" bottom="0.75" header="0.3" footer="0.3"/>
  <pageSetup orientation="portrait"/>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56965-DD07-4256-96A8-895B51AD13E9}">
  <sheetPr>
    <tabColor rgb="FF548235"/>
  </sheetPr>
  <dimension ref="A1:MS17"/>
  <sheetViews>
    <sheetView topLeftCell="B1" zoomScale="98" zoomScaleNormal="98" workbookViewId="0">
      <selection activeCell="G8" sqref="G8:G9"/>
    </sheetView>
  </sheetViews>
  <sheetFormatPr baseColWidth="10" defaultColWidth="11.5" defaultRowHeight="15"/>
  <cols>
    <col min="1" max="1" width="4" style="23" customWidth="1"/>
    <col min="2" max="3" width="16.6640625" style="7" customWidth="1"/>
    <col min="4" max="4" width="45.33203125" style="7" customWidth="1"/>
    <col min="5" max="5" width="43.5" style="7" customWidth="1"/>
    <col min="6" max="6" width="15.5" style="23"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4.5" style="253" hidden="1" customWidth="1"/>
    <col min="55" max="55" width="20.1640625" style="26" hidden="1" customWidth="1"/>
    <col min="56" max="56" width="9.5" style="150" hidden="1" customWidth="1"/>
    <col min="57" max="58" width="13" style="150" hidden="1" customWidth="1"/>
    <col min="59" max="59" width="6.5" style="150" hidden="1" customWidth="1"/>
    <col min="60" max="60" width="7.5" style="150" hidden="1" customWidth="1"/>
    <col min="61" max="61" width="15.33203125" style="253" customWidth="1"/>
    <col min="62" max="62" width="2" style="150" hidden="1" customWidth="1"/>
    <col min="63" max="63" width="12.83203125" style="150" customWidth="1"/>
    <col min="64" max="64" width="6.5" style="150" hidden="1" customWidth="1"/>
    <col min="65" max="65" width="15.6640625" style="150" customWidth="1"/>
    <col min="66" max="66" width="10.1640625" style="23" hidden="1" customWidth="1"/>
    <col min="67" max="67" width="53.6640625" style="7" hidden="1" customWidth="1"/>
    <col min="68" max="68" width="32.83203125" style="23" hidden="1" customWidth="1"/>
    <col min="69" max="69" width="21.5" style="23" hidden="1" customWidth="1"/>
    <col min="70" max="296" width="9.1640625" style="7" bestFit="1" customWidth="1"/>
    <col min="297" max="297" width="4" style="7" customWidth="1"/>
    <col min="298" max="298" width="16.6640625" style="7" customWidth="1"/>
    <col min="299" max="299" width="45.33203125" style="7" customWidth="1"/>
    <col min="300" max="300" width="35.6640625" style="7" customWidth="1"/>
    <col min="301" max="301" width="15.5" style="7" customWidth="1"/>
    <col min="302" max="302" width="30.5" style="7" customWidth="1"/>
    <col min="303" max="304" width="10" style="7" customWidth="1"/>
    <col min="305" max="305" width="4" style="7" customWidth="1"/>
    <col min="306" max="306" width="13.83203125" style="7" customWidth="1"/>
    <col min="307" max="307" width="39.5" style="7" customWidth="1"/>
    <col min="308" max="309" width="13.5" style="7" customWidth="1"/>
    <col min="310" max="310" width="14" style="7" customWidth="1"/>
    <col min="311" max="311" width="12.5" style="7" customWidth="1"/>
    <col min="312" max="312" width="14.33203125" style="7" customWidth="1"/>
    <col min="313" max="313" width="13.6640625" style="7" customWidth="1"/>
    <col min="314" max="314" width="12.5" style="7" customWidth="1"/>
    <col min="315" max="315" width="14" style="7" customWidth="1"/>
    <col min="316" max="317" width="13" style="7" customWidth="1"/>
    <col min="318" max="318" width="15.33203125" style="7" customWidth="1"/>
    <col min="319" max="319" width="12.83203125" style="7" customWidth="1"/>
    <col min="320" max="320" width="3.83203125" style="7" customWidth="1"/>
    <col min="321" max="321" width="15.6640625" style="7" customWidth="1"/>
    <col min="322" max="322" width="10.1640625" style="7" customWidth="1"/>
    <col min="323" max="323" width="53.6640625" style="7" customWidth="1"/>
    <col min="324" max="324" width="32.83203125" style="7" customWidth="1"/>
    <col min="325" max="325" width="21.5" style="7" customWidth="1"/>
    <col min="326" max="347" width="9.1640625" style="7" bestFit="1" customWidth="1"/>
    <col min="348" max="348" width="31.1640625" style="7" customWidth="1"/>
    <col min="349" max="552" width="9.1640625" style="7" bestFit="1" customWidth="1"/>
    <col min="553" max="553" width="4" style="7" customWidth="1"/>
    <col min="554" max="554" width="16.6640625" style="7" customWidth="1"/>
    <col min="555" max="555" width="45.33203125" style="7" customWidth="1"/>
    <col min="556" max="556" width="35.6640625" style="7" customWidth="1"/>
    <col min="557" max="557" width="15.5" style="7" customWidth="1"/>
    <col min="558" max="558" width="30.5" style="7" customWidth="1"/>
    <col min="559" max="560" width="10" style="7" customWidth="1"/>
    <col min="561" max="561" width="4" style="7" customWidth="1"/>
    <col min="562" max="562" width="13.83203125" style="7" customWidth="1"/>
    <col min="563" max="563" width="39.5" style="7" customWidth="1"/>
    <col min="564" max="565" width="13.5" style="7" customWidth="1"/>
    <col min="566" max="566" width="14" style="7" customWidth="1"/>
    <col min="567" max="567" width="12.5" style="7" customWidth="1"/>
    <col min="568" max="568" width="14.33203125" style="7" customWidth="1"/>
    <col min="569" max="569" width="13.6640625" style="7" customWidth="1"/>
    <col min="570" max="570" width="12.5" style="7" customWidth="1"/>
    <col min="571" max="571" width="14" style="7" customWidth="1"/>
    <col min="572" max="573" width="13" style="7" customWidth="1"/>
    <col min="574" max="574" width="15.33203125" style="7" customWidth="1"/>
    <col min="575" max="575" width="12.83203125" style="7" customWidth="1"/>
    <col min="576" max="576" width="3.83203125" style="7" customWidth="1"/>
    <col min="577" max="577" width="15.6640625" style="7" customWidth="1"/>
    <col min="578" max="578" width="10.1640625" style="7" customWidth="1"/>
    <col min="579" max="579" width="53.6640625" style="7" customWidth="1"/>
    <col min="580" max="580" width="32.83203125" style="7" customWidth="1"/>
    <col min="581" max="581" width="21.5" style="7" customWidth="1"/>
    <col min="582" max="808" width="9.1640625" style="7" bestFit="1" customWidth="1"/>
    <col min="809" max="809" width="4" style="7" customWidth="1"/>
    <col min="810" max="810" width="16.6640625" style="7" customWidth="1"/>
    <col min="811" max="811" width="45.33203125" style="7" customWidth="1"/>
    <col min="812" max="812" width="35.6640625" style="7" customWidth="1"/>
    <col min="813" max="813" width="15.5" style="7" customWidth="1"/>
    <col min="814" max="814" width="30.5" style="7" customWidth="1"/>
    <col min="815" max="816" width="10" style="7" customWidth="1"/>
    <col min="817" max="817" width="4" style="7" customWidth="1"/>
    <col min="818" max="818" width="13.83203125" style="7" customWidth="1"/>
    <col min="819" max="819" width="39.5" style="7" customWidth="1"/>
    <col min="820" max="821" width="13.5" style="7" customWidth="1"/>
    <col min="822" max="822" width="14" style="7" customWidth="1"/>
    <col min="823" max="823" width="12.5" style="7" customWidth="1"/>
    <col min="824" max="824" width="14.33203125" style="7" customWidth="1"/>
    <col min="825" max="825" width="13.6640625" style="7" customWidth="1"/>
    <col min="826" max="826" width="12.5" style="7" customWidth="1"/>
    <col min="827" max="827" width="14" style="7" customWidth="1"/>
    <col min="828" max="829" width="13" style="7" customWidth="1"/>
    <col min="830" max="830" width="15.33203125" style="7" customWidth="1"/>
    <col min="831" max="831" width="12.83203125" style="7" customWidth="1"/>
    <col min="832" max="832" width="3.83203125" style="7" customWidth="1"/>
    <col min="833" max="833" width="15.6640625" style="7" customWidth="1"/>
    <col min="834" max="834" width="10.1640625" style="7" customWidth="1"/>
    <col min="835" max="835" width="53.6640625" style="7" customWidth="1"/>
    <col min="836" max="836" width="32.83203125" style="7" customWidth="1"/>
    <col min="837" max="837" width="21.5" style="7" customWidth="1"/>
    <col min="838" max="1064" width="9.1640625" style="7" bestFit="1" customWidth="1"/>
    <col min="1065" max="1065" width="4" style="7" customWidth="1"/>
    <col min="1066" max="1066" width="16.6640625" style="7" customWidth="1"/>
    <col min="1067" max="1067" width="45.33203125" style="7" customWidth="1"/>
    <col min="1068" max="1068" width="35.6640625" style="7" customWidth="1"/>
    <col min="1069" max="1069" width="15.5" style="7" customWidth="1"/>
    <col min="1070" max="1070" width="30.5" style="7" customWidth="1"/>
    <col min="1071" max="1072" width="10" style="7" customWidth="1"/>
    <col min="1073" max="1073" width="4" style="7" customWidth="1"/>
    <col min="1074" max="1074" width="13.83203125" style="7" customWidth="1"/>
    <col min="1075" max="1075" width="39.5" style="7" customWidth="1"/>
    <col min="1076" max="1077" width="13.5" style="7" customWidth="1"/>
    <col min="1078" max="1078" width="14" style="7" customWidth="1"/>
    <col min="1079" max="1079" width="12.5" style="7" customWidth="1"/>
    <col min="1080" max="1080" width="14.33203125" style="7" customWidth="1"/>
    <col min="1081" max="1081" width="13.6640625" style="7" customWidth="1"/>
    <col min="1082" max="1082" width="12.5" style="7" customWidth="1"/>
    <col min="1083" max="1083" width="14" style="7" customWidth="1"/>
    <col min="1084" max="1085" width="13" style="7" customWidth="1"/>
    <col min="1086" max="1086" width="15.33203125" style="7" customWidth="1"/>
    <col min="1087" max="1087" width="12.83203125" style="7" customWidth="1"/>
    <col min="1088" max="1088" width="3.83203125" style="7" customWidth="1"/>
    <col min="1089" max="1089" width="15.6640625" style="7" customWidth="1"/>
    <col min="1090" max="1090" width="10.1640625" style="7" customWidth="1"/>
    <col min="1091" max="1091" width="53.6640625" style="7" customWidth="1"/>
    <col min="1092" max="1092" width="32.83203125" style="7" customWidth="1"/>
    <col min="1093" max="1093" width="21.5" style="7" customWidth="1"/>
    <col min="1094" max="1320" width="9.1640625" style="7" bestFit="1" customWidth="1"/>
    <col min="1321" max="1321" width="4" style="7" customWidth="1"/>
    <col min="1322" max="1322" width="16.6640625" style="7" customWidth="1"/>
    <col min="1323" max="1323" width="45.33203125" style="7" customWidth="1"/>
    <col min="1324" max="1324" width="35.6640625" style="7" customWidth="1"/>
    <col min="1325" max="1325" width="15.5" style="7" customWidth="1"/>
    <col min="1326" max="1326" width="30.5" style="7" customWidth="1"/>
    <col min="1327" max="1328" width="10" style="7" customWidth="1"/>
    <col min="1329" max="1329" width="4" style="7" customWidth="1"/>
    <col min="1330" max="1330" width="13.83203125" style="7" customWidth="1"/>
    <col min="1331" max="1331" width="39.5" style="7" customWidth="1"/>
    <col min="1332" max="1333" width="13.5" style="7" customWidth="1"/>
    <col min="1334" max="1334" width="14" style="7" customWidth="1"/>
    <col min="1335" max="1335" width="12.5" style="7" customWidth="1"/>
    <col min="1336" max="1336" width="14.33203125" style="7" customWidth="1"/>
    <col min="1337" max="1337" width="13.6640625" style="7" customWidth="1"/>
    <col min="1338" max="1338" width="12.5" style="7" customWidth="1"/>
    <col min="1339" max="1339" width="14" style="7" customWidth="1"/>
    <col min="1340" max="1341" width="13" style="7" customWidth="1"/>
    <col min="1342" max="1342" width="15.33203125" style="7" customWidth="1"/>
    <col min="1343" max="1343" width="12.83203125" style="7" customWidth="1"/>
    <col min="1344" max="1344" width="3.83203125" style="7" customWidth="1"/>
    <col min="1345" max="1345" width="15.6640625" style="7" customWidth="1"/>
    <col min="1346" max="1346" width="10.1640625" style="7" customWidth="1"/>
    <col min="1347" max="1347" width="53.6640625" style="7" customWidth="1"/>
    <col min="1348" max="1348" width="32.83203125" style="7" customWidth="1"/>
    <col min="1349" max="1349" width="21.5" style="7" customWidth="1"/>
    <col min="1350" max="1576" width="9.1640625" style="7" bestFit="1" customWidth="1"/>
    <col min="1577" max="1577" width="4" style="7" customWidth="1"/>
    <col min="1578" max="1578" width="16.6640625" style="7" customWidth="1"/>
    <col min="1579" max="1579" width="45.33203125" style="7" customWidth="1"/>
    <col min="1580" max="1580" width="35.6640625" style="7" customWidth="1"/>
    <col min="1581" max="1581" width="15.5" style="7" customWidth="1"/>
    <col min="1582" max="1582" width="30.5" style="7" customWidth="1"/>
    <col min="1583" max="1584" width="10" style="7" customWidth="1"/>
    <col min="1585" max="1585" width="4" style="7" customWidth="1"/>
    <col min="1586" max="1586" width="13.83203125" style="7" customWidth="1"/>
    <col min="1587" max="1587" width="39.5" style="7" customWidth="1"/>
    <col min="1588" max="1589" width="13.5" style="7" customWidth="1"/>
    <col min="1590" max="1590" width="14" style="7" customWidth="1"/>
    <col min="1591" max="1591" width="12.5" style="7" customWidth="1"/>
    <col min="1592" max="1592" width="14.33203125" style="7" customWidth="1"/>
    <col min="1593" max="1593" width="13.6640625" style="7" customWidth="1"/>
    <col min="1594" max="1594" width="12.5" style="7" customWidth="1"/>
    <col min="1595" max="1595" width="14" style="7" customWidth="1"/>
    <col min="1596" max="1597" width="13" style="7" customWidth="1"/>
    <col min="1598" max="1598" width="15.33203125" style="7" customWidth="1"/>
    <col min="1599" max="1599" width="12.83203125" style="7" customWidth="1"/>
    <col min="1600" max="1600" width="3.83203125" style="7" customWidth="1"/>
    <col min="1601" max="1601" width="15.6640625" style="7" customWidth="1"/>
    <col min="1602" max="1602" width="10.1640625" style="7" customWidth="1"/>
    <col min="1603" max="1603" width="53.6640625" style="7" customWidth="1"/>
    <col min="1604" max="1604" width="32.83203125" style="7" customWidth="1"/>
    <col min="1605" max="1605" width="21.5" style="7" customWidth="1"/>
    <col min="1606" max="1832" width="9.1640625" style="7" bestFit="1" customWidth="1"/>
    <col min="1833" max="1833" width="4" style="7" customWidth="1"/>
    <col min="1834" max="1834" width="16.6640625" style="7" customWidth="1"/>
    <col min="1835" max="1835" width="45.33203125" style="7" customWidth="1"/>
    <col min="1836" max="1836" width="35.6640625" style="7" customWidth="1"/>
    <col min="1837" max="1837" width="15.5" style="7" customWidth="1"/>
    <col min="1838" max="1838" width="30.5" style="7" customWidth="1"/>
    <col min="1839" max="1840" width="10" style="7" customWidth="1"/>
    <col min="1841" max="1841" width="4" style="7" customWidth="1"/>
    <col min="1842" max="1842" width="13.83203125" style="7" customWidth="1"/>
    <col min="1843" max="1843" width="39.5" style="7" customWidth="1"/>
    <col min="1844" max="1845" width="13.5" style="7" customWidth="1"/>
    <col min="1846" max="1846" width="14" style="7" customWidth="1"/>
    <col min="1847" max="1847" width="12.5" style="7" customWidth="1"/>
    <col min="1848" max="1848" width="14.33203125" style="7" customWidth="1"/>
    <col min="1849" max="1849" width="13.6640625" style="7" customWidth="1"/>
    <col min="1850" max="1850" width="12.5" style="7" customWidth="1"/>
    <col min="1851" max="1851" width="14" style="7" customWidth="1"/>
    <col min="1852" max="1853" width="13" style="7" customWidth="1"/>
    <col min="1854" max="1854" width="15.33203125" style="7" customWidth="1"/>
    <col min="1855" max="1855" width="12.83203125" style="7" customWidth="1"/>
    <col min="1856" max="1856" width="3.83203125" style="7" customWidth="1"/>
    <col min="1857" max="1857" width="15.6640625" style="7" customWidth="1"/>
    <col min="1858" max="1858" width="10.1640625" style="7" customWidth="1"/>
    <col min="1859" max="1859" width="53.6640625" style="7" customWidth="1"/>
    <col min="1860" max="1860" width="32.83203125" style="7" customWidth="1"/>
    <col min="1861" max="1861" width="21.5" style="7" customWidth="1"/>
    <col min="1862" max="2088" width="9.1640625" style="7" bestFit="1" customWidth="1"/>
    <col min="2089" max="2089" width="4" style="7" customWidth="1"/>
    <col min="2090" max="2090" width="16.6640625" style="7" customWidth="1"/>
    <col min="2091" max="2091" width="45.33203125" style="7" customWidth="1"/>
    <col min="2092" max="2092" width="35.6640625" style="7" customWidth="1"/>
    <col min="2093" max="2093" width="15.5" style="7" customWidth="1"/>
    <col min="2094" max="2094" width="30.5" style="7" customWidth="1"/>
    <col min="2095" max="2096" width="10" style="7" customWidth="1"/>
    <col min="2097" max="2097" width="4" style="7" customWidth="1"/>
    <col min="2098" max="2098" width="13.83203125" style="7" customWidth="1"/>
    <col min="2099" max="2099" width="39.5" style="7" customWidth="1"/>
    <col min="2100" max="2101" width="13.5" style="7" customWidth="1"/>
    <col min="2102" max="2102" width="14" style="7" customWidth="1"/>
    <col min="2103" max="2103" width="12.5" style="7" customWidth="1"/>
    <col min="2104" max="2104" width="14.33203125" style="7" customWidth="1"/>
    <col min="2105" max="2105" width="13.6640625" style="7" customWidth="1"/>
    <col min="2106" max="2106" width="12.5" style="7" customWidth="1"/>
    <col min="2107" max="2107" width="14" style="7" customWidth="1"/>
    <col min="2108" max="2109" width="13" style="7" customWidth="1"/>
    <col min="2110" max="2110" width="15.33203125" style="7" customWidth="1"/>
    <col min="2111" max="2111" width="12.83203125" style="7" customWidth="1"/>
    <col min="2112" max="2112" width="3.83203125" style="7" customWidth="1"/>
    <col min="2113" max="2113" width="15.6640625" style="7" customWidth="1"/>
    <col min="2114" max="2114" width="10.1640625" style="7" customWidth="1"/>
    <col min="2115" max="2115" width="53.6640625" style="7" customWidth="1"/>
    <col min="2116" max="2116" width="32.83203125" style="7" customWidth="1"/>
    <col min="2117" max="2117" width="21.5" style="7" customWidth="1"/>
    <col min="2118" max="2344" width="9.1640625" style="7" bestFit="1" customWidth="1"/>
    <col min="2345" max="2345" width="4" style="7" customWidth="1"/>
    <col min="2346" max="2346" width="16.6640625" style="7" customWidth="1"/>
    <col min="2347" max="2347" width="45.33203125" style="7" customWidth="1"/>
    <col min="2348" max="2348" width="35.6640625" style="7" customWidth="1"/>
    <col min="2349" max="2349" width="15.5" style="7" customWidth="1"/>
    <col min="2350" max="2350" width="30.5" style="7" customWidth="1"/>
    <col min="2351" max="2352" width="10" style="7" customWidth="1"/>
    <col min="2353" max="2353" width="4" style="7" customWidth="1"/>
    <col min="2354" max="2354" width="13.83203125" style="7" customWidth="1"/>
    <col min="2355" max="2355" width="39.5" style="7" customWidth="1"/>
    <col min="2356" max="2357" width="13.5" style="7" customWidth="1"/>
    <col min="2358" max="2358" width="14" style="7" customWidth="1"/>
    <col min="2359" max="2359" width="12.5" style="7" customWidth="1"/>
    <col min="2360" max="2360" width="14.33203125" style="7" customWidth="1"/>
    <col min="2361" max="2361" width="13.6640625" style="7" customWidth="1"/>
    <col min="2362" max="2362" width="12.5" style="7" customWidth="1"/>
    <col min="2363" max="2363" width="14" style="7" customWidth="1"/>
    <col min="2364" max="2365" width="13" style="7" customWidth="1"/>
    <col min="2366" max="2366" width="15.33203125" style="7" customWidth="1"/>
    <col min="2367" max="2367" width="12.83203125" style="7" customWidth="1"/>
    <col min="2368" max="2368" width="3.83203125" style="7" customWidth="1"/>
    <col min="2369" max="2369" width="15.6640625" style="7" customWidth="1"/>
    <col min="2370" max="2370" width="10.1640625" style="7" customWidth="1"/>
    <col min="2371" max="2371" width="53.6640625" style="7" customWidth="1"/>
    <col min="2372" max="2372" width="32.83203125" style="7" customWidth="1"/>
    <col min="2373" max="2373" width="21.5" style="7" customWidth="1"/>
    <col min="2374" max="2600" width="9.1640625" style="7" bestFit="1" customWidth="1"/>
    <col min="2601" max="2601" width="4" style="7" customWidth="1"/>
    <col min="2602" max="2602" width="16.6640625" style="7" customWidth="1"/>
    <col min="2603" max="2603" width="45.33203125" style="7" customWidth="1"/>
    <col min="2604" max="2604" width="35.6640625" style="7" customWidth="1"/>
    <col min="2605" max="2605" width="15.5" style="7" customWidth="1"/>
    <col min="2606" max="2606" width="30.5" style="7" customWidth="1"/>
    <col min="2607" max="2608" width="10" style="7" customWidth="1"/>
    <col min="2609" max="2609" width="4" style="7" customWidth="1"/>
    <col min="2610" max="2610" width="13.83203125" style="7" customWidth="1"/>
    <col min="2611" max="2611" width="39.5" style="7" customWidth="1"/>
    <col min="2612" max="2613" width="13.5" style="7" customWidth="1"/>
    <col min="2614" max="2614" width="14" style="7" customWidth="1"/>
    <col min="2615" max="2615" width="12.5" style="7" customWidth="1"/>
    <col min="2616" max="2616" width="14.33203125" style="7" customWidth="1"/>
    <col min="2617" max="2617" width="13.6640625" style="7" customWidth="1"/>
    <col min="2618" max="2618" width="12.5" style="7" customWidth="1"/>
    <col min="2619" max="2619" width="14" style="7" customWidth="1"/>
    <col min="2620" max="2621" width="13" style="7" customWidth="1"/>
    <col min="2622" max="2622" width="15.33203125" style="7" customWidth="1"/>
    <col min="2623" max="2623" width="12.83203125" style="7" customWidth="1"/>
    <col min="2624" max="2624" width="3.83203125" style="7" customWidth="1"/>
    <col min="2625" max="2625" width="15.6640625" style="7" customWidth="1"/>
    <col min="2626" max="2626" width="10.1640625" style="7" customWidth="1"/>
    <col min="2627" max="2627" width="53.6640625" style="7" customWidth="1"/>
    <col min="2628" max="2628" width="32.83203125" style="7" customWidth="1"/>
    <col min="2629" max="2629" width="21.5" style="7" customWidth="1"/>
    <col min="2630" max="2856" width="9.1640625" style="7" bestFit="1" customWidth="1"/>
    <col min="2857" max="2857" width="4" style="7" customWidth="1"/>
    <col min="2858" max="2858" width="16.6640625" style="7" customWidth="1"/>
    <col min="2859" max="2859" width="45.33203125" style="7" customWidth="1"/>
    <col min="2860" max="2860" width="35.6640625" style="7" customWidth="1"/>
    <col min="2861" max="2861" width="15.5" style="7" customWidth="1"/>
    <col min="2862" max="2862" width="30.5" style="7" customWidth="1"/>
    <col min="2863" max="2864" width="10" style="7" customWidth="1"/>
    <col min="2865" max="2865" width="4" style="7" customWidth="1"/>
    <col min="2866" max="2866" width="13.83203125" style="7" customWidth="1"/>
    <col min="2867" max="2867" width="39.5" style="7" customWidth="1"/>
    <col min="2868" max="2869" width="13.5" style="7" customWidth="1"/>
    <col min="2870" max="2870" width="14" style="7" customWidth="1"/>
    <col min="2871" max="2871" width="12.5" style="7" customWidth="1"/>
    <col min="2872" max="2872" width="14.33203125" style="7" customWidth="1"/>
    <col min="2873" max="2873" width="13.6640625" style="7" customWidth="1"/>
    <col min="2874" max="2874" width="12.5" style="7" customWidth="1"/>
    <col min="2875" max="2875" width="14" style="7" customWidth="1"/>
    <col min="2876" max="2877" width="13" style="7" customWidth="1"/>
    <col min="2878" max="2878" width="15.33203125" style="7" customWidth="1"/>
    <col min="2879" max="2879" width="12.83203125" style="7" customWidth="1"/>
    <col min="2880" max="2880" width="3.83203125" style="7" customWidth="1"/>
    <col min="2881" max="2881" width="15.6640625" style="7" customWidth="1"/>
    <col min="2882" max="2882" width="10.1640625" style="7" customWidth="1"/>
    <col min="2883" max="2883" width="53.6640625" style="7" customWidth="1"/>
    <col min="2884" max="2884" width="32.83203125" style="7" customWidth="1"/>
    <col min="2885" max="2885" width="21.5" style="7" customWidth="1"/>
    <col min="2886" max="3112" width="9.1640625" style="7" bestFit="1" customWidth="1"/>
    <col min="3113" max="3113" width="4" style="7" customWidth="1"/>
    <col min="3114" max="3114" width="16.6640625" style="7" customWidth="1"/>
    <col min="3115" max="3115" width="45.33203125" style="7" customWidth="1"/>
    <col min="3116" max="3116" width="35.6640625" style="7" customWidth="1"/>
    <col min="3117" max="3117" width="15.5" style="7" customWidth="1"/>
    <col min="3118" max="3118" width="30.5" style="7" customWidth="1"/>
    <col min="3119" max="3120" width="10" style="7" customWidth="1"/>
    <col min="3121" max="3121" width="4" style="7" customWidth="1"/>
    <col min="3122" max="3122" width="13.83203125" style="7" customWidth="1"/>
    <col min="3123" max="3123" width="39.5" style="7" customWidth="1"/>
    <col min="3124" max="3125" width="13.5" style="7" customWidth="1"/>
    <col min="3126" max="3126" width="14" style="7" customWidth="1"/>
    <col min="3127" max="3127" width="12.5" style="7" customWidth="1"/>
    <col min="3128" max="3128" width="14.33203125" style="7" customWidth="1"/>
    <col min="3129" max="3129" width="13.6640625" style="7" customWidth="1"/>
    <col min="3130" max="3130" width="12.5" style="7" customWidth="1"/>
    <col min="3131" max="3131" width="14" style="7" customWidth="1"/>
    <col min="3132" max="3133" width="13" style="7" customWidth="1"/>
    <col min="3134" max="3134" width="15.33203125" style="7" customWidth="1"/>
    <col min="3135" max="3135" width="12.83203125" style="7" customWidth="1"/>
    <col min="3136" max="3136" width="3.83203125" style="7" customWidth="1"/>
    <col min="3137" max="3137" width="15.6640625" style="7" customWidth="1"/>
    <col min="3138" max="3138" width="10.1640625" style="7" customWidth="1"/>
    <col min="3139" max="3139" width="53.6640625" style="7" customWidth="1"/>
    <col min="3140" max="3140" width="32.83203125" style="7" customWidth="1"/>
    <col min="3141" max="3141" width="21.5" style="7" customWidth="1"/>
    <col min="3142" max="3368" width="9.1640625" style="7" bestFit="1" customWidth="1"/>
    <col min="3369" max="3369" width="4" style="7" customWidth="1"/>
    <col min="3370" max="3370" width="16.6640625" style="7" customWidth="1"/>
    <col min="3371" max="3371" width="45.33203125" style="7" customWidth="1"/>
    <col min="3372" max="3372" width="35.6640625" style="7" customWidth="1"/>
    <col min="3373" max="3373" width="15.5" style="7" customWidth="1"/>
    <col min="3374" max="3374" width="30.5" style="7" customWidth="1"/>
    <col min="3375" max="3376" width="10" style="7" customWidth="1"/>
    <col min="3377" max="3377" width="4" style="7" customWidth="1"/>
    <col min="3378" max="3378" width="13.83203125" style="7" customWidth="1"/>
    <col min="3379" max="3379" width="39.5" style="7" customWidth="1"/>
    <col min="3380" max="3381" width="13.5" style="7" customWidth="1"/>
    <col min="3382" max="3382" width="14" style="7" customWidth="1"/>
    <col min="3383" max="3383" width="12.5" style="7" customWidth="1"/>
    <col min="3384" max="3384" width="14.33203125" style="7" customWidth="1"/>
    <col min="3385" max="3385" width="13.6640625" style="7" customWidth="1"/>
    <col min="3386" max="3386" width="12.5" style="7" customWidth="1"/>
    <col min="3387" max="3387" width="14" style="7" customWidth="1"/>
    <col min="3388" max="3389" width="13" style="7" customWidth="1"/>
    <col min="3390" max="3390" width="15.33203125" style="7" customWidth="1"/>
    <col min="3391" max="3391" width="12.83203125" style="7" customWidth="1"/>
    <col min="3392" max="3392" width="3.83203125" style="7" customWidth="1"/>
    <col min="3393" max="3393" width="15.6640625" style="7" customWidth="1"/>
    <col min="3394" max="3394" width="10.1640625" style="7" customWidth="1"/>
    <col min="3395" max="3395" width="53.6640625" style="7" customWidth="1"/>
    <col min="3396" max="3396" width="32.83203125" style="7" customWidth="1"/>
    <col min="3397" max="3397" width="21.5" style="7" customWidth="1"/>
    <col min="3398" max="3624" width="9.1640625" style="7" bestFit="1" customWidth="1"/>
    <col min="3625" max="3625" width="4" style="7" customWidth="1"/>
    <col min="3626" max="3626" width="16.6640625" style="7" customWidth="1"/>
    <col min="3627" max="3627" width="45.33203125" style="7" customWidth="1"/>
    <col min="3628" max="3628" width="35.6640625" style="7" customWidth="1"/>
    <col min="3629" max="3629" width="15.5" style="7" customWidth="1"/>
    <col min="3630" max="3630" width="30.5" style="7" customWidth="1"/>
    <col min="3631" max="3632" width="10" style="7" customWidth="1"/>
    <col min="3633" max="3633" width="4" style="7" customWidth="1"/>
    <col min="3634" max="3634" width="13.83203125" style="7" customWidth="1"/>
    <col min="3635" max="3635" width="39.5" style="7" customWidth="1"/>
    <col min="3636" max="3637" width="13.5" style="7" customWidth="1"/>
    <col min="3638" max="3638" width="14" style="7" customWidth="1"/>
    <col min="3639" max="3639" width="12.5" style="7" customWidth="1"/>
    <col min="3640" max="3640" width="14.33203125" style="7" customWidth="1"/>
    <col min="3641" max="3641" width="13.6640625" style="7" customWidth="1"/>
    <col min="3642" max="3642" width="12.5" style="7" customWidth="1"/>
    <col min="3643" max="3643" width="14" style="7" customWidth="1"/>
    <col min="3644" max="3645" width="13" style="7" customWidth="1"/>
    <col min="3646" max="3646" width="15.33203125" style="7" customWidth="1"/>
    <col min="3647" max="3647" width="12.83203125" style="7" customWidth="1"/>
    <col min="3648" max="3648" width="3.83203125" style="7" customWidth="1"/>
    <col min="3649" max="3649" width="15.6640625" style="7" customWidth="1"/>
    <col min="3650" max="3650" width="10.1640625" style="7" customWidth="1"/>
    <col min="3651" max="3651" width="53.6640625" style="7" customWidth="1"/>
    <col min="3652" max="3652" width="32.83203125" style="7" customWidth="1"/>
    <col min="3653" max="3653" width="21.5" style="7" customWidth="1"/>
    <col min="3654" max="3880" width="9.1640625" style="7" bestFit="1" customWidth="1"/>
    <col min="3881" max="3881" width="4" style="7" customWidth="1"/>
    <col min="3882" max="3882" width="16.6640625" style="7" customWidth="1"/>
    <col min="3883" max="3883" width="45.33203125" style="7" customWidth="1"/>
    <col min="3884" max="3884" width="35.6640625" style="7" customWidth="1"/>
    <col min="3885" max="3885" width="15.5" style="7" customWidth="1"/>
    <col min="3886" max="3886" width="30.5" style="7" customWidth="1"/>
    <col min="3887" max="3888" width="10" style="7" customWidth="1"/>
    <col min="3889" max="3889" width="4" style="7" customWidth="1"/>
    <col min="3890" max="3890" width="13.83203125" style="7" customWidth="1"/>
    <col min="3891" max="3891" width="39.5" style="7" customWidth="1"/>
    <col min="3892" max="3893" width="13.5" style="7" customWidth="1"/>
    <col min="3894" max="3894" width="14" style="7" customWidth="1"/>
    <col min="3895" max="3895" width="12.5" style="7" customWidth="1"/>
    <col min="3896" max="3896" width="14.33203125" style="7" customWidth="1"/>
    <col min="3897" max="3897" width="13.6640625" style="7" customWidth="1"/>
    <col min="3898" max="3898" width="12.5" style="7" customWidth="1"/>
    <col min="3899" max="3899" width="14" style="7" customWidth="1"/>
    <col min="3900" max="3901" width="13" style="7" customWidth="1"/>
    <col min="3902" max="3902" width="15.33203125" style="7" customWidth="1"/>
    <col min="3903" max="3903" width="12.83203125" style="7" customWidth="1"/>
    <col min="3904" max="3904" width="3.83203125" style="7" customWidth="1"/>
    <col min="3905" max="3905" width="15.6640625" style="7" customWidth="1"/>
    <col min="3906" max="3906" width="10.1640625" style="7" customWidth="1"/>
    <col min="3907" max="3907" width="53.6640625" style="7" customWidth="1"/>
    <col min="3908" max="3908" width="32.83203125" style="7" customWidth="1"/>
    <col min="3909" max="3909" width="21.5" style="7" customWidth="1"/>
    <col min="3910" max="4136" width="9.1640625" style="7" bestFit="1" customWidth="1"/>
    <col min="4137" max="4137" width="4" style="7" customWidth="1"/>
    <col min="4138" max="4138" width="16.6640625" style="7" customWidth="1"/>
    <col min="4139" max="4139" width="45.33203125" style="7" customWidth="1"/>
    <col min="4140" max="4140" width="35.6640625" style="7" customWidth="1"/>
    <col min="4141" max="4141" width="15.5" style="7" customWidth="1"/>
    <col min="4142" max="4142" width="30.5" style="7" customWidth="1"/>
    <col min="4143" max="4144" width="10" style="7" customWidth="1"/>
    <col min="4145" max="4145" width="4" style="7" customWidth="1"/>
    <col min="4146" max="4146" width="13.83203125" style="7" customWidth="1"/>
    <col min="4147" max="4147" width="39.5" style="7" customWidth="1"/>
    <col min="4148" max="4149" width="13.5" style="7" customWidth="1"/>
    <col min="4150" max="4150" width="14" style="7" customWidth="1"/>
    <col min="4151" max="4151" width="12.5" style="7" customWidth="1"/>
    <col min="4152" max="4152" width="14.33203125" style="7" customWidth="1"/>
    <col min="4153" max="4153" width="13.6640625" style="7" customWidth="1"/>
    <col min="4154" max="4154" width="12.5" style="7" customWidth="1"/>
    <col min="4155" max="4155" width="14" style="7" customWidth="1"/>
    <col min="4156" max="4157" width="13" style="7" customWidth="1"/>
    <col min="4158" max="4158" width="15.33203125" style="7" customWidth="1"/>
    <col min="4159" max="4159" width="12.83203125" style="7" customWidth="1"/>
    <col min="4160" max="4160" width="3.83203125" style="7" customWidth="1"/>
    <col min="4161" max="4161" width="15.6640625" style="7" customWidth="1"/>
    <col min="4162" max="4162" width="10.1640625" style="7" customWidth="1"/>
    <col min="4163" max="4163" width="53.6640625" style="7" customWidth="1"/>
    <col min="4164" max="4164" width="32.83203125" style="7" customWidth="1"/>
    <col min="4165" max="4165" width="21.5" style="7" customWidth="1"/>
    <col min="4166" max="4392" width="9.1640625" style="7" bestFit="1" customWidth="1"/>
    <col min="4393" max="4393" width="4" style="7" customWidth="1"/>
    <col min="4394" max="4394" width="16.6640625" style="7" customWidth="1"/>
    <col min="4395" max="4395" width="45.33203125" style="7" customWidth="1"/>
    <col min="4396" max="4396" width="35.6640625" style="7" customWidth="1"/>
    <col min="4397" max="4397" width="15.5" style="7" customWidth="1"/>
    <col min="4398" max="4398" width="30.5" style="7" customWidth="1"/>
    <col min="4399" max="4400" width="10" style="7" customWidth="1"/>
    <col min="4401" max="4401" width="4" style="7" customWidth="1"/>
    <col min="4402" max="4402" width="13.83203125" style="7" customWidth="1"/>
    <col min="4403" max="4403" width="39.5" style="7" customWidth="1"/>
    <col min="4404" max="4405" width="13.5" style="7" customWidth="1"/>
    <col min="4406" max="4406" width="14" style="7" customWidth="1"/>
    <col min="4407" max="4407" width="12.5" style="7" customWidth="1"/>
    <col min="4408" max="4408" width="14.33203125" style="7" customWidth="1"/>
    <col min="4409" max="4409" width="13.6640625" style="7" customWidth="1"/>
    <col min="4410" max="4410" width="12.5" style="7" customWidth="1"/>
    <col min="4411" max="4411" width="14" style="7" customWidth="1"/>
    <col min="4412" max="4413" width="13" style="7" customWidth="1"/>
    <col min="4414" max="4414" width="15.33203125" style="7" customWidth="1"/>
    <col min="4415" max="4415" width="12.83203125" style="7" customWidth="1"/>
    <col min="4416" max="4416" width="3.83203125" style="7" customWidth="1"/>
    <col min="4417" max="4417" width="15.6640625" style="7" customWidth="1"/>
    <col min="4418" max="4418" width="10.1640625" style="7" customWidth="1"/>
    <col min="4419" max="4419" width="53.6640625" style="7" customWidth="1"/>
    <col min="4420" max="4420" width="32.83203125" style="7" customWidth="1"/>
    <col min="4421" max="4421" width="21.5" style="7" customWidth="1"/>
    <col min="4422" max="4648" width="9.1640625" style="7" bestFit="1" customWidth="1"/>
    <col min="4649" max="4649" width="4" style="7" customWidth="1"/>
    <col min="4650" max="4650" width="16.6640625" style="7" customWidth="1"/>
    <col min="4651" max="4651" width="45.33203125" style="7" customWidth="1"/>
    <col min="4652" max="4652" width="35.6640625" style="7" customWidth="1"/>
    <col min="4653" max="4653" width="15.5" style="7" customWidth="1"/>
    <col min="4654" max="4654" width="30.5" style="7" customWidth="1"/>
    <col min="4655" max="4656" width="10" style="7" customWidth="1"/>
    <col min="4657" max="4657" width="4" style="7" customWidth="1"/>
    <col min="4658" max="4658" width="13.83203125" style="7" customWidth="1"/>
    <col min="4659" max="4659" width="39.5" style="7" customWidth="1"/>
    <col min="4660" max="4661" width="13.5" style="7" customWidth="1"/>
    <col min="4662" max="4662" width="14" style="7" customWidth="1"/>
    <col min="4663" max="4663" width="12.5" style="7" customWidth="1"/>
    <col min="4664" max="4664" width="14.33203125" style="7" customWidth="1"/>
    <col min="4665" max="4665" width="13.6640625" style="7" customWidth="1"/>
    <col min="4666" max="4666" width="12.5" style="7" customWidth="1"/>
    <col min="4667" max="4667" width="14" style="7" customWidth="1"/>
    <col min="4668" max="4669" width="13" style="7" customWidth="1"/>
    <col min="4670" max="4670" width="15.33203125" style="7" customWidth="1"/>
    <col min="4671" max="4671" width="12.83203125" style="7" customWidth="1"/>
    <col min="4672" max="4672" width="3.83203125" style="7" customWidth="1"/>
    <col min="4673" max="4673" width="15.6640625" style="7" customWidth="1"/>
    <col min="4674" max="4674" width="10.1640625" style="7" customWidth="1"/>
    <col min="4675" max="4675" width="53.6640625" style="7" customWidth="1"/>
    <col min="4676" max="4676" width="32.83203125" style="7" customWidth="1"/>
    <col min="4677" max="4677" width="21.5" style="7" customWidth="1"/>
    <col min="4678" max="4904" width="9.1640625" style="7" bestFit="1" customWidth="1"/>
    <col min="4905" max="4905" width="4" style="7" customWidth="1"/>
    <col min="4906" max="4906" width="16.6640625" style="7" customWidth="1"/>
    <col min="4907" max="4907" width="45.33203125" style="7" customWidth="1"/>
    <col min="4908" max="4908" width="35.6640625" style="7" customWidth="1"/>
    <col min="4909" max="4909" width="15.5" style="7" customWidth="1"/>
    <col min="4910" max="4910" width="30.5" style="7" customWidth="1"/>
    <col min="4911" max="4912" width="10" style="7" customWidth="1"/>
    <col min="4913" max="4913" width="4" style="7" customWidth="1"/>
    <col min="4914" max="4914" width="13.83203125" style="7" customWidth="1"/>
    <col min="4915" max="4915" width="39.5" style="7" customWidth="1"/>
    <col min="4916" max="4917" width="13.5" style="7" customWidth="1"/>
    <col min="4918" max="4918" width="14" style="7" customWidth="1"/>
    <col min="4919" max="4919" width="12.5" style="7" customWidth="1"/>
    <col min="4920" max="4920" width="14.33203125" style="7" customWidth="1"/>
    <col min="4921" max="4921" width="13.6640625" style="7" customWidth="1"/>
    <col min="4922" max="4922" width="12.5" style="7" customWidth="1"/>
    <col min="4923" max="4923" width="14" style="7" customWidth="1"/>
    <col min="4924" max="4925" width="13" style="7" customWidth="1"/>
    <col min="4926" max="4926" width="15.33203125" style="7" customWidth="1"/>
    <col min="4927" max="4927" width="12.83203125" style="7" customWidth="1"/>
    <col min="4928" max="4928" width="3.83203125" style="7" customWidth="1"/>
    <col min="4929" max="4929" width="15.6640625" style="7" customWidth="1"/>
    <col min="4930" max="4930" width="10.1640625" style="7" customWidth="1"/>
    <col min="4931" max="4931" width="53.6640625" style="7" customWidth="1"/>
    <col min="4932" max="4932" width="32.83203125" style="7" customWidth="1"/>
    <col min="4933" max="4933" width="21.5" style="7" customWidth="1"/>
    <col min="4934" max="5160" width="9.1640625" style="7" bestFit="1" customWidth="1"/>
    <col min="5161" max="5161" width="4" style="7" customWidth="1"/>
    <col min="5162" max="5162" width="16.6640625" style="7" customWidth="1"/>
    <col min="5163" max="5163" width="45.33203125" style="7" customWidth="1"/>
    <col min="5164" max="5164" width="35.6640625" style="7" customWidth="1"/>
    <col min="5165" max="5165" width="15.5" style="7" customWidth="1"/>
    <col min="5166" max="5166" width="30.5" style="7" customWidth="1"/>
    <col min="5167" max="5168" width="10" style="7" customWidth="1"/>
    <col min="5169" max="5169" width="4" style="7" customWidth="1"/>
    <col min="5170" max="5170" width="13.83203125" style="7" customWidth="1"/>
    <col min="5171" max="5171" width="39.5" style="7" customWidth="1"/>
    <col min="5172" max="5173" width="13.5" style="7" customWidth="1"/>
    <col min="5174" max="5174" width="14" style="7" customWidth="1"/>
    <col min="5175" max="5175" width="12.5" style="7" customWidth="1"/>
    <col min="5176" max="5176" width="14.33203125" style="7" customWidth="1"/>
    <col min="5177" max="5177" width="13.6640625" style="7" customWidth="1"/>
    <col min="5178" max="5178" width="12.5" style="7" customWidth="1"/>
    <col min="5179" max="5179" width="14" style="7" customWidth="1"/>
    <col min="5180" max="5181" width="13" style="7" customWidth="1"/>
    <col min="5182" max="5182" width="15.33203125" style="7" customWidth="1"/>
    <col min="5183" max="5183" width="12.83203125" style="7" customWidth="1"/>
    <col min="5184" max="5184" width="3.83203125" style="7" customWidth="1"/>
    <col min="5185" max="5185" width="15.6640625" style="7" customWidth="1"/>
    <col min="5186" max="5186" width="10.1640625" style="7" customWidth="1"/>
    <col min="5187" max="5187" width="53.6640625" style="7" customWidth="1"/>
    <col min="5188" max="5188" width="32.83203125" style="7" customWidth="1"/>
    <col min="5189" max="5189" width="21.5" style="7" customWidth="1"/>
    <col min="5190" max="5416" width="9.1640625" style="7" bestFit="1" customWidth="1"/>
    <col min="5417" max="5417" width="4" style="7" customWidth="1"/>
    <col min="5418" max="5418" width="16.6640625" style="7" customWidth="1"/>
    <col min="5419" max="5419" width="45.33203125" style="7" customWidth="1"/>
    <col min="5420" max="5420" width="35.6640625" style="7" customWidth="1"/>
    <col min="5421" max="5421" width="15.5" style="7" customWidth="1"/>
    <col min="5422" max="5422" width="30.5" style="7" customWidth="1"/>
    <col min="5423" max="5424" width="10" style="7" customWidth="1"/>
    <col min="5425" max="5425" width="4" style="7" customWidth="1"/>
    <col min="5426" max="5426" width="13.83203125" style="7" customWidth="1"/>
    <col min="5427" max="5427" width="39.5" style="7" customWidth="1"/>
    <col min="5428" max="5429" width="13.5" style="7" customWidth="1"/>
    <col min="5430" max="5430" width="14" style="7" customWidth="1"/>
    <col min="5431" max="5431" width="12.5" style="7" customWidth="1"/>
    <col min="5432" max="5432" width="14.33203125" style="7" customWidth="1"/>
    <col min="5433" max="5433" width="13.6640625" style="7" customWidth="1"/>
    <col min="5434" max="5434" width="12.5" style="7" customWidth="1"/>
    <col min="5435" max="5435" width="14" style="7" customWidth="1"/>
    <col min="5436" max="5437" width="13" style="7" customWidth="1"/>
    <col min="5438" max="5438" width="15.33203125" style="7" customWidth="1"/>
    <col min="5439" max="5439" width="12.83203125" style="7" customWidth="1"/>
    <col min="5440" max="5440" width="3.83203125" style="7" customWidth="1"/>
    <col min="5441" max="5441" width="15.6640625" style="7" customWidth="1"/>
    <col min="5442" max="5442" width="10.1640625" style="7" customWidth="1"/>
    <col min="5443" max="5443" width="53.6640625" style="7" customWidth="1"/>
    <col min="5444" max="5444" width="32.83203125" style="7" customWidth="1"/>
    <col min="5445" max="5445" width="21.5" style="7" customWidth="1"/>
    <col min="5446" max="5672" width="9.1640625" style="7" bestFit="1" customWidth="1"/>
    <col min="5673" max="5673" width="4" style="7" customWidth="1"/>
    <col min="5674" max="5674" width="16.6640625" style="7" customWidth="1"/>
    <col min="5675" max="5675" width="45.33203125" style="7" customWidth="1"/>
    <col min="5676" max="5676" width="35.6640625" style="7" customWidth="1"/>
    <col min="5677" max="5677" width="15.5" style="7" customWidth="1"/>
    <col min="5678" max="5678" width="30.5" style="7" customWidth="1"/>
    <col min="5679" max="5680" width="10" style="7" customWidth="1"/>
    <col min="5681" max="5681" width="4" style="7" customWidth="1"/>
    <col min="5682" max="5682" width="13.83203125" style="7" customWidth="1"/>
    <col min="5683" max="5683" width="39.5" style="7" customWidth="1"/>
    <col min="5684" max="5685" width="13.5" style="7" customWidth="1"/>
    <col min="5686" max="5686" width="14" style="7" customWidth="1"/>
    <col min="5687" max="5687" width="12.5" style="7" customWidth="1"/>
    <col min="5688" max="5688" width="14.33203125" style="7" customWidth="1"/>
    <col min="5689" max="5689" width="13.6640625" style="7" customWidth="1"/>
    <col min="5690" max="5690" width="12.5" style="7" customWidth="1"/>
    <col min="5691" max="5691" width="14" style="7" customWidth="1"/>
    <col min="5692" max="5693" width="13" style="7" customWidth="1"/>
    <col min="5694" max="5694" width="15.33203125" style="7" customWidth="1"/>
    <col min="5695" max="5695" width="12.83203125" style="7" customWidth="1"/>
    <col min="5696" max="5696" width="3.83203125" style="7" customWidth="1"/>
    <col min="5697" max="5697" width="15.6640625" style="7" customWidth="1"/>
    <col min="5698" max="5698" width="10.1640625" style="7" customWidth="1"/>
    <col min="5699" max="5699" width="53.6640625" style="7" customWidth="1"/>
    <col min="5700" max="5700" width="32.83203125" style="7" customWidth="1"/>
    <col min="5701" max="5701" width="21.5" style="7" customWidth="1"/>
    <col min="5702" max="5928" width="9.1640625" style="7" bestFit="1" customWidth="1"/>
    <col min="5929" max="5929" width="4" style="7" customWidth="1"/>
    <col min="5930" max="5930" width="16.6640625" style="7" customWidth="1"/>
    <col min="5931" max="5931" width="45.33203125" style="7" customWidth="1"/>
    <col min="5932" max="5932" width="35.6640625" style="7" customWidth="1"/>
    <col min="5933" max="5933" width="15.5" style="7" customWidth="1"/>
    <col min="5934" max="5934" width="30.5" style="7" customWidth="1"/>
    <col min="5935" max="5936" width="10" style="7" customWidth="1"/>
    <col min="5937" max="5937" width="4" style="7" customWidth="1"/>
    <col min="5938" max="5938" width="13.83203125" style="7" customWidth="1"/>
    <col min="5939" max="5939" width="39.5" style="7" customWidth="1"/>
    <col min="5940" max="5941" width="13.5" style="7" customWidth="1"/>
    <col min="5942" max="5942" width="14" style="7" customWidth="1"/>
    <col min="5943" max="5943" width="12.5" style="7" customWidth="1"/>
    <col min="5944" max="5944" width="14.33203125" style="7" customWidth="1"/>
    <col min="5945" max="5945" width="13.6640625" style="7" customWidth="1"/>
    <col min="5946" max="5946" width="12.5" style="7" customWidth="1"/>
    <col min="5947" max="5947" width="14" style="7" customWidth="1"/>
    <col min="5948" max="5949" width="13" style="7" customWidth="1"/>
    <col min="5950" max="5950" width="15.33203125" style="7" customWidth="1"/>
    <col min="5951" max="5951" width="12.83203125" style="7" customWidth="1"/>
    <col min="5952" max="5952" width="3.83203125" style="7" customWidth="1"/>
    <col min="5953" max="5953" width="15.6640625" style="7" customWidth="1"/>
    <col min="5954" max="5954" width="10.1640625" style="7" customWidth="1"/>
    <col min="5955" max="5955" width="53.6640625" style="7" customWidth="1"/>
    <col min="5956" max="5956" width="32.83203125" style="7" customWidth="1"/>
    <col min="5957" max="5957" width="21.5" style="7" customWidth="1"/>
    <col min="5958" max="6184" width="9.1640625" style="7" bestFit="1" customWidth="1"/>
    <col min="6185" max="6185" width="4" style="7" customWidth="1"/>
    <col min="6186" max="6186" width="16.6640625" style="7" customWidth="1"/>
    <col min="6187" max="6187" width="45.33203125" style="7" customWidth="1"/>
    <col min="6188" max="6188" width="35.6640625" style="7" customWidth="1"/>
    <col min="6189" max="6189" width="15.5" style="7" customWidth="1"/>
    <col min="6190" max="6190" width="30.5" style="7" customWidth="1"/>
    <col min="6191" max="6192" width="10" style="7" customWidth="1"/>
    <col min="6193" max="6193" width="4" style="7" customWidth="1"/>
    <col min="6194" max="6194" width="13.83203125" style="7" customWidth="1"/>
    <col min="6195" max="6195" width="39.5" style="7" customWidth="1"/>
    <col min="6196" max="6197" width="13.5" style="7" customWidth="1"/>
    <col min="6198" max="6198" width="14" style="7" customWidth="1"/>
    <col min="6199" max="6199" width="12.5" style="7" customWidth="1"/>
    <col min="6200" max="6200" width="14.33203125" style="7" customWidth="1"/>
    <col min="6201" max="6201" width="13.6640625" style="7" customWidth="1"/>
    <col min="6202" max="6202" width="12.5" style="7" customWidth="1"/>
    <col min="6203" max="6203" width="14" style="7" customWidth="1"/>
    <col min="6204" max="6205" width="13" style="7" customWidth="1"/>
    <col min="6206" max="6206" width="15.33203125" style="7" customWidth="1"/>
    <col min="6207" max="6207" width="12.83203125" style="7" customWidth="1"/>
    <col min="6208" max="6208" width="3.83203125" style="7" customWidth="1"/>
    <col min="6209" max="6209" width="15.6640625" style="7" customWidth="1"/>
    <col min="6210" max="6210" width="10.1640625" style="7" customWidth="1"/>
    <col min="6211" max="6211" width="53.6640625" style="7" customWidth="1"/>
    <col min="6212" max="6212" width="32.83203125" style="7" customWidth="1"/>
    <col min="6213" max="6213" width="21.5" style="7" customWidth="1"/>
    <col min="6214" max="6440" width="9.1640625" style="7" bestFit="1" customWidth="1"/>
    <col min="6441" max="6441" width="4" style="7" customWidth="1"/>
    <col min="6442" max="6442" width="16.6640625" style="7" customWidth="1"/>
    <col min="6443" max="6443" width="45.33203125" style="7" customWidth="1"/>
    <col min="6444" max="6444" width="35.6640625" style="7" customWidth="1"/>
    <col min="6445" max="6445" width="15.5" style="7" customWidth="1"/>
    <col min="6446" max="6446" width="30.5" style="7" customWidth="1"/>
    <col min="6447" max="6448" width="10" style="7" customWidth="1"/>
    <col min="6449" max="6449" width="4" style="7" customWidth="1"/>
    <col min="6450" max="6450" width="13.83203125" style="7" customWidth="1"/>
    <col min="6451" max="6451" width="39.5" style="7" customWidth="1"/>
    <col min="6452" max="6453" width="13.5" style="7" customWidth="1"/>
    <col min="6454" max="6454" width="14" style="7" customWidth="1"/>
    <col min="6455" max="6455" width="12.5" style="7" customWidth="1"/>
    <col min="6456" max="6456" width="14.33203125" style="7" customWidth="1"/>
    <col min="6457" max="6457" width="13.6640625" style="7" customWidth="1"/>
    <col min="6458" max="6458" width="12.5" style="7" customWidth="1"/>
    <col min="6459" max="6459" width="14" style="7" customWidth="1"/>
    <col min="6460" max="6461" width="13" style="7" customWidth="1"/>
    <col min="6462" max="6462" width="15.33203125" style="7" customWidth="1"/>
    <col min="6463" max="6463" width="12.83203125" style="7" customWidth="1"/>
    <col min="6464" max="6464" width="3.83203125" style="7" customWidth="1"/>
    <col min="6465" max="6465" width="15.6640625" style="7" customWidth="1"/>
    <col min="6466" max="6466" width="10.1640625" style="7" customWidth="1"/>
    <col min="6467" max="6467" width="53.6640625" style="7" customWidth="1"/>
    <col min="6468" max="6468" width="32.83203125" style="7" customWidth="1"/>
    <col min="6469" max="6469" width="21.5" style="7" customWidth="1"/>
    <col min="6470" max="6696" width="9.1640625" style="7" bestFit="1" customWidth="1"/>
    <col min="6697" max="6697" width="4" style="7" customWidth="1"/>
    <col min="6698" max="6698" width="16.6640625" style="7" customWidth="1"/>
    <col min="6699" max="6699" width="45.33203125" style="7" customWidth="1"/>
    <col min="6700" max="6700" width="35.6640625" style="7" customWidth="1"/>
    <col min="6701" max="6701" width="15.5" style="7" customWidth="1"/>
    <col min="6702" max="6702" width="30.5" style="7" customWidth="1"/>
    <col min="6703" max="6704" width="10" style="7" customWidth="1"/>
    <col min="6705" max="6705" width="4" style="7" customWidth="1"/>
    <col min="6706" max="6706" width="13.83203125" style="7" customWidth="1"/>
    <col min="6707" max="6707" width="39.5" style="7" customWidth="1"/>
    <col min="6708" max="6709" width="13.5" style="7" customWidth="1"/>
    <col min="6710" max="6710" width="14" style="7" customWidth="1"/>
    <col min="6711" max="6711" width="12.5" style="7" customWidth="1"/>
    <col min="6712" max="6712" width="14.33203125" style="7" customWidth="1"/>
    <col min="6713" max="6713" width="13.6640625" style="7" customWidth="1"/>
    <col min="6714" max="6714" width="12.5" style="7" customWidth="1"/>
    <col min="6715" max="6715" width="14" style="7" customWidth="1"/>
    <col min="6716" max="6717" width="13" style="7" customWidth="1"/>
    <col min="6718" max="6718" width="15.33203125" style="7" customWidth="1"/>
    <col min="6719" max="6719" width="12.83203125" style="7" customWidth="1"/>
    <col min="6720" max="6720" width="3.83203125" style="7" customWidth="1"/>
    <col min="6721" max="6721" width="15.6640625" style="7" customWidth="1"/>
    <col min="6722" max="6722" width="10.1640625" style="7" customWidth="1"/>
    <col min="6723" max="6723" width="53.6640625" style="7" customWidth="1"/>
    <col min="6724" max="6724" width="32.83203125" style="7" customWidth="1"/>
    <col min="6725" max="6725" width="21.5" style="7" customWidth="1"/>
    <col min="6726" max="6952" width="9.1640625" style="7" bestFit="1" customWidth="1"/>
    <col min="6953" max="6953" width="4" style="7" customWidth="1"/>
    <col min="6954" max="6954" width="16.6640625" style="7" customWidth="1"/>
    <col min="6955" max="6955" width="45.33203125" style="7" customWidth="1"/>
    <col min="6956" max="6956" width="35.6640625" style="7" customWidth="1"/>
    <col min="6957" max="6957" width="15.5" style="7" customWidth="1"/>
    <col min="6958" max="6958" width="30.5" style="7" customWidth="1"/>
    <col min="6959" max="6960" width="10" style="7" customWidth="1"/>
    <col min="6961" max="6961" width="4" style="7" customWidth="1"/>
    <col min="6962" max="6962" width="13.83203125" style="7" customWidth="1"/>
    <col min="6963" max="6963" width="39.5" style="7" customWidth="1"/>
    <col min="6964" max="6965" width="13.5" style="7" customWidth="1"/>
    <col min="6966" max="6966" width="14" style="7" customWidth="1"/>
    <col min="6967" max="6967" width="12.5" style="7" customWidth="1"/>
    <col min="6968" max="6968" width="14.33203125" style="7" customWidth="1"/>
    <col min="6969" max="6969" width="13.6640625" style="7" customWidth="1"/>
    <col min="6970" max="6970" width="12.5" style="7" customWidth="1"/>
    <col min="6971" max="6971" width="14" style="7" customWidth="1"/>
    <col min="6972" max="6973" width="13" style="7" customWidth="1"/>
    <col min="6974" max="6974" width="15.33203125" style="7" customWidth="1"/>
    <col min="6975" max="6975" width="12.83203125" style="7" customWidth="1"/>
    <col min="6976" max="6976" width="3.83203125" style="7" customWidth="1"/>
    <col min="6977" max="6977" width="15.6640625" style="7" customWidth="1"/>
    <col min="6978" max="6978" width="10.1640625" style="7" customWidth="1"/>
    <col min="6979" max="6979" width="53.6640625" style="7" customWidth="1"/>
    <col min="6980" max="6980" width="32.83203125" style="7" customWidth="1"/>
    <col min="6981" max="6981" width="21.5" style="7" customWidth="1"/>
    <col min="6982" max="7208" width="9.1640625" style="7" bestFit="1" customWidth="1"/>
    <col min="7209" max="7209" width="4" style="7" customWidth="1"/>
    <col min="7210" max="7210" width="16.6640625" style="7" customWidth="1"/>
    <col min="7211" max="7211" width="45.33203125" style="7" customWidth="1"/>
    <col min="7212" max="7212" width="35.6640625" style="7" customWidth="1"/>
    <col min="7213" max="7213" width="15.5" style="7" customWidth="1"/>
    <col min="7214" max="7214" width="30.5" style="7" customWidth="1"/>
    <col min="7215" max="7216" width="10" style="7" customWidth="1"/>
    <col min="7217" max="7217" width="4" style="7" customWidth="1"/>
    <col min="7218" max="7218" width="13.83203125" style="7" customWidth="1"/>
    <col min="7219" max="7219" width="39.5" style="7" customWidth="1"/>
    <col min="7220" max="7221" width="13.5" style="7" customWidth="1"/>
    <col min="7222" max="7222" width="14" style="7" customWidth="1"/>
    <col min="7223" max="7223" width="12.5" style="7" customWidth="1"/>
    <col min="7224" max="7224" width="14.33203125" style="7" customWidth="1"/>
    <col min="7225" max="7225" width="13.6640625" style="7" customWidth="1"/>
    <col min="7226" max="7226" width="12.5" style="7" customWidth="1"/>
    <col min="7227" max="7227" width="14" style="7" customWidth="1"/>
    <col min="7228" max="7229" width="13" style="7" customWidth="1"/>
    <col min="7230" max="7230" width="15.33203125" style="7" customWidth="1"/>
    <col min="7231" max="7231" width="12.83203125" style="7" customWidth="1"/>
    <col min="7232" max="7232" width="3.83203125" style="7" customWidth="1"/>
    <col min="7233" max="7233" width="15.6640625" style="7" customWidth="1"/>
    <col min="7234" max="7234" width="10.1640625" style="7" customWidth="1"/>
    <col min="7235" max="7235" width="53.6640625" style="7" customWidth="1"/>
    <col min="7236" max="7236" width="32.83203125" style="7" customWidth="1"/>
    <col min="7237" max="7237" width="21.5" style="7" customWidth="1"/>
    <col min="7238" max="7464" width="9.1640625" style="7" bestFit="1" customWidth="1"/>
    <col min="7465" max="7465" width="4" style="7" customWidth="1"/>
    <col min="7466" max="7466" width="16.6640625" style="7" customWidth="1"/>
    <col min="7467" max="7467" width="45.33203125" style="7" customWidth="1"/>
    <col min="7468" max="7468" width="35.6640625" style="7" customWidth="1"/>
    <col min="7469" max="7469" width="15.5" style="7" customWidth="1"/>
    <col min="7470" max="7470" width="30.5" style="7" customWidth="1"/>
    <col min="7471" max="7472" width="10" style="7" customWidth="1"/>
    <col min="7473" max="7473" width="4" style="7" customWidth="1"/>
    <col min="7474" max="7474" width="13.83203125" style="7" customWidth="1"/>
    <col min="7475" max="7475" width="39.5" style="7" customWidth="1"/>
    <col min="7476" max="7477" width="13.5" style="7" customWidth="1"/>
    <col min="7478" max="7478" width="14" style="7" customWidth="1"/>
    <col min="7479" max="7479" width="12.5" style="7" customWidth="1"/>
    <col min="7480" max="7480" width="14.33203125" style="7" customWidth="1"/>
    <col min="7481" max="7481" width="13.6640625" style="7" customWidth="1"/>
    <col min="7482" max="7482" width="12.5" style="7" customWidth="1"/>
    <col min="7483" max="7483" width="14" style="7" customWidth="1"/>
    <col min="7484" max="7485" width="13" style="7" customWidth="1"/>
    <col min="7486" max="7486" width="15.33203125" style="7" customWidth="1"/>
    <col min="7487" max="7487" width="12.83203125" style="7" customWidth="1"/>
    <col min="7488" max="7488" width="3.83203125" style="7" customWidth="1"/>
    <col min="7489" max="7489" width="15.6640625" style="7" customWidth="1"/>
    <col min="7490" max="7490" width="10.1640625" style="7" customWidth="1"/>
    <col min="7491" max="7491" width="53.6640625" style="7" customWidth="1"/>
    <col min="7492" max="7492" width="32.83203125" style="7" customWidth="1"/>
    <col min="7493" max="7493" width="21.5" style="7" customWidth="1"/>
    <col min="7494" max="7720" width="9.1640625" style="7" bestFit="1" customWidth="1"/>
    <col min="7721" max="7721" width="4" style="7" customWidth="1"/>
    <col min="7722" max="7722" width="16.6640625" style="7" customWidth="1"/>
    <col min="7723" max="7723" width="45.33203125" style="7" customWidth="1"/>
    <col min="7724" max="7724" width="35.6640625" style="7" customWidth="1"/>
    <col min="7725" max="7725" width="15.5" style="7" customWidth="1"/>
    <col min="7726" max="7726" width="30.5" style="7" customWidth="1"/>
    <col min="7727" max="7728" width="10" style="7" customWidth="1"/>
    <col min="7729" max="7729" width="4" style="7" customWidth="1"/>
    <col min="7730" max="7730" width="13.83203125" style="7" customWidth="1"/>
    <col min="7731" max="7731" width="39.5" style="7" customWidth="1"/>
    <col min="7732" max="7733" width="13.5" style="7" customWidth="1"/>
    <col min="7734" max="7734" width="14" style="7" customWidth="1"/>
    <col min="7735" max="7735" width="12.5" style="7" customWidth="1"/>
    <col min="7736" max="7736" width="14.33203125" style="7" customWidth="1"/>
    <col min="7737" max="7737" width="13.6640625" style="7" customWidth="1"/>
    <col min="7738" max="7738" width="12.5" style="7" customWidth="1"/>
    <col min="7739" max="7739" width="14" style="7" customWidth="1"/>
    <col min="7740" max="7741" width="13" style="7" customWidth="1"/>
    <col min="7742" max="7742" width="15.33203125" style="7" customWidth="1"/>
    <col min="7743" max="7743" width="12.83203125" style="7" customWidth="1"/>
    <col min="7744" max="7744" width="3.83203125" style="7" customWidth="1"/>
    <col min="7745" max="7745" width="15.6640625" style="7" customWidth="1"/>
    <col min="7746" max="7746" width="10.1640625" style="7" customWidth="1"/>
    <col min="7747" max="7747" width="53.6640625" style="7" customWidth="1"/>
    <col min="7748" max="7748" width="32.83203125" style="7" customWidth="1"/>
    <col min="7749" max="7749" width="21.5" style="7" customWidth="1"/>
    <col min="7750" max="7976" width="9.1640625" style="7" bestFit="1" customWidth="1"/>
    <col min="7977" max="7977" width="4" style="7" customWidth="1"/>
    <col min="7978" max="7978" width="16.6640625" style="7" customWidth="1"/>
    <col min="7979" max="7979" width="45.33203125" style="7" customWidth="1"/>
    <col min="7980" max="7980" width="35.6640625" style="7" customWidth="1"/>
    <col min="7981" max="7981" width="15.5" style="7" customWidth="1"/>
    <col min="7982" max="7982" width="30.5" style="7" customWidth="1"/>
    <col min="7983" max="7984" width="10" style="7" customWidth="1"/>
    <col min="7985" max="7985" width="4" style="7" customWidth="1"/>
    <col min="7986" max="7986" width="13.83203125" style="7" customWidth="1"/>
    <col min="7987" max="7987" width="39.5" style="7" customWidth="1"/>
    <col min="7988" max="7989" width="13.5" style="7" customWidth="1"/>
    <col min="7990" max="7990" width="14" style="7" customWidth="1"/>
    <col min="7991" max="7991" width="12.5" style="7" customWidth="1"/>
    <col min="7992" max="7992" width="14.33203125" style="7" customWidth="1"/>
    <col min="7993" max="7993" width="13.6640625" style="7" customWidth="1"/>
    <col min="7994" max="7994" width="12.5" style="7" customWidth="1"/>
    <col min="7995" max="7995" width="14" style="7" customWidth="1"/>
    <col min="7996" max="7997" width="13" style="7" customWidth="1"/>
    <col min="7998" max="7998" width="15.33203125" style="7" customWidth="1"/>
    <col min="7999" max="7999" width="12.83203125" style="7" customWidth="1"/>
    <col min="8000" max="8000" width="3.83203125" style="7" customWidth="1"/>
    <col min="8001" max="8001" width="15.6640625" style="7" customWidth="1"/>
    <col min="8002" max="8002" width="10.1640625" style="7" customWidth="1"/>
    <col min="8003" max="8003" width="53.6640625" style="7" customWidth="1"/>
    <col min="8004" max="8004" width="32.83203125" style="7" customWidth="1"/>
    <col min="8005" max="8005" width="21.5" style="7" customWidth="1"/>
    <col min="8006" max="8232" width="9.1640625" style="7" bestFit="1" customWidth="1"/>
    <col min="8233" max="8233" width="4" style="7" customWidth="1"/>
    <col min="8234" max="8234" width="16.6640625" style="7" customWidth="1"/>
    <col min="8235" max="8235" width="45.33203125" style="7" customWidth="1"/>
    <col min="8236" max="8236" width="35.6640625" style="7" customWidth="1"/>
    <col min="8237" max="8237" width="15.5" style="7" customWidth="1"/>
    <col min="8238" max="8238" width="30.5" style="7" customWidth="1"/>
    <col min="8239" max="8240" width="10" style="7" customWidth="1"/>
    <col min="8241" max="8241" width="4" style="7" customWidth="1"/>
    <col min="8242" max="8242" width="13.83203125" style="7" customWidth="1"/>
    <col min="8243" max="8243" width="39.5" style="7" customWidth="1"/>
    <col min="8244" max="8245" width="13.5" style="7" customWidth="1"/>
    <col min="8246" max="8246" width="14" style="7" customWidth="1"/>
    <col min="8247" max="8247" width="12.5" style="7" customWidth="1"/>
    <col min="8248" max="8248" width="14.33203125" style="7" customWidth="1"/>
    <col min="8249" max="8249" width="13.6640625" style="7" customWidth="1"/>
    <col min="8250" max="8250" width="12.5" style="7" customWidth="1"/>
    <col min="8251" max="8251" width="14" style="7" customWidth="1"/>
    <col min="8252" max="8253" width="13" style="7" customWidth="1"/>
    <col min="8254" max="8254" width="15.33203125" style="7" customWidth="1"/>
    <col min="8255" max="8255" width="12.83203125" style="7" customWidth="1"/>
    <col min="8256" max="8256" width="3.83203125" style="7" customWidth="1"/>
    <col min="8257" max="8257" width="15.6640625" style="7" customWidth="1"/>
    <col min="8258" max="8258" width="10.1640625" style="7" customWidth="1"/>
    <col min="8259" max="8259" width="53.6640625" style="7" customWidth="1"/>
    <col min="8260" max="8260" width="32.83203125" style="7" customWidth="1"/>
    <col min="8261" max="8261" width="21.5" style="7" customWidth="1"/>
    <col min="8262" max="8488" width="9.1640625" style="7" bestFit="1" customWidth="1"/>
    <col min="8489" max="8489" width="4" style="7" customWidth="1"/>
    <col min="8490" max="8490" width="16.6640625" style="7" customWidth="1"/>
    <col min="8491" max="8491" width="45.33203125" style="7" customWidth="1"/>
    <col min="8492" max="8492" width="35.6640625" style="7" customWidth="1"/>
    <col min="8493" max="8493" width="15.5" style="7" customWidth="1"/>
    <col min="8494" max="8494" width="30.5" style="7" customWidth="1"/>
    <col min="8495" max="8496" width="10" style="7" customWidth="1"/>
    <col min="8497" max="8497" width="4" style="7" customWidth="1"/>
    <col min="8498" max="8498" width="13.83203125" style="7" customWidth="1"/>
    <col min="8499" max="8499" width="39.5" style="7" customWidth="1"/>
    <col min="8500" max="8501" width="13.5" style="7" customWidth="1"/>
    <col min="8502" max="8502" width="14" style="7" customWidth="1"/>
    <col min="8503" max="8503" width="12.5" style="7" customWidth="1"/>
    <col min="8504" max="8504" width="14.33203125" style="7" customWidth="1"/>
    <col min="8505" max="8505" width="13.6640625" style="7" customWidth="1"/>
    <col min="8506" max="8506" width="12.5" style="7" customWidth="1"/>
    <col min="8507" max="8507" width="14" style="7" customWidth="1"/>
    <col min="8508" max="8509" width="13" style="7" customWidth="1"/>
    <col min="8510" max="8510" width="15.33203125" style="7" customWidth="1"/>
    <col min="8511" max="8511" width="12.83203125" style="7" customWidth="1"/>
    <col min="8512" max="8512" width="3.83203125" style="7" customWidth="1"/>
    <col min="8513" max="8513" width="15.6640625" style="7" customWidth="1"/>
    <col min="8514" max="8514" width="10.1640625" style="7" customWidth="1"/>
    <col min="8515" max="8515" width="53.6640625" style="7" customWidth="1"/>
    <col min="8516" max="8516" width="32.83203125" style="7" customWidth="1"/>
    <col min="8517" max="8517" width="21.5" style="7" customWidth="1"/>
    <col min="8518" max="8744" width="9.1640625" style="7" bestFit="1" customWidth="1"/>
    <col min="8745" max="8745" width="4" style="7" customWidth="1"/>
    <col min="8746" max="8746" width="16.6640625" style="7" customWidth="1"/>
    <col min="8747" max="8747" width="45.33203125" style="7" customWidth="1"/>
    <col min="8748" max="8748" width="35.6640625" style="7" customWidth="1"/>
    <col min="8749" max="8749" width="15.5" style="7" customWidth="1"/>
    <col min="8750" max="8750" width="30.5" style="7" customWidth="1"/>
    <col min="8751" max="8752" width="10" style="7" customWidth="1"/>
    <col min="8753" max="8753" width="4" style="7" customWidth="1"/>
    <col min="8754" max="8754" width="13.83203125" style="7" customWidth="1"/>
    <col min="8755" max="8755" width="39.5" style="7" customWidth="1"/>
    <col min="8756" max="8757" width="13.5" style="7" customWidth="1"/>
    <col min="8758" max="8758" width="14" style="7" customWidth="1"/>
    <col min="8759" max="8759" width="12.5" style="7" customWidth="1"/>
    <col min="8760" max="8760" width="14.33203125" style="7" customWidth="1"/>
    <col min="8761" max="8761" width="13.6640625" style="7" customWidth="1"/>
    <col min="8762" max="8762" width="12.5" style="7" customWidth="1"/>
    <col min="8763" max="8763" width="14" style="7" customWidth="1"/>
    <col min="8764" max="8765" width="13" style="7" customWidth="1"/>
    <col min="8766" max="8766" width="15.33203125" style="7" customWidth="1"/>
    <col min="8767" max="8767" width="12.83203125" style="7" customWidth="1"/>
    <col min="8768" max="8768" width="3.83203125" style="7" customWidth="1"/>
    <col min="8769" max="8769" width="15.6640625" style="7" customWidth="1"/>
    <col min="8770" max="8770" width="10.1640625" style="7" customWidth="1"/>
    <col min="8771" max="8771" width="53.6640625" style="7" customWidth="1"/>
    <col min="8772" max="8772" width="32.83203125" style="7" customWidth="1"/>
    <col min="8773" max="8773" width="21.5" style="7" customWidth="1"/>
    <col min="8774" max="9000" width="9.1640625" style="7" bestFit="1" customWidth="1"/>
    <col min="9001" max="9001" width="4" style="7" customWidth="1"/>
    <col min="9002" max="9002" width="16.6640625" style="7" customWidth="1"/>
    <col min="9003" max="9003" width="45.33203125" style="7" customWidth="1"/>
    <col min="9004" max="9004" width="35.6640625" style="7" customWidth="1"/>
    <col min="9005" max="9005" width="15.5" style="7" customWidth="1"/>
    <col min="9006" max="9006" width="30.5" style="7" customWidth="1"/>
    <col min="9007" max="9008" width="10" style="7" customWidth="1"/>
    <col min="9009" max="9009" width="4" style="7" customWidth="1"/>
    <col min="9010" max="9010" width="13.83203125" style="7" customWidth="1"/>
    <col min="9011" max="9011" width="39.5" style="7" customWidth="1"/>
    <col min="9012" max="9013" width="13.5" style="7" customWidth="1"/>
    <col min="9014" max="9014" width="14" style="7" customWidth="1"/>
    <col min="9015" max="9015" width="12.5" style="7" customWidth="1"/>
    <col min="9016" max="9016" width="14.33203125" style="7" customWidth="1"/>
    <col min="9017" max="9017" width="13.6640625" style="7" customWidth="1"/>
    <col min="9018" max="9018" width="12.5" style="7" customWidth="1"/>
    <col min="9019" max="9019" width="14" style="7" customWidth="1"/>
    <col min="9020" max="9021" width="13" style="7" customWidth="1"/>
    <col min="9022" max="9022" width="15.33203125" style="7" customWidth="1"/>
    <col min="9023" max="9023" width="12.83203125" style="7" customWidth="1"/>
    <col min="9024" max="9024" width="3.83203125" style="7" customWidth="1"/>
    <col min="9025" max="9025" width="15.6640625" style="7" customWidth="1"/>
    <col min="9026" max="9026" width="10.1640625" style="7" customWidth="1"/>
    <col min="9027" max="9027" width="53.6640625" style="7" customWidth="1"/>
    <col min="9028" max="9028" width="32.83203125" style="7" customWidth="1"/>
    <col min="9029" max="9029" width="21.5" style="7" customWidth="1"/>
    <col min="9030" max="9256" width="9.1640625" style="7" bestFit="1" customWidth="1"/>
    <col min="9257" max="9257" width="4" style="7" customWidth="1"/>
    <col min="9258" max="9258" width="16.6640625" style="7" customWidth="1"/>
    <col min="9259" max="9259" width="45.33203125" style="7" customWidth="1"/>
    <col min="9260" max="9260" width="35.6640625" style="7" customWidth="1"/>
    <col min="9261" max="9261" width="15.5" style="7" customWidth="1"/>
    <col min="9262" max="9262" width="30.5" style="7" customWidth="1"/>
    <col min="9263" max="9264" width="10" style="7" customWidth="1"/>
    <col min="9265" max="9265" width="4" style="7" customWidth="1"/>
    <col min="9266" max="9266" width="13.83203125" style="7" customWidth="1"/>
    <col min="9267" max="9267" width="39.5" style="7" customWidth="1"/>
    <col min="9268" max="9269" width="13.5" style="7" customWidth="1"/>
    <col min="9270" max="9270" width="14" style="7" customWidth="1"/>
    <col min="9271" max="9271" width="12.5" style="7" customWidth="1"/>
    <col min="9272" max="9272" width="14.33203125" style="7" customWidth="1"/>
    <col min="9273" max="9273" width="13.6640625" style="7" customWidth="1"/>
    <col min="9274" max="9274" width="12.5" style="7" customWidth="1"/>
    <col min="9275" max="9275" width="14" style="7" customWidth="1"/>
    <col min="9276" max="9277" width="13" style="7" customWidth="1"/>
    <col min="9278" max="9278" width="15.33203125" style="7" customWidth="1"/>
    <col min="9279" max="9279" width="12.83203125" style="7" customWidth="1"/>
    <col min="9280" max="9280" width="3.83203125" style="7" customWidth="1"/>
    <col min="9281" max="9281" width="15.6640625" style="7" customWidth="1"/>
    <col min="9282" max="9282" width="10.1640625" style="7" customWidth="1"/>
    <col min="9283" max="9283" width="53.6640625" style="7" customWidth="1"/>
    <col min="9284" max="9284" width="32.83203125" style="7" customWidth="1"/>
    <col min="9285" max="9285" width="21.5" style="7" customWidth="1"/>
    <col min="9286" max="9512" width="9.1640625" style="7" bestFit="1" customWidth="1"/>
    <col min="9513" max="9513" width="4" style="7" customWidth="1"/>
    <col min="9514" max="9514" width="16.6640625" style="7" customWidth="1"/>
    <col min="9515" max="9515" width="45.33203125" style="7" customWidth="1"/>
    <col min="9516" max="9516" width="35.6640625" style="7" customWidth="1"/>
    <col min="9517" max="9517" width="15.5" style="7" customWidth="1"/>
    <col min="9518" max="9518" width="30.5" style="7" customWidth="1"/>
    <col min="9519" max="9520" width="10" style="7" customWidth="1"/>
    <col min="9521" max="9521" width="4" style="7" customWidth="1"/>
    <col min="9522" max="9522" width="13.83203125" style="7" customWidth="1"/>
    <col min="9523" max="9523" width="39.5" style="7" customWidth="1"/>
    <col min="9524" max="9525" width="13.5" style="7" customWidth="1"/>
    <col min="9526" max="9526" width="14" style="7" customWidth="1"/>
    <col min="9527" max="9527" width="12.5" style="7" customWidth="1"/>
    <col min="9528" max="9528" width="14.33203125" style="7" customWidth="1"/>
    <col min="9529" max="9529" width="13.6640625" style="7" customWidth="1"/>
    <col min="9530" max="9530" width="12.5" style="7" customWidth="1"/>
    <col min="9531" max="9531" width="14" style="7" customWidth="1"/>
    <col min="9532" max="9533" width="13" style="7" customWidth="1"/>
    <col min="9534" max="9534" width="15.33203125" style="7" customWidth="1"/>
    <col min="9535" max="9535" width="12.83203125" style="7" customWidth="1"/>
    <col min="9536" max="9536" width="3.83203125" style="7" customWidth="1"/>
    <col min="9537" max="9537" width="15.6640625" style="7" customWidth="1"/>
    <col min="9538" max="9538" width="10.1640625" style="7" customWidth="1"/>
    <col min="9539" max="9539" width="53.6640625" style="7" customWidth="1"/>
    <col min="9540" max="9540" width="32.83203125" style="7" customWidth="1"/>
    <col min="9541" max="9541" width="21.5" style="7" customWidth="1"/>
    <col min="9542" max="9768" width="9.1640625" style="7" bestFit="1" customWidth="1"/>
    <col min="9769" max="9769" width="4" style="7" customWidth="1"/>
    <col min="9770" max="9770" width="16.6640625" style="7" customWidth="1"/>
    <col min="9771" max="9771" width="45.33203125" style="7" customWidth="1"/>
    <col min="9772" max="9772" width="35.6640625" style="7" customWidth="1"/>
    <col min="9773" max="9773" width="15.5" style="7" customWidth="1"/>
    <col min="9774" max="9774" width="30.5" style="7" customWidth="1"/>
    <col min="9775" max="9776" width="10" style="7" customWidth="1"/>
    <col min="9777" max="9777" width="4" style="7" customWidth="1"/>
    <col min="9778" max="9778" width="13.83203125" style="7" customWidth="1"/>
    <col min="9779" max="9779" width="39.5" style="7" customWidth="1"/>
    <col min="9780" max="9781" width="13.5" style="7" customWidth="1"/>
    <col min="9782" max="9782" width="14" style="7" customWidth="1"/>
    <col min="9783" max="9783" width="12.5" style="7" customWidth="1"/>
    <col min="9784" max="9784" width="14.33203125" style="7" customWidth="1"/>
    <col min="9785" max="9785" width="13.6640625" style="7" customWidth="1"/>
    <col min="9786" max="9786" width="12.5" style="7" customWidth="1"/>
    <col min="9787" max="9787" width="14" style="7" customWidth="1"/>
    <col min="9788" max="9789" width="13" style="7" customWidth="1"/>
    <col min="9790" max="9790" width="15.33203125" style="7" customWidth="1"/>
    <col min="9791" max="9791" width="12.83203125" style="7" customWidth="1"/>
    <col min="9792" max="9792" width="3.83203125" style="7" customWidth="1"/>
    <col min="9793" max="9793" width="15.6640625" style="7" customWidth="1"/>
    <col min="9794" max="9794" width="10.1640625" style="7" customWidth="1"/>
    <col min="9795" max="9795" width="53.6640625" style="7" customWidth="1"/>
    <col min="9796" max="9796" width="32.83203125" style="7" customWidth="1"/>
    <col min="9797" max="9797" width="21.5" style="7" customWidth="1"/>
    <col min="9798" max="10024" width="9.1640625" style="7" bestFit="1" customWidth="1"/>
    <col min="10025" max="10025" width="4" style="7" customWidth="1"/>
    <col min="10026" max="10026" width="16.6640625" style="7" customWidth="1"/>
    <col min="10027" max="10027" width="45.33203125" style="7" customWidth="1"/>
    <col min="10028" max="10028" width="35.6640625" style="7" customWidth="1"/>
    <col min="10029" max="10029" width="15.5" style="7" customWidth="1"/>
    <col min="10030" max="10030" width="30.5" style="7" customWidth="1"/>
    <col min="10031" max="10032" width="10" style="7" customWidth="1"/>
    <col min="10033" max="10033" width="4" style="7" customWidth="1"/>
    <col min="10034" max="10034" width="13.83203125" style="7" customWidth="1"/>
    <col min="10035" max="10035" width="39.5" style="7" customWidth="1"/>
    <col min="10036" max="10037" width="13.5" style="7" customWidth="1"/>
    <col min="10038" max="10038" width="14" style="7" customWidth="1"/>
    <col min="10039" max="10039" width="12.5" style="7" customWidth="1"/>
    <col min="10040" max="10040" width="14.33203125" style="7" customWidth="1"/>
    <col min="10041" max="10041" width="13.6640625" style="7" customWidth="1"/>
    <col min="10042" max="10042" width="12.5" style="7" customWidth="1"/>
    <col min="10043" max="10043" width="14" style="7" customWidth="1"/>
    <col min="10044" max="10045" width="13" style="7" customWidth="1"/>
    <col min="10046" max="10046" width="15.33203125" style="7" customWidth="1"/>
    <col min="10047" max="10047" width="12.83203125" style="7" customWidth="1"/>
    <col min="10048" max="10048" width="3.83203125" style="7" customWidth="1"/>
    <col min="10049" max="10049" width="15.6640625" style="7" customWidth="1"/>
    <col min="10050" max="10050" width="10.1640625" style="7" customWidth="1"/>
    <col min="10051" max="10051" width="53.6640625" style="7" customWidth="1"/>
    <col min="10052" max="10052" width="32.83203125" style="7" customWidth="1"/>
    <col min="10053" max="10053" width="21.5" style="7" customWidth="1"/>
    <col min="10054" max="10280" width="9.1640625" style="7" bestFit="1" customWidth="1"/>
    <col min="10281" max="10281" width="4" style="7" customWidth="1"/>
    <col min="10282" max="10282" width="16.6640625" style="7" customWidth="1"/>
    <col min="10283" max="10283" width="45.33203125" style="7" customWidth="1"/>
    <col min="10284" max="10284" width="35.6640625" style="7" customWidth="1"/>
    <col min="10285" max="10285" width="15.5" style="7" customWidth="1"/>
    <col min="10286" max="10286" width="30.5" style="7" customWidth="1"/>
    <col min="10287" max="10288" width="10" style="7" customWidth="1"/>
    <col min="10289" max="10289" width="4" style="7" customWidth="1"/>
    <col min="10290" max="10290" width="13.83203125" style="7" customWidth="1"/>
    <col min="10291" max="10291" width="39.5" style="7" customWidth="1"/>
    <col min="10292" max="10293" width="13.5" style="7" customWidth="1"/>
    <col min="10294" max="10294" width="14" style="7" customWidth="1"/>
    <col min="10295" max="10295" width="12.5" style="7" customWidth="1"/>
    <col min="10296" max="10296" width="14.33203125" style="7" customWidth="1"/>
    <col min="10297" max="10297" width="13.6640625" style="7" customWidth="1"/>
    <col min="10298" max="10298" width="12.5" style="7" customWidth="1"/>
    <col min="10299" max="10299" width="14" style="7" customWidth="1"/>
    <col min="10300" max="10301" width="13" style="7" customWidth="1"/>
    <col min="10302" max="10302" width="15.33203125" style="7" customWidth="1"/>
    <col min="10303" max="10303" width="12.83203125" style="7" customWidth="1"/>
    <col min="10304" max="10304" width="3.83203125" style="7" customWidth="1"/>
    <col min="10305" max="10305" width="15.6640625" style="7" customWidth="1"/>
    <col min="10306" max="10306" width="10.1640625" style="7" customWidth="1"/>
    <col min="10307" max="10307" width="53.6640625" style="7" customWidth="1"/>
    <col min="10308" max="10308" width="32.83203125" style="7" customWidth="1"/>
    <col min="10309" max="10309" width="21.5" style="7" customWidth="1"/>
    <col min="10310" max="10536" width="9.1640625" style="7" bestFit="1" customWidth="1"/>
    <col min="10537" max="10537" width="4" style="7" customWidth="1"/>
    <col min="10538" max="10538" width="16.6640625" style="7" customWidth="1"/>
    <col min="10539" max="10539" width="45.33203125" style="7" customWidth="1"/>
    <col min="10540" max="10540" width="35.6640625" style="7" customWidth="1"/>
    <col min="10541" max="10541" width="15.5" style="7" customWidth="1"/>
    <col min="10542" max="10542" width="30.5" style="7" customWidth="1"/>
    <col min="10543" max="10544" width="10" style="7" customWidth="1"/>
    <col min="10545" max="10545" width="4" style="7" customWidth="1"/>
    <col min="10546" max="10546" width="13.83203125" style="7" customWidth="1"/>
    <col min="10547" max="10547" width="39.5" style="7" customWidth="1"/>
    <col min="10548" max="10549" width="13.5" style="7" customWidth="1"/>
    <col min="10550" max="10550" width="14" style="7" customWidth="1"/>
    <col min="10551" max="10551" width="12.5" style="7" customWidth="1"/>
    <col min="10552" max="10552" width="14.33203125" style="7" customWidth="1"/>
    <col min="10553" max="10553" width="13.6640625" style="7" customWidth="1"/>
    <col min="10554" max="10554" width="12.5" style="7" customWidth="1"/>
    <col min="10555" max="10555" width="14" style="7" customWidth="1"/>
    <col min="10556" max="10557" width="13" style="7" customWidth="1"/>
    <col min="10558" max="10558" width="15.33203125" style="7" customWidth="1"/>
    <col min="10559" max="10559" width="12.83203125" style="7" customWidth="1"/>
    <col min="10560" max="10560" width="3.83203125" style="7" customWidth="1"/>
    <col min="10561" max="10561" width="15.6640625" style="7" customWidth="1"/>
    <col min="10562" max="10562" width="10.1640625" style="7" customWidth="1"/>
    <col min="10563" max="10563" width="53.6640625" style="7" customWidth="1"/>
    <col min="10564" max="10564" width="32.83203125" style="7" customWidth="1"/>
    <col min="10565" max="10565" width="21.5" style="7" customWidth="1"/>
    <col min="10566" max="10792" width="9.1640625" style="7" bestFit="1" customWidth="1"/>
    <col min="10793" max="10793" width="4" style="7" customWidth="1"/>
    <col min="10794" max="10794" width="16.6640625" style="7" customWidth="1"/>
    <col min="10795" max="10795" width="45.33203125" style="7" customWidth="1"/>
    <col min="10796" max="10796" width="35.6640625" style="7" customWidth="1"/>
    <col min="10797" max="10797" width="15.5" style="7" customWidth="1"/>
    <col min="10798" max="10798" width="30.5" style="7" customWidth="1"/>
    <col min="10799" max="10800" width="10" style="7" customWidth="1"/>
    <col min="10801" max="10801" width="4" style="7" customWidth="1"/>
    <col min="10802" max="10802" width="13.83203125" style="7" customWidth="1"/>
    <col min="10803" max="10803" width="39.5" style="7" customWidth="1"/>
    <col min="10804" max="10805" width="13.5" style="7" customWidth="1"/>
    <col min="10806" max="10806" width="14" style="7" customWidth="1"/>
    <col min="10807" max="10807" width="12.5" style="7" customWidth="1"/>
    <col min="10808" max="10808" width="14.33203125" style="7" customWidth="1"/>
    <col min="10809" max="10809" width="13.6640625" style="7" customWidth="1"/>
    <col min="10810" max="10810" width="12.5" style="7" customWidth="1"/>
    <col min="10811" max="10811" width="14" style="7" customWidth="1"/>
    <col min="10812" max="10813" width="13" style="7" customWidth="1"/>
    <col min="10814" max="10814" width="15.33203125" style="7" customWidth="1"/>
    <col min="10815" max="10815" width="12.83203125" style="7" customWidth="1"/>
    <col min="10816" max="10816" width="3.83203125" style="7" customWidth="1"/>
    <col min="10817" max="10817" width="15.6640625" style="7" customWidth="1"/>
    <col min="10818" max="10818" width="10.1640625" style="7" customWidth="1"/>
    <col min="10819" max="10819" width="53.6640625" style="7" customWidth="1"/>
    <col min="10820" max="10820" width="32.83203125" style="7" customWidth="1"/>
    <col min="10821" max="10821" width="21.5" style="7" customWidth="1"/>
    <col min="10822" max="11048" width="9.1640625" style="7" bestFit="1" customWidth="1"/>
    <col min="11049" max="11049" width="4" style="7" customWidth="1"/>
    <col min="11050" max="11050" width="16.6640625" style="7" customWidth="1"/>
    <col min="11051" max="11051" width="45.33203125" style="7" customWidth="1"/>
    <col min="11052" max="11052" width="35.6640625" style="7" customWidth="1"/>
    <col min="11053" max="11053" width="15.5" style="7" customWidth="1"/>
    <col min="11054" max="11054" width="30.5" style="7" customWidth="1"/>
    <col min="11055" max="11056" width="10" style="7" customWidth="1"/>
    <col min="11057" max="11057" width="4" style="7" customWidth="1"/>
    <col min="11058" max="11058" width="13.83203125" style="7" customWidth="1"/>
    <col min="11059" max="11059" width="39.5" style="7" customWidth="1"/>
    <col min="11060" max="11061" width="13.5" style="7" customWidth="1"/>
    <col min="11062" max="11062" width="14" style="7" customWidth="1"/>
    <col min="11063" max="11063" width="12.5" style="7" customWidth="1"/>
    <col min="11064" max="11064" width="14.33203125" style="7" customWidth="1"/>
    <col min="11065" max="11065" width="13.6640625" style="7" customWidth="1"/>
    <col min="11066" max="11066" width="12.5" style="7" customWidth="1"/>
    <col min="11067" max="11067" width="14" style="7" customWidth="1"/>
    <col min="11068" max="11069" width="13" style="7" customWidth="1"/>
    <col min="11070" max="11070" width="15.33203125" style="7" customWidth="1"/>
    <col min="11071" max="11071" width="12.83203125" style="7" customWidth="1"/>
    <col min="11072" max="11072" width="3.83203125" style="7" customWidth="1"/>
    <col min="11073" max="11073" width="15.6640625" style="7" customWidth="1"/>
    <col min="11074" max="11074" width="10.1640625" style="7" customWidth="1"/>
    <col min="11075" max="11075" width="53.6640625" style="7" customWidth="1"/>
    <col min="11076" max="11076" width="32.83203125" style="7" customWidth="1"/>
    <col min="11077" max="11077" width="21.5" style="7" customWidth="1"/>
    <col min="11078" max="11304" width="9.1640625" style="7" bestFit="1" customWidth="1"/>
    <col min="11305" max="11305" width="4" style="7" customWidth="1"/>
    <col min="11306" max="11306" width="16.6640625" style="7" customWidth="1"/>
    <col min="11307" max="11307" width="45.33203125" style="7" customWidth="1"/>
    <col min="11308" max="11308" width="35.6640625" style="7" customWidth="1"/>
    <col min="11309" max="11309" width="15.5" style="7" customWidth="1"/>
    <col min="11310" max="11310" width="30.5" style="7" customWidth="1"/>
    <col min="11311" max="11312" width="10" style="7" customWidth="1"/>
    <col min="11313" max="11313" width="4" style="7" customWidth="1"/>
    <col min="11314" max="11314" width="13.83203125" style="7" customWidth="1"/>
    <col min="11315" max="11315" width="39.5" style="7" customWidth="1"/>
    <col min="11316" max="11317" width="13.5" style="7" customWidth="1"/>
    <col min="11318" max="11318" width="14" style="7" customWidth="1"/>
    <col min="11319" max="11319" width="12.5" style="7" customWidth="1"/>
    <col min="11320" max="11320" width="14.33203125" style="7" customWidth="1"/>
    <col min="11321" max="11321" width="13.6640625" style="7" customWidth="1"/>
    <col min="11322" max="11322" width="12.5" style="7" customWidth="1"/>
    <col min="11323" max="11323" width="14" style="7" customWidth="1"/>
    <col min="11324" max="11325" width="13" style="7" customWidth="1"/>
    <col min="11326" max="11326" width="15.33203125" style="7" customWidth="1"/>
    <col min="11327" max="11327" width="12.83203125" style="7" customWidth="1"/>
    <col min="11328" max="11328" width="3.83203125" style="7" customWidth="1"/>
    <col min="11329" max="11329" width="15.6640625" style="7" customWidth="1"/>
    <col min="11330" max="11330" width="10.1640625" style="7" customWidth="1"/>
    <col min="11331" max="11331" width="53.6640625" style="7" customWidth="1"/>
    <col min="11332" max="11332" width="32.83203125" style="7" customWidth="1"/>
    <col min="11333" max="11333" width="21.5" style="7" customWidth="1"/>
    <col min="11334" max="11560" width="9.1640625" style="7" bestFit="1" customWidth="1"/>
    <col min="11561" max="11561" width="4" style="7" customWidth="1"/>
    <col min="11562" max="11562" width="16.6640625" style="7" customWidth="1"/>
    <col min="11563" max="11563" width="45.33203125" style="7" customWidth="1"/>
    <col min="11564" max="11564" width="35.6640625" style="7" customWidth="1"/>
    <col min="11565" max="11565" width="15.5" style="7" customWidth="1"/>
    <col min="11566" max="11566" width="30.5" style="7" customWidth="1"/>
    <col min="11567" max="11568" width="10" style="7" customWidth="1"/>
    <col min="11569" max="11569" width="4" style="7" customWidth="1"/>
    <col min="11570" max="11570" width="13.83203125" style="7" customWidth="1"/>
    <col min="11571" max="11571" width="39.5" style="7" customWidth="1"/>
    <col min="11572" max="11573" width="13.5" style="7" customWidth="1"/>
    <col min="11574" max="11574" width="14" style="7" customWidth="1"/>
    <col min="11575" max="11575" width="12.5" style="7" customWidth="1"/>
    <col min="11576" max="11576" width="14.33203125" style="7" customWidth="1"/>
    <col min="11577" max="11577" width="13.6640625" style="7" customWidth="1"/>
    <col min="11578" max="11578" width="12.5" style="7" customWidth="1"/>
    <col min="11579" max="11579" width="14" style="7" customWidth="1"/>
    <col min="11580" max="11581" width="13" style="7" customWidth="1"/>
    <col min="11582" max="11582" width="15.33203125" style="7" customWidth="1"/>
    <col min="11583" max="11583" width="12.83203125" style="7" customWidth="1"/>
    <col min="11584" max="11584" width="3.83203125" style="7" customWidth="1"/>
    <col min="11585" max="11585" width="15.6640625" style="7" customWidth="1"/>
    <col min="11586" max="11586" width="10.1640625" style="7" customWidth="1"/>
    <col min="11587" max="11587" width="53.6640625" style="7" customWidth="1"/>
    <col min="11588" max="11588" width="32.83203125" style="7" customWidth="1"/>
    <col min="11589" max="11589" width="21.5" style="7" customWidth="1"/>
    <col min="11590" max="11816" width="9.1640625" style="7" bestFit="1" customWidth="1"/>
    <col min="11817" max="11817" width="4" style="7" customWidth="1"/>
    <col min="11818" max="11818" width="16.6640625" style="7" customWidth="1"/>
    <col min="11819" max="11819" width="45.33203125" style="7" customWidth="1"/>
    <col min="11820" max="11820" width="35.6640625" style="7" customWidth="1"/>
    <col min="11821" max="11821" width="15.5" style="7" customWidth="1"/>
    <col min="11822" max="11822" width="30.5" style="7" customWidth="1"/>
    <col min="11823" max="11824" width="10" style="7" customWidth="1"/>
    <col min="11825" max="11825" width="4" style="7" customWidth="1"/>
    <col min="11826" max="11826" width="13.83203125" style="7" customWidth="1"/>
    <col min="11827" max="11827" width="39.5" style="7" customWidth="1"/>
    <col min="11828" max="11829" width="13.5" style="7" customWidth="1"/>
    <col min="11830" max="11830" width="14" style="7" customWidth="1"/>
    <col min="11831" max="11831" width="12.5" style="7" customWidth="1"/>
    <col min="11832" max="11832" width="14.33203125" style="7" customWidth="1"/>
    <col min="11833" max="11833" width="13.6640625" style="7" customWidth="1"/>
    <col min="11834" max="11834" width="12.5" style="7" customWidth="1"/>
    <col min="11835" max="11835" width="14" style="7" customWidth="1"/>
    <col min="11836" max="11837" width="13" style="7" customWidth="1"/>
    <col min="11838" max="11838" width="15.33203125" style="7" customWidth="1"/>
    <col min="11839" max="11839" width="12.83203125" style="7" customWidth="1"/>
    <col min="11840" max="11840" width="3.83203125" style="7" customWidth="1"/>
    <col min="11841" max="11841" width="15.6640625" style="7" customWidth="1"/>
    <col min="11842" max="11842" width="10.1640625" style="7" customWidth="1"/>
    <col min="11843" max="11843" width="53.6640625" style="7" customWidth="1"/>
    <col min="11844" max="11844" width="32.83203125" style="7" customWidth="1"/>
    <col min="11845" max="11845" width="21.5" style="7" customWidth="1"/>
    <col min="11846" max="12072" width="9.1640625" style="7" bestFit="1" customWidth="1"/>
    <col min="12073" max="12073" width="4" style="7" customWidth="1"/>
    <col min="12074" max="12074" width="16.6640625" style="7" customWidth="1"/>
    <col min="12075" max="12075" width="45.33203125" style="7" customWidth="1"/>
    <col min="12076" max="12076" width="35.6640625" style="7" customWidth="1"/>
    <col min="12077" max="12077" width="15.5" style="7" customWidth="1"/>
    <col min="12078" max="12078" width="30.5" style="7" customWidth="1"/>
    <col min="12079" max="12080" width="10" style="7" customWidth="1"/>
    <col min="12081" max="12081" width="4" style="7" customWidth="1"/>
    <col min="12082" max="12082" width="13.83203125" style="7" customWidth="1"/>
    <col min="12083" max="12083" width="39.5" style="7" customWidth="1"/>
    <col min="12084" max="12085" width="13.5" style="7" customWidth="1"/>
    <col min="12086" max="12086" width="14" style="7" customWidth="1"/>
    <col min="12087" max="12087" width="12.5" style="7" customWidth="1"/>
    <col min="12088" max="12088" width="14.33203125" style="7" customWidth="1"/>
    <col min="12089" max="12089" width="13.6640625" style="7" customWidth="1"/>
    <col min="12090" max="12090" width="12.5" style="7" customWidth="1"/>
    <col min="12091" max="12091" width="14" style="7" customWidth="1"/>
    <col min="12092" max="12093" width="13" style="7" customWidth="1"/>
    <col min="12094" max="12094" width="15.33203125" style="7" customWidth="1"/>
    <col min="12095" max="12095" width="12.83203125" style="7" customWidth="1"/>
    <col min="12096" max="12096" width="3.83203125" style="7" customWidth="1"/>
    <col min="12097" max="12097" width="15.6640625" style="7" customWidth="1"/>
    <col min="12098" max="12098" width="10.1640625" style="7" customWidth="1"/>
    <col min="12099" max="12099" width="53.6640625" style="7" customWidth="1"/>
    <col min="12100" max="12100" width="32.83203125" style="7" customWidth="1"/>
    <col min="12101" max="12101" width="21.5" style="7" customWidth="1"/>
    <col min="12102" max="12328" width="9.1640625" style="7" bestFit="1" customWidth="1"/>
    <col min="12329" max="12329" width="4" style="7" customWidth="1"/>
    <col min="12330" max="12330" width="16.6640625" style="7" customWidth="1"/>
    <col min="12331" max="12331" width="45.33203125" style="7" customWidth="1"/>
    <col min="12332" max="12332" width="35.6640625" style="7" customWidth="1"/>
    <col min="12333" max="12333" width="15.5" style="7" customWidth="1"/>
    <col min="12334" max="12334" width="30.5" style="7" customWidth="1"/>
    <col min="12335" max="12336" width="10" style="7" customWidth="1"/>
    <col min="12337" max="12337" width="4" style="7" customWidth="1"/>
    <col min="12338" max="12338" width="13.83203125" style="7" customWidth="1"/>
    <col min="12339" max="12339" width="39.5" style="7" customWidth="1"/>
    <col min="12340" max="12341" width="13.5" style="7" customWidth="1"/>
    <col min="12342" max="12342" width="14" style="7" customWidth="1"/>
    <col min="12343" max="12343" width="12.5" style="7" customWidth="1"/>
    <col min="12344" max="12344" width="14.33203125" style="7" customWidth="1"/>
    <col min="12345" max="12345" width="13.6640625" style="7" customWidth="1"/>
    <col min="12346" max="12346" width="12.5" style="7" customWidth="1"/>
    <col min="12347" max="12347" width="14" style="7" customWidth="1"/>
    <col min="12348" max="12349" width="13" style="7" customWidth="1"/>
    <col min="12350" max="12350" width="15.33203125" style="7" customWidth="1"/>
    <col min="12351" max="12351" width="12.83203125" style="7" customWidth="1"/>
    <col min="12352" max="12352" width="3.83203125" style="7" customWidth="1"/>
    <col min="12353" max="12353" width="15.6640625" style="7" customWidth="1"/>
    <col min="12354" max="12354" width="10.1640625" style="7" customWidth="1"/>
    <col min="12355" max="12355" width="53.6640625" style="7" customWidth="1"/>
    <col min="12356" max="12356" width="32.83203125" style="7" customWidth="1"/>
    <col min="12357" max="12357" width="21.5" style="7" customWidth="1"/>
    <col min="12358" max="12584" width="9.1640625" style="7" bestFit="1" customWidth="1"/>
    <col min="12585" max="12585" width="4" style="7" customWidth="1"/>
    <col min="12586" max="12586" width="16.6640625" style="7" customWidth="1"/>
    <col min="12587" max="12587" width="45.33203125" style="7" customWidth="1"/>
    <col min="12588" max="12588" width="35.6640625" style="7" customWidth="1"/>
    <col min="12589" max="12589" width="15.5" style="7" customWidth="1"/>
    <col min="12590" max="12590" width="30.5" style="7" customWidth="1"/>
    <col min="12591" max="12592" width="10" style="7" customWidth="1"/>
    <col min="12593" max="12593" width="4" style="7" customWidth="1"/>
    <col min="12594" max="12594" width="13.83203125" style="7" customWidth="1"/>
    <col min="12595" max="12595" width="39.5" style="7" customWidth="1"/>
    <col min="12596" max="12597" width="13.5" style="7" customWidth="1"/>
    <col min="12598" max="12598" width="14" style="7" customWidth="1"/>
    <col min="12599" max="12599" width="12.5" style="7" customWidth="1"/>
    <col min="12600" max="12600" width="14.33203125" style="7" customWidth="1"/>
    <col min="12601" max="12601" width="13.6640625" style="7" customWidth="1"/>
    <col min="12602" max="12602" width="12.5" style="7" customWidth="1"/>
    <col min="12603" max="12603" width="14" style="7" customWidth="1"/>
    <col min="12604" max="12605" width="13" style="7" customWidth="1"/>
    <col min="12606" max="12606" width="15.33203125" style="7" customWidth="1"/>
    <col min="12607" max="12607" width="12.83203125" style="7" customWidth="1"/>
    <col min="12608" max="12608" width="3.83203125" style="7" customWidth="1"/>
    <col min="12609" max="12609" width="15.6640625" style="7" customWidth="1"/>
    <col min="12610" max="12610" width="10.1640625" style="7" customWidth="1"/>
    <col min="12611" max="12611" width="53.6640625" style="7" customWidth="1"/>
    <col min="12612" max="12612" width="32.83203125" style="7" customWidth="1"/>
    <col min="12613" max="12613" width="21.5" style="7" customWidth="1"/>
    <col min="12614" max="12840" width="9.1640625" style="7" bestFit="1" customWidth="1"/>
    <col min="12841" max="12841" width="4" style="7" customWidth="1"/>
    <col min="12842" max="12842" width="16.6640625" style="7" customWidth="1"/>
    <col min="12843" max="12843" width="45.33203125" style="7" customWidth="1"/>
    <col min="12844" max="12844" width="35.6640625" style="7" customWidth="1"/>
    <col min="12845" max="12845" width="15.5" style="7" customWidth="1"/>
    <col min="12846" max="12846" width="30.5" style="7" customWidth="1"/>
    <col min="12847" max="12848" width="10" style="7" customWidth="1"/>
    <col min="12849" max="12849" width="4" style="7" customWidth="1"/>
    <col min="12850" max="12850" width="13.83203125" style="7" customWidth="1"/>
    <col min="12851" max="12851" width="39.5" style="7" customWidth="1"/>
    <col min="12852" max="12853" width="13.5" style="7" customWidth="1"/>
    <col min="12854" max="12854" width="14" style="7" customWidth="1"/>
    <col min="12855" max="12855" width="12.5" style="7" customWidth="1"/>
    <col min="12856" max="12856" width="14.33203125" style="7" customWidth="1"/>
    <col min="12857" max="12857" width="13.6640625" style="7" customWidth="1"/>
    <col min="12858" max="12858" width="12.5" style="7" customWidth="1"/>
    <col min="12859" max="12859" width="14" style="7" customWidth="1"/>
    <col min="12860" max="12861" width="13" style="7" customWidth="1"/>
    <col min="12862" max="12862" width="15.33203125" style="7" customWidth="1"/>
    <col min="12863" max="12863" width="12.83203125" style="7" customWidth="1"/>
    <col min="12864" max="12864" width="3.83203125" style="7" customWidth="1"/>
    <col min="12865" max="12865" width="15.6640625" style="7" customWidth="1"/>
    <col min="12866" max="12866" width="10.1640625" style="7" customWidth="1"/>
    <col min="12867" max="12867" width="53.6640625" style="7" customWidth="1"/>
    <col min="12868" max="12868" width="32.83203125" style="7" customWidth="1"/>
    <col min="12869" max="12869" width="21.5" style="7" customWidth="1"/>
    <col min="12870" max="13096" width="9.1640625" style="7" bestFit="1" customWidth="1"/>
    <col min="13097" max="13097" width="4" style="7" customWidth="1"/>
    <col min="13098" max="13098" width="16.6640625" style="7" customWidth="1"/>
    <col min="13099" max="13099" width="45.33203125" style="7" customWidth="1"/>
    <col min="13100" max="13100" width="35.6640625" style="7" customWidth="1"/>
    <col min="13101" max="13101" width="15.5" style="7" customWidth="1"/>
    <col min="13102" max="13102" width="30.5" style="7" customWidth="1"/>
    <col min="13103" max="13104" width="10" style="7" customWidth="1"/>
    <col min="13105" max="13105" width="4" style="7" customWidth="1"/>
    <col min="13106" max="13106" width="13.83203125" style="7" customWidth="1"/>
    <col min="13107" max="13107" width="39.5" style="7" customWidth="1"/>
    <col min="13108" max="13109" width="13.5" style="7" customWidth="1"/>
    <col min="13110" max="13110" width="14" style="7" customWidth="1"/>
    <col min="13111" max="13111" width="12.5" style="7" customWidth="1"/>
    <col min="13112" max="13112" width="14.33203125" style="7" customWidth="1"/>
    <col min="13113" max="13113" width="13.6640625" style="7" customWidth="1"/>
    <col min="13114" max="13114" width="12.5" style="7" customWidth="1"/>
    <col min="13115" max="13115" width="14" style="7" customWidth="1"/>
    <col min="13116" max="13117" width="13" style="7" customWidth="1"/>
    <col min="13118" max="13118" width="15.33203125" style="7" customWidth="1"/>
    <col min="13119" max="13119" width="12.83203125" style="7" customWidth="1"/>
    <col min="13120" max="13120" width="3.83203125" style="7" customWidth="1"/>
    <col min="13121" max="13121" width="15.6640625" style="7" customWidth="1"/>
    <col min="13122" max="13122" width="10.1640625" style="7" customWidth="1"/>
    <col min="13123" max="13123" width="53.6640625" style="7" customWidth="1"/>
    <col min="13124" max="13124" width="32.83203125" style="7" customWidth="1"/>
    <col min="13125" max="13125" width="21.5" style="7" customWidth="1"/>
    <col min="13126" max="13352" width="9.1640625" style="7" bestFit="1" customWidth="1"/>
    <col min="13353" max="13353" width="4" style="7" customWidth="1"/>
    <col min="13354" max="13354" width="16.6640625" style="7" customWidth="1"/>
    <col min="13355" max="13355" width="45.33203125" style="7" customWidth="1"/>
    <col min="13356" max="13356" width="35.6640625" style="7" customWidth="1"/>
    <col min="13357" max="13357" width="15.5" style="7" customWidth="1"/>
    <col min="13358" max="13358" width="30.5" style="7" customWidth="1"/>
    <col min="13359" max="13360" width="10" style="7" customWidth="1"/>
    <col min="13361" max="13361" width="4" style="7" customWidth="1"/>
    <col min="13362" max="13362" width="13.83203125" style="7" customWidth="1"/>
    <col min="13363" max="13363" width="39.5" style="7" customWidth="1"/>
    <col min="13364" max="13365" width="13.5" style="7" customWidth="1"/>
    <col min="13366" max="13366" width="14" style="7" customWidth="1"/>
    <col min="13367" max="13367" width="12.5" style="7" customWidth="1"/>
    <col min="13368" max="13368" width="14.33203125" style="7" customWidth="1"/>
    <col min="13369" max="13369" width="13.6640625" style="7" customWidth="1"/>
    <col min="13370" max="13370" width="12.5" style="7" customWidth="1"/>
    <col min="13371" max="13371" width="14" style="7" customWidth="1"/>
    <col min="13372" max="13373" width="13" style="7" customWidth="1"/>
    <col min="13374" max="13374" width="15.33203125" style="7" customWidth="1"/>
    <col min="13375" max="13375" width="12.83203125" style="7" customWidth="1"/>
    <col min="13376" max="13376" width="3.83203125" style="7" customWidth="1"/>
    <col min="13377" max="13377" width="15.6640625" style="7" customWidth="1"/>
    <col min="13378" max="13378" width="10.1640625" style="7" customWidth="1"/>
    <col min="13379" max="13379" width="53.6640625" style="7" customWidth="1"/>
    <col min="13380" max="13380" width="32.83203125" style="7" customWidth="1"/>
    <col min="13381" max="13381" width="21.5" style="7" customWidth="1"/>
    <col min="13382" max="13608" width="9.1640625" style="7" bestFit="1" customWidth="1"/>
    <col min="13609" max="13609" width="4" style="7" customWidth="1"/>
    <col min="13610" max="13610" width="16.6640625" style="7" customWidth="1"/>
    <col min="13611" max="13611" width="45.33203125" style="7" customWidth="1"/>
    <col min="13612" max="13612" width="35.6640625" style="7" customWidth="1"/>
    <col min="13613" max="13613" width="15.5" style="7" customWidth="1"/>
    <col min="13614" max="13614" width="30.5" style="7" customWidth="1"/>
    <col min="13615" max="13616" width="10" style="7" customWidth="1"/>
    <col min="13617" max="13617" width="4" style="7" customWidth="1"/>
    <col min="13618" max="13618" width="13.83203125" style="7" customWidth="1"/>
    <col min="13619" max="13619" width="39.5" style="7" customWidth="1"/>
    <col min="13620" max="13621" width="13.5" style="7" customWidth="1"/>
    <col min="13622" max="13622" width="14" style="7" customWidth="1"/>
    <col min="13623" max="13623" width="12.5" style="7" customWidth="1"/>
    <col min="13624" max="13624" width="14.33203125" style="7" customWidth="1"/>
    <col min="13625" max="13625" width="13.6640625" style="7" customWidth="1"/>
    <col min="13626" max="13626" width="12.5" style="7" customWidth="1"/>
    <col min="13627" max="13627" width="14" style="7" customWidth="1"/>
    <col min="13628" max="13629" width="13" style="7" customWidth="1"/>
    <col min="13630" max="13630" width="15.33203125" style="7" customWidth="1"/>
    <col min="13631" max="13631" width="12.83203125" style="7" customWidth="1"/>
    <col min="13632" max="13632" width="3.83203125" style="7" customWidth="1"/>
    <col min="13633" max="13633" width="15.6640625" style="7" customWidth="1"/>
    <col min="13634" max="13634" width="10.1640625" style="7" customWidth="1"/>
    <col min="13635" max="13635" width="53.6640625" style="7" customWidth="1"/>
    <col min="13636" max="13636" width="32.83203125" style="7" customWidth="1"/>
    <col min="13637" max="13637" width="21.5" style="7" customWidth="1"/>
    <col min="13638" max="13864" width="9.1640625" style="7" bestFit="1" customWidth="1"/>
    <col min="13865" max="13865" width="4" style="7" customWidth="1"/>
    <col min="13866" max="13866" width="16.6640625" style="7" customWidth="1"/>
    <col min="13867" max="13867" width="45.33203125" style="7" customWidth="1"/>
    <col min="13868" max="13868" width="35.6640625" style="7" customWidth="1"/>
    <col min="13869" max="13869" width="15.5" style="7" customWidth="1"/>
    <col min="13870" max="13870" width="30.5" style="7" customWidth="1"/>
    <col min="13871" max="13872" width="10" style="7" customWidth="1"/>
    <col min="13873" max="13873" width="4" style="7" customWidth="1"/>
    <col min="13874" max="13874" width="13.83203125" style="7" customWidth="1"/>
    <col min="13875" max="13875" width="39.5" style="7" customWidth="1"/>
    <col min="13876" max="13877" width="13.5" style="7" customWidth="1"/>
    <col min="13878" max="13878" width="14" style="7" customWidth="1"/>
    <col min="13879" max="13879" width="12.5" style="7" customWidth="1"/>
    <col min="13880" max="13880" width="14.33203125" style="7" customWidth="1"/>
    <col min="13881" max="13881" width="13.6640625" style="7" customWidth="1"/>
    <col min="13882" max="13882" width="12.5" style="7" customWidth="1"/>
    <col min="13883" max="13883" width="14" style="7" customWidth="1"/>
    <col min="13884" max="13885" width="13" style="7" customWidth="1"/>
    <col min="13886" max="13886" width="15.33203125" style="7" customWidth="1"/>
    <col min="13887" max="13887" width="12.83203125" style="7" customWidth="1"/>
    <col min="13888" max="13888" width="3.83203125" style="7" customWidth="1"/>
    <col min="13889" max="13889" width="15.6640625" style="7" customWidth="1"/>
    <col min="13890" max="13890" width="10.1640625" style="7" customWidth="1"/>
    <col min="13891" max="13891" width="53.6640625" style="7" customWidth="1"/>
    <col min="13892" max="13892" width="32.83203125" style="7" customWidth="1"/>
    <col min="13893" max="13893" width="21.5" style="7" customWidth="1"/>
    <col min="13894" max="14120" width="9.1640625" style="7" bestFit="1" customWidth="1"/>
    <col min="14121" max="14121" width="4" style="7" customWidth="1"/>
    <col min="14122" max="14122" width="16.6640625" style="7" customWidth="1"/>
    <col min="14123" max="14123" width="45.33203125" style="7" customWidth="1"/>
    <col min="14124" max="14124" width="35.6640625" style="7" customWidth="1"/>
    <col min="14125" max="14125" width="15.5" style="7" customWidth="1"/>
    <col min="14126" max="14126" width="30.5" style="7" customWidth="1"/>
    <col min="14127" max="14128" width="10" style="7" customWidth="1"/>
    <col min="14129" max="14129" width="4" style="7" customWidth="1"/>
    <col min="14130" max="14130" width="13.83203125" style="7" customWidth="1"/>
    <col min="14131" max="14131" width="39.5" style="7" customWidth="1"/>
    <col min="14132" max="14133" width="13.5" style="7" customWidth="1"/>
    <col min="14134" max="14134" width="14" style="7" customWidth="1"/>
    <col min="14135" max="14135" width="12.5" style="7" customWidth="1"/>
    <col min="14136" max="14136" width="14.33203125" style="7" customWidth="1"/>
    <col min="14137" max="14137" width="13.6640625" style="7" customWidth="1"/>
    <col min="14138" max="14138" width="12.5" style="7" customWidth="1"/>
    <col min="14139" max="14139" width="14" style="7" customWidth="1"/>
    <col min="14140" max="14141" width="13" style="7" customWidth="1"/>
    <col min="14142" max="14142" width="15.33203125" style="7" customWidth="1"/>
    <col min="14143" max="14143" width="12.83203125" style="7" customWidth="1"/>
    <col min="14144" max="14144" width="3.83203125" style="7" customWidth="1"/>
    <col min="14145" max="14145" width="15.6640625" style="7" customWidth="1"/>
    <col min="14146" max="14146" width="10.1640625" style="7" customWidth="1"/>
    <col min="14147" max="14147" width="53.6640625" style="7" customWidth="1"/>
    <col min="14148" max="14148" width="32.83203125" style="7" customWidth="1"/>
    <col min="14149" max="14149" width="21.5" style="7" customWidth="1"/>
    <col min="14150" max="14376" width="9.1640625" style="7" bestFit="1" customWidth="1"/>
    <col min="14377" max="14377" width="4" style="7" customWidth="1"/>
    <col min="14378" max="14378" width="16.6640625" style="7" customWidth="1"/>
    <col min="14379" max="14379" width="45.33203125" style="7" customWidth="1"/>
    <col min="14380" max="14380" width="35.6640625" style="7" customWidth="1"/>
    <col min="14381" max="14381" width="15.5" style="7" customWidth="1"/>
    <col min="14382" max="14382" width="30.5" style="7" customWidth="1"/>
    <col min="14383" max="14384" width="10" style="7" customWidth="1"/>
    <col min="14385" max="14385" width="4" style="7" customWidth="1"/>
    <col min="14386" max="14386" width="13.83203125" style="7" customWidth="1"/>
    <col min="14387" max="14387" width="39.5" style="7" customWidth="1"/>
    <col min="14388" max="14389" width="13.5" style="7" customWidth="1"/>
    <col min="14390" max="14390" width="14" style="7" customWidth="1"/>
    <col min="14391" max="14391" width="12.5" style="7" customWidth="1"/>
    <col min="14392" max="14392" width="14.33203125" style="7" customWidth="1"/>
    <col min="14393" max="14393" width="13.6640625" style="7" customWidth="1"/>
    <col min="14394" max="14394" width="12.5" style="7" customWidth="1"/>
    <col min="14395" max="14395" width="14" style="7" customWidth="1"/>
    <col min="14396" max="14397" width="13" style="7" customWidth="1"/>
    <col min="14398" max="14398" width="15.33203125" style="7" customWidth="1"/>
    <col min="14399" max="14399" width="12.83203125" style="7" customWidth="1"/>
    <col min="14400" max="14400" width="3.83203125" style="7" customWidth="1"/>
    <col min="14401" max="14401" width="15.6640625" style="7" customWidth="1"/>
    <col min="14402" max="14402" width="10.1640625" style="7" customWidth="1"/>
    <col min="14403" max="14403" width="53.6640625" style="7" customWidth="1"/>
    <col min="14404" max="14404" width="32.83203125" style="7" customWidth="1"/>
    <col min="14405" max="14405" width="21.5" style="7" customWidth="1"/>
    <col min="14406" max="14632" width="9.1640625" style="7" bestFit="1" customWidth="1"/>
    <col min="14633" max="14633" width="4" style="7" customWidth="1"/>
    <col min="14634" max="14634" width="16.6640625" style="7" customWidth="1"/>
    <col min="14635" max="14635" width="45.33203125" style="7" customWidth="1"/>
    <col min="14636" max="14636" width="35.6640625" style="7" customWidth="1"/>
    <col min="14637" max="14637" width="15.5" style="7" customWidth="1"/>
    <col min="14638" max="14638" width="30.5" style="7" customWidth="1"/>
    <col min="14639" max="14640" width="10" style="7" customWidth="1"/>
    <col min="14641" max="14641" width="4" style="7" customWidth="1"/>
    <col min="14642" max="14642" width="13.83203125" style="7" customWidth="1"/>
    <col min="14643" max="14643" width="39.5" style="7" customWidth="1"/>
    <col min="14644" max="14645" width="13.5" style="7" customWidth="1"/>
    <col min="14646" max="14646" width="14" style="7" customWidth="1"/>
    <col min="14647" max="14647" width="12.5" style="7" customWidth="1"/>
    <col min="14648" max="14648" width="14.33203125" style="7" customWidth="1"/>
    <col min="14649" max="14649" width="13.6640625" style="7" customWidth="1"/>
    <col min="14650" max="14650" width="12.5" style="7" customWidth="1"/>
    <col min="14651" max="14651" width="14" style="7" customWidth="1"/>
    <col min="14652" max="14653" width="13" style="7" customWidth="1"/>
    <col min="14654" max="14654" width="15.33203125" style="7" customWidth="1"/>
    <col min="14655" max="14655" width="12.83203125" style="7" customWidth="1"/>
    <col min="14656" max="14656" width="3.83203125" style="7" customWidth="1"/>
    <col min="14657" max="14657" width="15.6640625" style="7" customWidth="1"/>
    <col min="14658" max="14658" width="10.1640625" style="7" customWidth="1"/>
    <col min="14659" max="14659" width="53.6640625" style="7" customWidth="1"/>
    <col min="14660" max="14660" width="32.83203125" style="7" customWidth="1"/>
    <col min="14661" max="14661" width="21.5" style="7" customWidth="1"/>
    <col min="14662" max="14888" width="9.1640625" style="7" bestFit="1" customWidth="1"/>
    <col min="14889" max="14889" width="4" style="7" customWidth="1"/>
    <col min="14890" max="14890" width="16.6640625" style="7" customWidth="1"/>
    <col min="14891" max="14891" width="45.33203125" style="7" customWidth="1"/>
    <col min="14892" max="14892" width="35.6640625" style="7" customWidth="1"/>
    <col min="14893" max="14893" width="15.5" style="7" customWidth="1"/>
    <col min="14894" max="14894" width="30.5" style="7" customWidth="1"/>
    <col min="14895" max="14896" width="10" style="7" customWidth="1"/>
    <col min="14897" max="14897" width="4" style="7" customWidth="1"/>
    <col min="14898" max="14898" width="13.83203125" style="7" customWidth="1"/>
    <col min="14899" max="14899" width="39.5" style="7" customWidth="1"/>
    <col min="14900" max="14901" width="13.5" style="7" customWidth="1"/>
    <col min="14902" max="14902" width="14" style="7" customWidth="1"/>
    <col min="14903" max="14903" width="12.5" style="7" customWidth="1"/>
    <col min="14904" max="14904" width="14.33203125" style="7" customWidth="1"/>
    <col min="14905" max="14905" width="13.6640625" style="7" customWidth="1"/>
    <col min="14906" max="14906" width="12.5" style="7" customWidth="1"/>
    <col min="14907" max="14907" width="14" style="7" customWidth="1"/>
    <col min="14908" max="14909" width="13" style="7" customWidth="1"/>
    <col min="14910" max="14910" width="15.33203125" style="7" customWidth="1"/>
    <col min="14911" max="14911" width="12.83203125" style="7" customWidth="1"/>
    <col min="14912" max="14912" width="3.83203125" style="7" customWidth="1"/>
    <col min="14913" max="14913" width="15.6640625" style="7" customWidth="1"/>
    <col min="14914" max="14914" width="10.1640625" style="7" customWidth="1"/>
    <col min="14915" max="14915" width="53.6640625" style="7" customWidth="1"/>
    <col min="14916" max="14916" width="32.83203125" style="7" customWidth="1"/>
    <col min="14917" max="14917" width="21.5" style="7" customWidth="1"/>
    <col min="14918" max="15144" width="9.1640625" style="7" bestFit="1" customWidth="1"/>
    <col min="15145" max="15145" width="4" style="7" customWidth="1"/>
    <col min="15146" max="15146" width="16.6640625" style="7" customWidth="1"/>
    <col min="15147" max="15147" width="45.33203125" style="7" customWidth="1"/>
    <col min="15148" max="15148" width="35.6640625" style="7" customWidth="1"/>
    <col min="15149" max="15149" width="15.5" style="7" customWidth="1"/>
    <col min="15150" max="15150" width="30.5" style="7" customWidth="1"/>
    <col min="15151" max="15152" width="10" style="7" customWidth="1"/>
    <col min="15153" max="15153" width="4" style="7" customWidth="1"/>
    <col min="15154" max="15154" width="13.83203125" style="7" customWidth="1"/>
    <col min="15155" max="15155" width="39.5" style="7" customWidth="1"/>
    <col min="15156" max="15157" width="13.5" style="7" customWidth="1"/>
    <col min="15158" max="15158" width="14" style="7" customWidth="1"/>
    <col min="15159" max="15159" width="12.5" style="7" customWidth="1"/>
    <col min="15160" max="15160" width="14.33203125" style="7" customWidth="1"/>
    <col min="15161" max="15161" width="13.6640625" style="7" customWidth="1"/>
    <col min="15162" max="15162" width="12.5" style="7" customWidth="1"/>
    <col min="15163" max="15163" width="14" style="7" customWidth="1"/>
    <col min="15164" max="15165" width="13" style="7" customWidth="1"/>
    <col min="15166" max="15166" width="15.33203125" style="7" customWidth="1"/>
    <col min="15167" max="15167" width="12.83203125" style="7" customWidth="1"/>
    <col min="15168" max="15168" width="3.83203125" style="7" customWidth="1"/>
    <col min="15169" max="15169" width="15.6640625" style="7" customWidth="1"/>
    <col min="15170" max="15170" width="10.1640625" style="7" customWidth="1"/>
    <col min="15171" max="15171" width="53.6640625" style="7" customWidth="1"/>
    <col min="15172" max="15172" width="32.83203125" style="7" customWidth="1"/>
    <col min="15173" max="15173" width="21.5" style="7" customWidth="1"/>
    <col min="15174" max="15400" width="9.1640625" style="7" bestFit="1" customWidth="1"/>
    <col min="15401" max="15401" width="4" style="7" customWidth="1"/>
    <col min="15402" max="15402" width="16.6640625" style="7" customWidth="1"/>
    <col min="15403" max="15403" width="45.33203125" style="7" customWidth="1"/>
    <col min="15404" max="15404" width="35.6640625" style="7" customWidth="1"/>
    <col min="15405" max="15405" width="15.5" style="7" customWidth="1"/>
    <col min="15406" max="15406" width="30.5" style="7" customWidth="1"/>
    <col min="15407" max="15408" width="10" style="7" customWidth="1"/>
    <col min="15409" max="15409" width="4" style="7" customWidth="1"/>
    <col min="15410" max="15410" width="13.83203125" style="7" customWidth="1"/>
    <col min="15411" max="15411" width="39.5" style="7" customWidth="1"/>
    <col min="15412" max="15413" width="13.5" style="7" customWidth="1"/>
    <col min="15414" max="15414" width="14" style="7" customWidth="1"/>
    <col min="15415" max="15415" width="12.5" style="7" customWidth="1"/>
    <col min="15416" max="15416" width="14.33203125" style="7" customWidth="1"/>
    <col min="15417" max="15417" width="13.6640625" style="7" customWidth="1"/>
    <col min="15418" max="15418" width="12.5" style="7" customWidth="1"/>
    <col min="15419" max="15419" width="14" style="7" customWidth="1"/>
    <col min="15420" max="15421" width="13" style="7" customWidth="1"/>
    <col min="15422" max="15422" width="15.33203125" style="7" customWidth="1"/>
    <col min="15423" max="15423" width="12.83203125" style="7" customWidth="1"/>
    <col min="15424" max="15424" width="3.83203125" style="7" customWidth="1"/>
    <col min="15425" max="15425" width="15.6640625" style="7" customWidth="1"/>
    <col min="15426" max="15426" width="10.1640625" style="7" customWidth="1"/>
    <col min="15427" max="15427" width="53.6640625" style="7" customWidth="1"/>
    <col min="15428" max="15428" width="32.83203125" style="7" customWidth="1"/>
    <col min="15429" max="15429" width="21.5" style="7" customWidth="1"/>
    <col min="15430" max="15656" width="9.1640625" style="7" bestFit="1" customWidth="1"/>
    <col min="15657" max="15657" width="4" style="7" customWidth="1"/>
    <col min="15658" max="15658" width="16.6640625" style="7" customWidth="1"/>
    <col min="15659" max="15659" width="45.33203125" style="7" customWidth="1"/>
    <col min="15660" max="15660" width="35.6640625" style="7" customWidth="1"/>
    <col min="15661" max="15661" width="15.5" style="7" customWidth="1"/>
    <col min="15662" max="15662" width="30.5" style="7" customWidth="1"/>
    <col min="15663" max="15664" width="10" style="7" customWidth="1"/>
    <col min="15665" max="15665" width="4" style="7" customWidth="1"/>
    <col min="15666" max="15666" width="13.83203125" style="7" customWidth="1"/>
    <col min="15667" max="15667" width="39.5" style="7" customWidth="1"/>
    <col min="15668" max="15669" width="13.5" style="7" customWidth="1"/>
    <col min="15670" max="15670" width="14" style="7" customWidth="1"/>
    <col min="15671" max="15671" width="12.5" style="7" customWidth="1"/>
    <col min="15672" max="15672" width="14.33203125" style="7" customWidth="1"/>
    <col min="15673" max="15673" width="13.6640625" style="7" customWidth="1"/>
    <col min="15674" max="15674" width="12.5" style="7" customWidth="1"/>
    <col min="15675" max="15675" width="14" style="7" customWidth="1"/>
    <col min="15676" max="15677" width="13" style="7" customWidth="1"/>
    <col min="15678" max="15678" width="15.33203125" style="7" customWidth="1"/>
    <col min="15679" max="15679" width="12.83203125" style="7" customWidth="1"/>
    <col min="15680" max="15680" width="3.83203125" style="7" customWidth="1"/>
    <col min="15681" max="15681" width="15.6640625" style="7" customWidth="1"/>
    <col min="15682" max="15682" width="10.1640625" style="7" customWidth="1"/>
    <col min="15683" max="15683" width="53.6640625" style="7" customWidth="1"/>
    <col min="15684" max="15684" width="32.83203125" style="7" customWidth="1"/>
    <col min="15685" max="15685" width="21.5" style="7" customWidth="1"/>
    <col min="15686" max="15912" width="9.1640625" style="7" bestFit="1" customWidth="1"/>
    <col min="15913" max="15913" width="4" style="7" customWidth="1"/>
    <col min="15914" max="15914" width="16.6640625" style="7" customWidth="1"/>
    <col min="15915" max="15915" width="45.33203125" style="7" customWidth="1"/>
    <col min="15916" max="15916" width="35.6640625" style="7" customWidth="1"/>
    <col min="15917" max="15917" width="15.5" style="7" customWidth="1"/>
    <col min="15918" max="15918" width="30.5" style="7" customWidth="1"/>
    <col min="15919" max="15920" width="10" style="7" customWidth="1"/>
    <col min="15921" max="15921" width="4" style="7" customWidth="1"/>
    <col min="15922" max="15922" width="13.83203125" style="7" customWidth="1"/>
    <col min="15923" max="15923" width="39.5" style="7" customWidth="1"/>
    <col min="15924" max="15925" width="13.5" style="7" customWidth="1"/>
    <col min="15926" max="15926" width="14" style="7" customWidth="1"/>
    <col min="15927" max="15927" width="12.5" style="7" customWidth="1"/>
    <col min="15928" max="15928" width="14.33203125" style="7" customWidth="1"/>
    <col min="15929" max="15929" width="13.6640625" style="7" customWidth="1"/>
    <col min="15930" max="15930" width="12.5" style="7" customWidth="1"/>
    <col min="15931" max="15931" width="14" style="7" customWidth="1"/>
    <col min="15932" max="15933" width="13" style="7" customWidth="1"/>
    <col min="15934" max="15934" width="15.33203125" style="7" customWidth="1"/>
    <col min="15935" max="15935" width="12.83203125" style="7" customWidth="1"/>
    <col min="15936" max="15936" width="3.83203125" style="7" customWidth="1"/>
    <col min="15937" max="15937" width="15.6640625" style="7" customWidth="1"/>
    <col min="15938" max="15938" width="10.1640625" style="7" customWidth="1"/>
    <col min="15939" max="15939" width="53.6640625" style="7" customWidth="1"/>
    <col min="15940" max="15940" width="32.83203125" style="7" customWidth="1"/>
    <col min="15941" max="15941" width="21.5" style="7" customWidth="1"/>
    <col min="15942" max="16168" width="9.1640625" style="7" bestFit="1" customWidth="1"/>
    <col min="16169" max="16169" width="4" style="7" customWidth="1"/>
    <col min="16170" max="16170" width="16.6640625" style="7" customWidth="1"/>
    <col min="16171" max="16171" width="45.33203125" style="7" customWidth="1"/>
    <col min="16172" max="16172" width="35.6640625" style="7" customWidth="1"/>
    <col min="16173" max="16173" width="15.5" style="7" customWidth="1"/>
    <col min="16174" max="16174" width="30.5" style="7" customWidth="1"/>
    <col min="16175" max="16176" width="10" style="7" customWidth="1"/>
    <col min="16177" max="16177" width="4" style="7" customWidth="1"/>
    <col min="16178" max="16178" width="13.83203125" style="7" customWidth="1"/>
    <col min="16179" max="16179" width="39.5" style="7" customWidth="1"/>
    <col min="16180" max="16181" width="13.5" style="7" customWidth="1"/>
    <col min="16182" max="16182" width="14" style="7" customWidth="1"/>
    <col min="16183" max="16183" width="12.5" style="7" customWidth="1"/>
    <col min="16184" max="16184" width="14.33203125" style="7" customWidth="1"/>
    <col min="16185" max="16185" width="13.6640625" style="7" customWidth="1"/>
    <col min="16186" max="16186" width="12.5" style="7" customWidth="1"/>
    <col min="16187" max="16187" width="14" style="7" customWidth="1"/>
    <col min="16188" max="16189" width="13" style="7" customWidth="1"/>
    <col min="16190" max="16190" width="15.33203125" style="7" customWidth="1"/>
    <col min="16191" max="16191" width="12.83203125" style="7" customWidth="1"/>
    <col min="16192" max="16192" width="3.83203125" style="7" customWidth="1"/>
    <col min="16193" max="16193" width="15.6640625" style="7" customWidth="1"/>
    <col min="16194" max="16194" width="10.1640625" style="7" customWidth="1"/>
    <col min="16195" max="16195" width="53.6640625" style="7" customWidth="1"/>
    <col min="16196" max="16196" width="32.83203125" style="7" customWidth="1"/>
    <col min="16197" max="16197" width="21.5" style="7" customWidth="1"/>
    <col min="16198" max="16384" width="11.5" style="7"/>
  </cols>
  <sheetData>
    <row r="1" spans="1:357" s="149" customFormat="1" ht="34.5" customHeight="1">
      <c r="A1" s="604"/>
      <c r="B1" s="605"/>
      <c r="C1" s="605"/>
      <c r="D1" s="606"/>
      <c r="E1" s="613" t="s">
        <v>0</v>
      </c>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44"/>
      <c r="BJ1" s="430"/>
      <c r="BK1" s="686" t="s">
        <v>197</v>
      </c>
      <c r="BL1" s="686"/>
      <c r="BM1" s="686"/>
      <c r="BN1" s="430"/>
      <c r="BO1" s="431"/>
    </row>
    <row r="2" spans="1:357" s="149" customFormat="1" ht="34.5" customHeight="1">
      <c r="A2" s="607"/>
      <c r="B2" s="608"/>
      <c r="C2" s="608"/>
      <c r="D2" s="609"/>
      <c r="E2" s="614"/>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6"/>
      <c r="BJ2" s="432"/>
      <c r="BK2" s="687" t="s">
        <v>2</v>
      </c>
      <c r="BL2" s="687"/>
      <c r="BM2" s="687"/>
      <c r="BN2" s="432"/>
      <c r="BO2" s="433"/>
    </row>
    <row r="3" spans="1:357" s="149" customFormat="1" ht="34.5" customHeight="1">
      <c r="A3" s="607"/>
      <c r="B3" s="645"/>
      <c r="C3" s="645"/>
      <c r="D3" s="609"/>
      <c r="E3" s="614"/>
      <c r="F3" s="645"/>
      <c r="G3" s="645"/>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966"/>
      <c r="BJ3" s="434"/>
      <c r="BK3" s="688" t="s">
        <v>3</v>
      </c>
      <c r="BL3" s="688"/>
      <c r="BM3" s="688"/>
      <c r="BN3" s="434"/>
      <c r="BO3" s="435"/>
    </row>
    <row r="4" spans="1:357" s="149" customFormat="1" ht="26.25" customHeight="1">
      <c r="A4" s="977" t="s">
        <v>4</v>
      </c>
      <c r="B4" s="978"/>
      <c r="C4" s="978"/>
      <c r="D4" s="978"/>
      <c r="E4" s="978"/>
      <c r="F4" s="978"/>
      <c r="G4" s="979"/>
      <c r="H4" s="629" t="s">
        <v>5</v>
      </c>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59"/>
      <c r="BL4" s="659"/>
      <c r="BM4" s="660"/>
      <c r="BN4" s="631" t="s">
        <v>6</v>
      </c>
      <c r="BO4" s="632"/>
      <c r="BP4" s="632"/>
      <c r="BQ4" s="633"/>
    </row>
    <row r="5" spans="1:357" s="149" customFormat="1" ht="16.5" customHeight="1">
      <c r="A5" s="980"/>
      <c r="B5" s="656"/>
      <c r="C5" s="656"/>
      <c r="D5" s="656"/>
      <c r="E5" s="656"/>
      <c r="F5" s="656"/>
      <c r="G5" s="981"/>
      <c r="H5" s="638"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BN5" s="634"/>
      <c r="BO5" s="635"/>
      <c r="BP5" s="635"/>
      <c r="BQ5" s="636"/>
      <c r="MJ5" s="149" t="s">
        <v>9</v>
      </c>
      <c r="ML5" s="149" t="s">
        <v>10</v>
      </c>
      <c r="MR5" s="151" t="s">
        <v>11</v>
      </c>
      <c r="MS5" s="151" t="s">
        <v>12</v>
      </c>
    </row>
    <row r="6" spans="1:357" s="149" customFormat="1" ht="19.5" customHeight="1">
      <c r="A6" s="680" t="s">
        <v>13</v>
      </c>
      <c r="B6" s="681" t="s">
        <v>14</v>
      </c>
      <c r="C6" s="681" t="s">
        <v>68</v>
      </c>
      <c r="D6" s="681" t="s">
        <v>15</v>
      </c>
      <c r="E6" s="681" t="s">
        <v>16</v>
      </c>
      <c r="F6" s="681" t="s">
        <v>17</v>
      </c>
      <c r="G6" s="681"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583" t="s">
        <v>27</v>
      </c>
      <c r="BF6" s="584"/>
      <c r="BG6" s="585"/>
      <c r="BH6" s="242" t="s">
        <v>19</v>
      </c>
      <c r="BI6" s="782" t="s">
        <v>19</v>
      </c>
      <c r="BJ6" s="462" t="s">
        <v>21</v>
      </c>
      <c r="BK6" s="782" t="s">
        <v>78</v>
      </c>
      <c r="BL6" s="673" t="s">
        <v>28</v>
      </c>
      <c r="BM6" s="674"/>
      <c r="BN6" s="666" t="s">
        <v>29</v>
      </c>
      <c r="BO6" s="666" t="s">
        <v>30</v>
      </c>
      <c r="BP6" s="666" t="s">
        <v>31</v>
      </c>
      <c r="BQ6" s="668" t="s">
        <v>32</v>
      </c>
      <c r="MJ6" s="151" t="s">
        <v>33</v>
      </c>
      <c r="ML6" s="149" t="s">
        <v>34</v>
      </c>
      <c r="MM6" s="149" t="s">
        <v>35</v>
      </c>
      <c r="MN6" s="149" t="s">
        <v>36</v>
      </c>
      <c r="MO6" s="149" t="s">
        <v>37</v>
      </c>
      <c r="MP6" s="149" t="s">
        <v>38</v>
      </c>
      <c r="MQ6" s="149" t="s">
        <v>39</v>
      </c>
      <c r="MR6" s="151" t="s">
        <v>40</v>
      </c>
    </row>
    <row r="7" spans="1:357" s="159" customFormat="1" ht="22.5" customHeight="1">
      <c r="A7" s="790"/>
      <c r="B7" s="667"/>
      <c r="C7" s="667"/>
      <c r="D7" s="667"/>
      <c r="E7" s="667"/>
      <c r="F7" s="667"/>
      <c r="G7" s="667"/>
      <c r="H7" s="152">
        <v>1</v>
      </c>
      <c r="I7" s="153">
        <v>2</v>
      </c>
      <c r="J7" s="153">
        <v>3</v>
      </c>
      <c r="K7" s="153">
        <v>4</v>
      </c>
      <c r="L7" s="154">
        <v>5</v>
      </c>
      <c r="M7" s="155" t="s">
        <v>41</v>
      </c>
      <c r="N7" s="156" t="s">
        <v>42</v>
      </c>
      <c r="O7" s="152">
        <v>1</v>
      </c>
      <c r="P7" s="153">
        <v>2</v>
      </c>
      <c r="Q7" s="153">
        <v>3</v>
      </c>
      <c r="R7" s="153">
        <v>4</v>
      </c>
      <c r="S7" s="153">
        <v>5</v>
      </c>
      <c r="T7" s="153">
        <v>6</v>
      </c>
      <c r="U7" s="153">
        <v>7</v>
      </c>
      <c r="V7" s="153">
        <v>8</v>
      </c>
      <c r="W7" s="153">
        <v>9</v>
      </c>
      <c r="X7" s="153">
        <v>10</v>
      </c>
      <c r="Y7" s="153">
        <v>11</v>
      </c>
      <c r="Z7" s="153">
        <v>12</v>
      </c>
      <c r="AA7" s="153">
        <v>13</v>
      </c>
      <c r="AB7" s="153">
        <v>14</v>
      </c>
      <c r="AC7" s="153">
        <v>15</v>
      </c>
      <c r="AD7" s="153">
        <v>16</v>
      </c>
      <c r="AE7" s="153">
        <v>17</v>
      </c>
      <c r="AF7" s="153">
        <v>18</v>
      </c>
      <c r="AG7" s="154">
        <v>19</v>
      </c>
      <c r="AH7" s="157" t="s">
        <v>43</v>
      </c>
      <c r="AI7" s="158" t="s">
        <v>42</v>
      </c>
      <c r="AJ7" s="586"/>
      <c r="AK7" s="588"/>
      <c r="AL7" s="792"/>
      <c r="AM7" s="581" t="s">
        <v>34</v>
      </c>
      <c r="AN7" s="582"/>
      <c r="AO7" s="581" t="s">
        <v>44</v>
      </c>
      <c r="AP7" s="582"/>
      <c r="AQ7" s="581" t="s">
        <v>35</v>
      </c>
      <c r="AR7" s="582"/>
      <c r="AS7" s="581" t="s">
        <v>45</v>
      </c>
      <c r="AT7" s="582"/>
      <c r="AU7" s="581" t="s">
        <v>46</v>
      </c>
      <c r="AV7" s="582"/>
      <c r="AW7" s="581" t="s">
        <v>47</v>
      </c>
      <c r="AX7" s="582"/>
      <c r="AY7" s="581" t="s">
        <v>48</v>
      </c>
      <c r="AZ7" s="582"/>
      <c r="BA7" s="788"/>
      <c r="BB7" s="603"/>
      <c r="BC7" s="586"/>
      <c r="BD7" s="588"/>
      <c r="BE7" s="586"/>
      <c r="BF7" s="587"/>
      <c r="BG7" s="588"/>
      <c r="BH7" s="243"/>
      <c r="BI7" s="785"/>
      <c r="BJ7" s="463"/>
      <c r="BK7" s="785"/>
      <c r="BL7" s="786"/>
      <c r="BM7" s="787"/>
      <c r="BN7" s="667"/>
      <c r="BO7" s="667"/>
      <c r="BP7" s="667"/>
      <c r="BQ7" s="669"/>
      <c r="MJ7" s="151" t="s">
        <v>49</v>
      </c>
      <c r="ML7" s="149" t="s">
        <v>50</v>
      </c>
      <c r="MM7" s="159" t="s">
        <v>51</v>
      </c>
      <c r="MN7" s="159" t="s">
        <v>52</v>
      </c>
      <c r="MO7" s="159" t="s">
        <v>53</v>
      </c>
      <c r="MP7" s="159" t="s">
        <v>54</v>
      </c>
      <c r="MQ7" s="159" t="s">
        <v>55</v>
      </c>
    </row>
    <row r="8" spans="1:357" s="8" customFormat="1" ht="131.25" customHeight="1">
      <c r="A8" s="571">
        <v>1</v>
      </c>
      <c r="B8" s="572" t="s">
        <v>198</v>
      </c>
      <c r="C8" s="827" t="s">
        <v>199</v>
      </c>
      <c r="D8" s="146" t="s">
        <v>200</v>
      </c>
      <c r="E8" s="574" t="s">
        <v>201</v>
      </c>
      <c r="F8" s="574" t="s">
        <v>73</v>
      </c>
      <c r="G8" s="576" t="s">
        <v>202</v>
      </c>
      <c r="H8" s="578"/>
      <c r="I8" s="556" t="s">
        <v>40</v>
      </c>
      <c r="J8" s="556"/>
      <c r="K8" s="556"/>
      <c r="L8" s="567"/>
      <c r="M8" s="559">
        <f>IF(L8="X",5,IF(K8="X",4,IF(J8="X",3,IF(I8="X",2,IF(H8="X",1,"0")))))</f>
        <v>2</v>
      </c>
      <c r="N8" s="561" t="str">
        <f>IF(M8=1,"RARA VEZ",IF(M8=2,"IMPROBABLE",IF(M8=3,"POSIBLE",IF(M8=4,"PROBABLE",IF(M8=5,"CASI SIEMPRE","")))))</f>
        <v>IMPROBABLE</v>
      </c>
      <c r="O8" s="578"/>
      <c r="P8" s="556" t="s">
        <v>40</v>
      </c>
      <c r="Q8" s="556"/>
      <c r="R8" s="556"/>
      <c r="S8" s="556" t="s">
        <v>40</v>
      </c>
      <c r="T8" s="556" t="s">
        <v>40</v>
      </c>
      <c r="U8" s="556"/>
      <c r="V8" s="556"/>
      <c r="W8" s="556" t="s">
        <v>40</v>
      </c>
      <c r="X8" s="556" t="s">
        <v>40</v>
      </c>
      <c r="Y8" s="556" t="s">
        <v>40</v>
      </c>
      <c r="Z8" s="556" t="s">
        <v>40</v>
      </c>
      <c r="AA8" s="556" t="s">
        <v>40</v>
      </c>
      <c r="AB8" s="556" t="s">
        <v>40</v>
      </c>
      <c r="AC8" s="556"/>
      <c r="AD8" s="556"/>
      <c r="AE8" s="556"/>
      <c r="AF8" s="556"/>
      <c r="AG8" s="567"/>
      <c r="AH8" s="569">
        <f>COUNTIF(O8:AG8,"X")</f>
        <v>9</v>
      </c>
      <c r="AI8" s="593" t="str">
        <f>IF(AH8=0,"",(IF(AH8&gt;11,"CATASTRÓFICO",IF(AH8&lt;=5,"MODERADO",IF(12&gt;AH8&gt;5,"MAYOR","")))))</f>
        <v>MAYOR</v>
      </c>
      <c r="AJ8" s="595">
        <f>IF(AI8="CATASTRÓFICO",5*M8,IF(AI8="MAYOR",4*M8,IF(AI8="MODERADO",3*M8,0)))</f>
        <v>8</v>
      </c>
      <c r="AK8" s="597" t="str">
        <f>IF(AJ8=0,"",IF(AJ8="MAYOR","EXTREMO",IF(AI8="CASI SIEMPRE","EXTREMO",IF(AI8="CATASTRÓFICO","EXTREMO",IF(AJ8="12M","EXTREMO",IF(AJ8=4,"ALTO",IF(AJ8=8,"ALTO",IF(AJ8=9,"ALTO",IF(AJ8=6,"MODERADO",IF(AJ8=3,"MODERADO",IF(AJ8=12,IF(AI8="MODERADO","ALTO","EXTREMO"),"EXTREMO")))))))))))</f>
        <v>ALTO</v>
      </c>
      <c r="AL8" s="56" t="s">
        <v>203</v>
      </c>
      <c r="AM8" s="52" t="s">
        <v>50</v>
      </c>
      <c r="AN8" s="169">
        <f t="shared" ref="AN8:AN13" si="0">IF(ISBLANK(AM8),"",IF(AM8="Asignado",15,"0"))</f>
        <v>15</v>
      </c>
      <c r="AO8" s="52" t="s">
        <v>63</v>
      </c>
      <c r="AP8" s="169">
        <f t="shared" ref="AP8:AP13" si="1">IF(ISBLANK(AO8),"",IF(AO8="Adecuado",15,"0"))</f>
        <v>15</v>
      </c>
      <c r="AQ8" s="52" t="s">
        <v>51</v>
      </c>
      <c r="AR8" s="169">
        <f t="shared" ref="AR8:AR13" si="2">IF(ISBLANK(AQ8),"",IF(AQ8="Oportuna",15,"0"))</f>
        <v>15</v>
      </c>
      <c r="AS8" s="52" t="s">
        <v>59</v>
      </c>
      <c r="AT8" s="169">
        <f t="shared" ref="AT8:AT13" si="3">IF(ISBLANK(AS8),"",IF(AS8="Prevenir",15,IF(AS8="Detectar",10,"0")))</f>
        <v>10</v>
      </c>
      <c r="AU8" s="52" t="s">
        <v>53</v>
      </c>
      <c r="AV8" s="169">
        <f t="shared" ref="AV8:AV13" si="4">IF(ISBLANK(AU8),"",IF(AU8="Confiable",15,"0"))</f>
        <v>15</v>
      </c>
      <c r="AW8" s="52" t="s">
        <v>55</v>
      </c>
      <c r="AX8" s="169">
        <f t="shared" ref="AX8:AX13" si="5">IF(ISBLANK(AW8),"",IF(AW8="Completa",10,IF(AW8="Incompleta",5,"0")))</f>
        <v>10</v>
      </c>
      <c r="AY8" s="53" t="s">
        <v>54</v>
      </c>
      <c r="AZ8" s="169">
        <f t="shared" ref="AZ8:AZ13" si="6">IF(ISBLANK(AY8),"",IF(AY8="Se Investigan y Resuelven Oportunamente",15,"0"))</f>
        <v>15</v>
      </c>
      <c r="BA8" s="180" t="str">
        <f t="shared" ref="BA8:BA13" si="7">IF(BB8=0,"",IF(BB8&lt;86,"Débil",(IF(BB8&gt;=96,"Fuerte","Moderado"))))</f>
        <v>Moderado</v>
      </c>
      <c r="BB8" s="181">
        <f t="shared" ref="BB8:BB13" si="8">SUM(AZ8,AX8,AV8,AT8,AR8,AP8,AN8)</f>
        <v>95</v>
      </c>
      <c r="BC8" s="54" t="s">
        <v>33</v>
      </c>
      <c r="BD8" s="181" t="str">
        <f>IF(ISBLANK(BC8),"",(IF(BC8="El control no se ejecuta por parte del responsable","Débil",(IF(BC8="El control se ejecuta de manera consistente por parte del responsable","Fuerte","Moderado")))))</f>
        <v>Fuerte</v>
      </c>
      <c r="BE8" s="180" t="str">
        <f>IF(BA8="","",(IF(BD8="Débil","Débil",IF(BD8="Moderado","Moderado",IF(BA8="Débil","Débil","Fuerte")))))</f>
        <v>Fuerte</v>
      </c>
      <c r="BF8" s="200">
        <f>IF(BD8="","",(IF(BD8="Fuerte",2,IF(BD8="Moderado",1,0))))</f>
        <v>2</v>
      </c>
      <c r="BG8" s="976">
        <f>IFERROR(ROUND(AVERAGE(BF8:BF9),0),0)</f>
        <v>2</v>
      </c>
      <c r="BH8" s="487">
        <f>IF(BI8="CASI SIEMPRE",5,IF(BI8="PROBABLE",4,IF(BI8="POSIBLE",3,IF(BI8="IMPROBABLE",2,IF(BI8="RARA VEZ",1,0)))))</f>
        <v>1</v>
      </c>
      <c r="BI8" s="503" t="str">
        <f>IF(BG8=2,IF(N8="CASI SIEMPRE","POSIBLE",IF(N8="PROBABLE","IMPROBABLE","RARA VEZ")),IF(BG8=1,IF(N8="CASI SEGURO","PROBABLE",IF(N8="PROBABLE","POSIBLE",IF(N8="POSIBLE","IMPROBABLE","RARA VEZ"))),IF(BG8=0,N8,0)))</f>
        <v>RARA VEZ</v>
      </c>
      <c r="BJ8" s="487">
        <f>IF(BK8="CATASTRÓFICO",5,IF(BK8="MAYOR",4,IF(BK8="MODERADO",3,0)))</f>
        <v>4</v>
      </c>
      <c r="BK8" s="563" t="str">
        <f>AI8</f>
        <v>MAYOR</v>
      </c>
      <c r="BL8" s="565">
        <f>IF(BJ8*BH8=12,IF(BI8="PROBABLE","12A","12M"),BH8*BJ8)</f>
        <v>4</v>
      </c>
      <c r="BM8" s="493" t="str">
        <f>IF(BL8=0,"",IF(BI8="CASI SIEMPRE","EXTREMO",IF(BK8="CATASTRÓFICO","EXTREMO",IF(BL8="12M","EXTREMO",IF(BL8="12A","ALTO",IF(BL8=4,"ALTO",IF(BL8=8,"ALTO",IF(BL8=9,"ALTO",IF(BL8=6,"MODERADO",IF(BL8=3,"MODERADO","EXTREMO"))))))))))</f>
        <v>ALTO</v>
      </c>
      <c r="BN8" s="495"/>
      <c r="BO8" s="34"/>
      <c r="BP8" s="235"/>
      <c r="BQ8" s="35"/>
      <c r="MJ8" s="8" t="s">
        <v>56</v>
      </c>
      <c r="ML8" s="145" t="s">
        <v>57</v>
      </c>
      <c r="MM8" s="8" t="s">
        <v>58</v>
      </c>
      <c r="MN8" s="8" t="s">
        <v>59</v>
      </c>
      <c r="MO8" s="8" t="s">
        <v>60</v>
      </c>
      <c r="MP8" s="8" t="s">
        <v>61</v>
      </c>
      <c r="MQ8" s="8" t="s">
        <v>62</v>
      </c>
    </row>
    <row r="9" spans="1:357" s="8" customFormat="1" ht="128.25" customHeight="1">
      <c r="A9" s="530"/>
      <c r="B9" s="572"/>
      <c r="C9" s="572"/>
      <c r="D9" s="147" t="s">
        <v>204</v>
      </c>
      <c r="E9" s="575"/>
      <c r="F9" s="575"/>
      <c r="G9" s="577"/>
      <c r="H9" s="579"/>
      <c r="I9" s="557"/>
      <c r="J9" s="557"/>
      <c r="K9" s="557"/>
      <c r="L9" s="568"/>
      <c r="M9" s="591"/>
      <c r="N9" s="592"/>
      <c r="O9" s="579"/>
      <c r="P9" s="557"/>
      <c r="Q9" s="557"/>
      <c r="R9" s="557"/>
      <c r="S9" s="557"/>
      <c r="T9" s="557"/>
      <c r="U9" s="557"/>
      <c r="V9" s="557"/>
      <c r="W9" s="557"/>
      <c r="X9" s="557"/>
      <c r="Y9" s="557"/>
      <c r="Z9" s="557"/>
      <c r="AA9" s="557"/>
      <c r="AB9" s="557"/>
      <c r="AC9" s="557"/>
      <c r="AD9" s="557"/>
      <c r="AE9" s="557"/>
      <c r="AF9" s="557"/>
      <c r="AG9" s="568"/>
      <c r="AH9" s="570"/>
      <c r="AI9" s="594"/>
      <c r="AJ9" s="596"/>
      <c r="AK9" s="598"/>
      <c r="AL9" s="59" t="s">
        <v>203</v>
      </c>
      <c r="AM9" s="50" t="s">
        <v>50</v>
      </c>
      <c r="AN9" s="170">
        <f t="shared" si="0"/>
        <v>15</v>
      </c>
      <c r="AO9" s="50" t="s">
        <v>63</v>
      </c>
      <c r="AP9" s="170">
        <f t="shared" si="1"/>
        <v>15</v>
      </c>
      <c r="AQ9" s="50" t="s">
        <v>51</v>
      </c>
      <c r="AR9" s="170">
        <f t="shared" si="2"/>
        <v>15</v>
      </c>
      <c r="AS9" s="50" t="s">
        <v>59</v>
      </c>
      <c r="AT9" s="170">
        <f t="shared" si="3"/>
        <v>10</v>
      </c>
      <c r="AU9" s="50" t="s">
        <v>53</v>
      </c>
      <c r="AV9" s="170">
        <f t="shared" si="4"/>
        <v>15</v>
      </c>
      <c r="AW9" s="50" t="s">
        <v>55</v>
      </c>
      <c r="AX9" s="329">
        <f t="shared" si="5"/>
        <v>10</v>
      </c>
      <c r="AY9" s="51" t="s">
        <v>54</v>
      </c>
      <c r="AZ9" s="170">
        <f t="shared" si="6"/>
        <v>15</v>
      </c>
      <c r="BA9" s="182" t="str">
        <f t="shared" si="7"/>
        <v>Moderado</v>
      </c>
      <c r="BB9" s="183">
        <f t="shared" si="8"/>
        <v>95</v>
      </c>
      <c r="BC9" s="41" t="s">
        <v>33</v>
      </c>
      <c r="BD9" s="194" t="str">
        <f t="shared" ref="BD9:BD13" si="9">IF(ISBLANK(BC9),"",(IF(BC9="El control no se ejecuta por parte del responsable","Débil",(IF(BC9="El control se ejecuta de manera consistente por parte del responsable","Fuerte","Moderado")))))</f>
        <v>Fuerte</v>
      </c>
      <c r="BE9" s="203" t="str">
        <f t="shared" ref="BE9:BE13" si="10">IF(BA9="","",(IF(BD9="Débil","Débil",IF(BD9="Moderado","Moderado",IF(BA9="Débil","Débil","Fuerte")))))</f>
        <v>Fuerte</v>
      </c>
      <c r="BF9" s="204">
        <f t="shared" ref="BF9:BF13" si="11">IF(BD9="","",(IF(BD9="Fuerte",2,IF(BD9="Moderado",1,0))))</f>
        <v>2</v>
      </c>
      <c r="BG9" s="976"/>
      <c r="BH9" s="487"/>
      <c r="BI9" s="503"/>
      <c r="BJ9" s="487"/>
      <c r="BK9" s="564"/>
      <c r="BL9" s="973"/>
      <c r="BM9" s="493"/>
      <c r="BN9" s="495"/>
      <c r="BO9" s="29"/>
      <c r="BP9" s="28"/>
      <c r="BQ9" s="30"/>
      <c r="ML9" s="8" t="s">
        <v>63</v>
      </c>
      <c r="MN9" s="8" t="s">
        <v>64</v>
      </c>
      <c r="MQ9" s="8" t="s">
        <v>65</v>
      </c>
    </row>
    <row r="10" spans="1:357" s="8" customFormat="1" ht="115.5" customHeight="1">
      <c r="A10" s="571">
        <v>2</v>
      </c>
      <c r="B10" s="572"/>
      <c r="C10" s="572"/>
      <c r="D10" s="55" t="s">
        <v>205</v>
      </c>
      <c r="E10" s="580" t="s">
        <v>206</v>
      </c>
      <c r="F10" s="572" t="s">
        <v>73</v>
      </c>
      <c r="G10" s="576" t="s">
        <v>207</v>
      </c>
      <c r="H10" s="537"/>
      <c r="I10" s="507" t="s">
        <v>40</v>
      </c>
      <c r="J10" s="507"/>
      <c r="K10" s="507"/>
      <c r="L10" s="508"/>
      <c r="M10" s="510">
        <f>IF(L10="X",5,IF(K10="X",4,IF(J10="X",3,IF(I10="X",2,IF(H10="X",1,"0")))))</f>
        <v>2</v>
      </c>
      <c r="N10" s="512" t="str">
        <f>IF(M10=1,"RARA VEZ",IF(M10=2,"IMPROBABLE",IF(M10=3,"POSIBLE",IF(M10=4,"PROBABLE",IF(M10=5,"CASI SIEMPRE","")))))</f>
        <v>IMPROBABLE</v>
      </c>
      <c r="O10" s="562" t="s">
        <v>40</v>
      </c>
      <c r="P10" s="505" t="s">
        <v>40</v>
      </c>
      <c r="Q10" s="505"/>
      <c r="R10" s="505"/>
      <c r="S10" s="505"/>
      <c r="T10" s="505" t="s">
        <v>40</v>
      </c>
      <c r="U10" s="505"/>
      <c r="V10" s="505"/>
      <c r="W10" s="505"/>
      <c r="X10" s="505" t="s">
        <v>40</v>
      </c>
      <c r="Y10" s="505" t="s">
        <v>40</v>
      </c>
      <c r="Z10" s="505" t="s">
        <v>40</v>
      </c>
      <c r="AA10" s="505" t="s">
        <v>40</v>
      </c>
      <c r="AB10" s="505" t="s">
        <v>40</v>
      </c>
      <c r="AC10" s="505" t="s">
        <v>40</v>
      </c>
      <c r="AD10" s="505"/>
      <c r="AE10" s="505"/>
      <c r="AF10" s="505"/>
      <c r="AG10" s="551"/>
      <c r="AH10" s="518">
        <f>COUNTIF(O10:AG10,"X")</f>
        <v>9</v>
      </c>
      <c r="AI10" s="553" t="str">
        <f>IF(AH10=0,"",(IF(AH10&gt;11,"CATASTRÓFICO",IF(AH10&lt;=5,"MODERADO",IF(12&gt;=AH10&gt;5,"MAYOR","")))))</f>
        <v>MAYOR</v>
      </c>
      <c r="AJ10" s="555">
        <f>IF(AI10="CATASTRÓFICO",5*M10,IF(AI10="MAYOR",4*M10,IF(AI10="MODERADO",3*M10,0)))</f>
        <v>8</v>
      </c>
      <c r="AK10" s="499" t="str">
        <f t="shared" ref="AK10" si="12">IF(AJ10=0,"",IF(AJ10="MAYOR","EXTREMO",IF(AI10="CASI SIEMPRE","EXTREMO",IF(AI10="CATASTRÓFICO","EXTREMO",IF(AJ10="12M","EXTREMO",IF(AJ10=4,"ALTO",IF(AJ10=8,"ALTO",IF(AJ10=9,"ALTO",IF(AJ10=6,"MODERADO",IF(AJ10=3,"MODERADO",IF(AJ10=12,IF(AI10="MODERADO","ALTO","EXTREMO"),"EXTREMO")))))))))))</f>
        <v>ALTO</v>
      </c>
      <c r="AL10" s="31" t="s">
        <v>208</v>
      </c>
      <c r="AM10" s="36" t="s">
        <v>50</v>
      </c>
      <c r="AN10" s="171">
        <f t="shared" si="0"/>
        <v>15</v>
      </c>
      <c r="AO10" s="36" t="s">
        <v>63</v>
      </c>
      <c r="AP10" s="171">
        <f t="shared" si="1"/>
        <v>15</v>
      </c>
      <c r="AQ10" s="36" t="s">
        <v>51</v>
      </c>
      <c r="AR10" s="171">
        <f t="shared" si="2"/>
        <v>15</v>
      </c>
      <c r="AS10" s="36" t="s">
        <v>52</v>
      </c>
      <c r="AT10" s="171">
        <f t="shared" si="3"/>
        <v>15</v>
      </c>
      <c r="AU10" s="36" t="s">
        <v>53</v>
      </c>
      <c r="AV10" s="171">
        <f t="shared" si="4"/>
        <v>15</v>
      </c>
      <c r="AW10" s="36" t="s">
        <v>55</v>
      </c>
      <c r="AX10" s="169">
        <f t="shared" si="5"/>
        <v>10</v>
      </c>
      <c r="AY10" s="37" t="s">
        <v>54</v>
      </c>
      <c r="AZ10" s="171">
        <f t="shared" si="6"/>
        <v>15</v>
      </c>
      <c r="BA10" s="184" t="str">
        <f t="shared" si="7"/>
        <v>Fuerte</v>
      </c>
      <c r="BB10" s="185">
        <f t="shared" si="8"/>
        <v>100</v>
      </c>
      <c r="BC10" s="36" t="s">
        <v>33</v>
      </c>
      <c r="BD10" s="195" t="str">
        <f t="shared" si="9"/>
        <v>Fuerte</v>
      </c>
      <c r="BE10" s="205" t="str">
        <f t="shared" si="10"/>
        <v>Fuerte</v>
      </c>
      <c r="BF10" s="206">
        <f t="shared" si="11"/>
        <v>2</v>
      </c>
      <c r="BG10" s="539">
        <f>IFERROR(ROUND(AVERAGE(BF10:BF11),0),0)</f>
        <v>2</v>
      </c>
      <c r="BH10" s="542">
        <f>IF(BI10="CASI SIEMPRE",5,IF(BI10="PROBABLE",4,IF(BI10="POSIBLE",3,IF(BI10="IMPROBABLE",2,IF(BI10="RARA VEZ",1,0)))))</f>
        <v>1</v>
      </c>
      <c r="BI10" s="545" t="str">
        <f>IF(BG10=2,IF(N10="CASI SIEMPRE","POSIBLE",IF(N10="PROBABLE","IMPROBABLE","RARA VEZ")),IF(BG10=1,IF(N10="CASI SEGURO","PROBABLE",IF(N10="PROBABLE","POSIBLE",IF(N10="POSIBLE","IMPROBABLE","RARA VEZ"))),IF(BG10=0,N10,0)))</f>
        <v>RARA VEZ</v>
      </c>
      <c r="BJ10" s="542">
        <f>IF(BK10="CATASTRÓFICO",5,IF(BK10="MAYOR",4,IF(BK10="MODERADO",3,0)))</f>
        <v>4</v>
      </c>
      <c r="BK10" s="548" t="str">
        <f>AI10</f>
        <v>MAYOR</v>
      </c>
      <c r="BL10" s="565">
        <f>IF(BJ10*BH10=12,IF(BI10="PROBABLE","12A","12M"),BH10*BJ10)</f>
        <v>4</v>
      </c>
      <c r="BM10" s="523" t="str">
        <f>IF(BL10=0,"",IF(BI10="CASI SIEMPRE","EXTREMO",IF(BK10="CATASTRÓFICO","EXTREMO",IF(BL10="12M","EXTREMO",IF(BL10="12A","ALTO",IF(BL10=4,"ALTO",IF(BL10=8,"ALTO",IF(BL10=9,"ALTO",IF(BL10=6,"MODERADO",IF(BL10=3,"MODERADO","EXTREMO"))))))))))</f>
        <v>ALTO</v>
      </c>
      <c r="BN10" s="526"/>
      <c r="BO10" s="18"/>
      <c r="BP10" s="142"/>
      <c r="BQ10" s="19"/>
      <c r="ML10" s="8" t="s">
        <v>66</v>
      </c>
    </row>
    <row r="11" spans="1:357" s="8" customFormat="1" ht="72.75" customHeight="1">
      <c r="A11" s="530"/>
      <c r="B11" s="572"/>
      <c r="C11" s="572"/>
      <c r="D11" s="15" t="s">
        <v>209</v>
      </c>
      <c r="E11" s="532"/>
      <c r="F11" s="534"/>
      <c r="G11" s="536"/>
      <c r="H11" s="578"/>
      <c r="I11" s="556"/>
      <c r="J11" s="556"/>
      <c r="K11" s="556"/>
      <c r="L11" s="567"/>
      <c r="M11" s="559"/>
      <c r="N11" s="561"/>
      <c r="O11" s="515"/>
      <c r="P11" s="506"/>
      <c r="Q11" s="506"/>
      <c r="R11" s="506"/>
      <c r="S11" s="506"/>
      <c r="T11" s="506"/>
      <c r="U11" s="506"/>
      <c r="V11" s="506"/>
      <c r="W11" s="506"/>
      <c r="X11" s="506"/>
      <c r="Y11" s="506"/>
      <c r="Z11" s="506"/>
      <c r="AA11" s="506"/>
      <c r="AB11" s="506"/>
      <c r="AC11" s="506"/>
      <c r="AD11" s="506"/>
      <c r="AE11" s="506"/>
      <c r="AF11" s="506"/>
      <c r="AG11" s="509"/>
      <c r="AH11" s="519"/>
      <c r="AI11" s="490"/>
      <c r="AJ11" s="498"/>
      <c r="AK11" s="500" t="str">
        <f t="shared" ref="AK11:AK12" si="13">IF(AJ11=0,"",IF(AJ11="MAYOR","EXTREMO",IF(AI11="CASI SIEMPRE","EXTREMO",IF(AI11="CATASTRÓFICO","EXTREMO",IF(AJ11="12M","EXTREMO",IF(AJ11=4,"ALTO",IF(AJ11=8,"ALTO",IF(AJ11=9,"ALTO",IF(AJ11=6,"MODERADO",IF(AJ11=3,"MODERADO",IF(AJ11=12,IF(AI11="MODERADO","ALTO","EXTREMO"),"EXTREMO")))))))))))</f>
        <v/>
      </c>
      <c r="AL11" s="38" t="s">
        <v>208</v>
      </c>
      <c r="AM11" s="39" t="s">
        <v>50</v>
      </c>
      <c r="AN11" s="173">
        <f t="shared" si="0"/>
        <v>15</v>
      </c>
      <c r="AO11" s="39" t="s">
        <v>63</v>
      </c>
      <c r="AP11" s="173">
        <f t="shared" si="1"/>
        <v>15</v>
      </c>
      <c r="AQ11" s="39" t="s">
        <v>51</v>
      </c>
      <c r="AR11" s="173">
        <f t="shared" si="2"/>
        <v>15</v>
      </c>
      <c r="AS11" s="39" t="s">
        <v>52</v>
      </c>
      <c r="AT11" s="173">
        <f t="shared" si="3"/>
        <v>15</v>
      </c>
      <c r="AU11" s="39" t="s">
        <v>53</v>
      </c>
      <c r="AV11" s="173">
        <f t="shared" si="4"/>
        <v>15</v>
      </c>
      <c r="AW11" s="39" t="s">
        <v>55</v>
      </c>
      <c r="AX11" s="329">
        <f t="shared" si="5"/>
        <v>10</v>
      </c>
      <c r="AY11" s="40" t="s">
        <v>54</v>
      </c>
      <c r="AZ11" s="173">
        <f t="shared" si="6"/>
        <v>15</v>
      </c>
      <c r="BA11" s="188" t="str">
        <f t="shared" si="7"/>
        <v>Fuerte</v>
      </c>
      <c r="BB11" s="189">
        <f t="shared" si="8"/>
        <v>100</v>
      </c>
      <c r="BC11" s="39" t="s">
        <v>33</v>
      </c>
      <c r="BD11" s="197" t="str">
        <f t="shared" si="9"/>
        <v>Fuerte</v>
      </c>
      <c r="BE11" s="209" t="str">
        <f t="shared" si="10"/>
        <v>Fuerte</v>
      </c>
      <c r="BF11" s="210">
        <f t="shared" si="11"/>
        <v>2</v>
      </c>
      <c r="BG11" s="541"/>
      <c r="BH11" s="544"/>
      <c r="BI11" s="547"/>
      <c r="BJ11" s="544"/>
      <c r="BK11" s="550"/>
      <c r="BL11" s="973"/>
      <c r="BM11" s="525"/>
      <c r="BN11" s="528"/>
      <c r="BO11" s="16"/>
      <c r="BP11" s="144"/>
      <c r="BQ11" s="17"/>
    </row>
    <row r="12" spans="1:357" s="8" customFormat="1" ht="72.75" customHeight="1">
      <c r="A12" s="529">
        <v>3</v>
      </c>
      <c r="B12" s="572"/>
      <c r="C12" s="572"/>
      <c r="D12" s="31" t="s">
        <v>210</v>
      </c>
      <c r="E12" s="531" t="s">
        <v>211</v>
      </c>
      <c r="F12" s="533" t="s">
        <v>73</v>
      </c>
      <c r="G12" s="535" t="s">
        <v>202</v>
      </c>
      <c r="H12" s="537"/>
      <c r="I12" s="507" t="s">
        <v>40</v>
      </c>
      <c r="J12" s="507"/>
      <c r="K12" s="507"/>
      <c r="L12" s="508"/>
      <c r="M12" s="510">
        <f>IF(L12="X",5,IF(K12="X",4,IF(J12="X",3,IF(I12="X",2,IF(H12="X",1,"0")))))</f>
        <v>2</v>
      </c>
      <c r="N12" s="512" t="str">
        <f>IF(M12=1,"RARA VEZ",IF(M12=2,"IMPROBABLE",IF(M12=3,"POSIBLE",IF(M12=4,"PROBABLE",IF(M12=5,"CASI SIEMPRE","")))))</f>
        <v>IMPROBABLE</v>
      </c>
      <c r="O12" s="514"/>
      <c r="P12" s="516" t="s">
        <v>40</v>
      </c>
      <c r="Q12" s="516"/>
      <c r="R12" s="516"/>
      <c r="S12" s="516" t="s">
        <v>40</v>
      </c>
      <c r="T12" s="516" t="s">
        <v>40</v>
      </c>
      <c r="U12" s="516"/>
      <c r="V12" s="516"/>
      <c r="W12" s="516" t="s">
        <v>40</v>
      </c>
      <c r="X12" s="516" t="s">
        <v>40</v>
      </c>
      <c r="Y12" s="516" t="s">
        <v>40</v>
      </c>
      <c r="Z12" s="516" t="s">
        <v>40</v>
      </c>
      <c r="AA12" s="516" t="s">
        <v>40</v>
      </c>
      <c r="AB12" s="516" t="s">
        <v>40</v>
      </c>
      <c r="AC12" s="516"/>
      <c r="AD12" s="516"/>
      <c r="AE12" s="516"/>
      <c r="AF12" s="516"/>
      <c r="AG12" s="517"/>
      <c r="AH12" s="518">
        <f>COUNTIF(O12:AG12,"X")</f>
        <v>9</v>
      </c>
      <c r="AI12" s="489" t="str">
        <f>IF(AH12=0,"",(IF(AH12&gt;11,"CATASTRÓFICO",IF(AH12&lt;=5,"MODERADO",IF(12&gt;=AH12&gt;5,"MAYOR","")))))</f>
        <v>MAYOR</v>
      </c>
      <c r="AJ12" s="497">
        <f>IF(AI12="CATASTRÓFICO",5*M12,IF(AI12="MAYOR",4*M12,IF(AI12="MODERADO",3*M12,0)))</f>
        <v>8</v>
      </c>
      <c r="AK12" s="499" t="str">
        <f t="shared" si="13"/>
        <v>ALTO</v>
      </c>
      <c r="AL12" s="33" t="s">
        <v>212</v>
      </c>
      <c r="AM12" s="11" t="s">
        <v>50</v>
      </c>
      <c r="AN12" s="174">
        <f t="shared" si="0"/>
        <v>15</v>
      </c>
      <c r="AO12" s="11" t="s">
        <v>63</v>
      </c>
      <c r="AP12" s="177">
        <f t="shared" si="1"/>
        <v>15</v>
      </c>
      <c r="AQ12" s="11" t="s">
        <v>51</v>
      </c>
      <c r="AR12" s="177">
        <f t="shared" si="2"/>
        <v>15</v>
      </c>
      <c r="AS12" s="11" t="s">
        <v>59</v>
      </c>
      <c r="AT12" s="177">
        <f t="shared" si="3"/>
        <v>10</v>
      </c>
      <c r="AU12" s="11" t="s">
        <v>53</v>
      </c>
      <c r="AV12" s="177">
        <f t="shared" si="4"/>
        <v>15</v>
      </c>
      <c r="AW12" s="11" t="s">
        <v>55</v>
      </c>
      <c r="AX12" s="169">
        <f t="shared" si="5"/>
        <v>10</v>
      </c>
      <c r="AY12" s="12" t="s">
        <v>54</v>
      </c>
      <c r="AZ12" s="174">
        <f t="shared" si="6"/>
        <v>15</v>
      </c>
      <c r="BA12" s="190" t="str">
        <f t="shared" si="7"/>
        <v>Moderado</v>
      </c>
      <c r="BB12" s="191">
        <f t="shared" si="8"/>
        <v>95</v>
      </c>
      <c r="BC12" s="11" t="s">
        <v>56</v>
      </c>
      <c r="BD12" s="198" t="str">
        <f t="shared" si="9"/>
        <v>Débil</v>
      </c>
      <c r="BE12" s="205" t="str">
        <f t="shared" si="10"/>
        <v>Débil</v>
      </c>
      <c r="BF12" s="206">
        <f t="shared" si="11"/>
        <v>0</v>
      </c>
      <c r="BG12" s="501">
        <f>IFERROR(ROUND(AVERAGE(BF12:BF13),0),0)</f>
        <v>1</v>
      </c>
      <c r="BH12" s="487">
        <f>IF(BI12="CASI SIEMPRE",5,IF(BI12="PROBABLE",4,IF(BI12="POSIBLE",3,IF(BI12="IMPROBABLE",2,IF(BI12="RARA VEZ",1,0)))))</f>
        <v>1</v>
      </c>
      <c r="BI12" s="503" t="str">
        <f>IF(BG12=2,IF(N12="CASI SIEMPRE","POSIBLE",IF(N12="PROBABLE","IMPROBABLE","RARA VEZ")),IF(BG12=1,IF(N12="CASI SEGURO","PROBABLE",IF(N12="PROBABLE","POSIBLE",IF(N12="POSIBLE","IMPROBABLE","RARA VEZ"))),IF(BG12=0,N12,0)))</f>
        <v>RARA VEZ</v>
      </c>
      <c r="BJ12" s="487">
        <f>IF(BK12="CATASTRÓFICO",5,IF(BK12="MAYOR",4,IF(BK12="MODERADO",3,0)))</f>
        <v>4</v>
      </c>
      <c r="BK12" s="489" t="str">
        <f>AI12</f>
        <v>MAYOR</v>
      </c>
      <c r="BL12" s="565">
        <f>IF(BJ12*BH12=12,IF(BI12="PROBABLE","12A","12M"),BH12*BJ12)</f>
        <v>4</v>
      </c>
      <c r="BM12" s="523" t="str">
        <f t="shared" ref="BM12" si="14">IF(BL12=0,"",IF(BI12="CASI SIEMPRE","EXTREMO",IF(BK12="CATASTRÓFICO","EXTREMO",IF(BL12="12M","EXTREMO",IF(BL12="12A","ALTO",IF(BL12=4,"ALTO",IF(BL12=8,"ALTO",IF(BL12=9,"ALTO",IF(BL12=6,"MODERADO",IF(BL12=3,"MODERADO","EXTREMO"))))))))))</f>
        <v>ALTO</v>
      </c>
      <c r="BN12" s="495"/>
      <c r="BO12" s="34"/>
      <c r="BP12" s="27"/>
      <c r="BQ12" s="35"/>
    </row>
    <row r="13" spans="1:357" s="8" customFormat="1" ht="72.75" customHeight="1">
      <c r="A13" s="530"/>
      <c r="B13" s="572"/>
      <c r="C13" s="572"/>
      <c r="D13" s="15" t="s">
        <v>209</v>
      </c>
      <c r="E13" s="532"/>
      <c r="F13" s="534"/>
      <c r="G13" s="536"/>
      <c r="H13" s="515"/>
      <c r="I13" s="506"/>
      <c r="J13" s="506"/>
      <c r="K13" s="506"/>
      <c r="L13" s="509"/>
      <c r="M13" s="511"/>
      <c r="N13" s="513"/>
      <c r="O13" s="515"/>
      <c r="P13" s="506"/>
      <c r="Q13" s="506"/>
      <c r="R13" s="506"/>
      <c r="S13" s="506"/>
      <c r="T13" s="506"/>
      <c r="U13" s="506"/>
      <c r="V13" s="506"/>
      <c r="W13" s="506"/>
      <c r="X13" s="506"/>
      <c r="Y13" s="506"/>
      <c r="Z13" s="506"/>
      <c r="AA13" s="506"/>
      <c r="AB13" s="506"/>
      <c r="AC13" s="506"/>
      <c r="AD13" s="506"/>
      <c r="AE13" s="506"/>
      <c r="AF13" s="506"/>
      <c r="AG13" s="509"/>
      <c r="AH13" s="519"/>
      <c r="AI13" s="490"/>
      <c r="AJ13" s="498"/>
      <c r="AK13" s="500"/>
      <c r="AL13" s="15" t="s">
        <v>212</v>
      </c>
      <c r="AM13" s="39" t="s">
        <v>50</v>
      </c>
      <c r="AN13" s="175">
        <f t="shared" si="0"/>
        <v>15</v>
      </c>
      <c r="AO13" s="39" t="s">
        <v>63</v>
      </c>
      <c r="AP13" s="178">
        <f t="shared" si="1"/>
        <v>15</v>
      </c>
      <c r="AQ13" s="39" t="s">
        <v>51</v>
      </c>
      <c r="AR13" s="178">
        <f t="shared" si="2"/>
        <v>15</v>
      </c>
      <c r="AS13" s="39" t="s">
        <v>52</v>
      </c>
      <c r="AT13" s="178">
        <f t="shared" si="3"/>
        <v>15</v>
      </c>
      <c r="AU13" s="39" t="s">
        <v>53</v>
      </c>
      <c r="AV13" s="178">
        <f t="shared" si="4"/>
        <v>15</v>
      </c>
      <c r="AW13" s="39" t="s">
        <v>55</v>
      </c>
      <c r="AX13" s="329">
        <f t="shared" si="5"/>
        <v>10</v>
      </c>
      <c r="AY13" s="40" t="s">
        <v>54</v>
      </c>
      <c r="AZ13" s="175">
        <f t="shared" si="6"/>
        <v>15</v>
      </c>
      <c r="BA13" s="188" t="str">
        <f t="shared" si="7"/>
        <v>Fuerte</v>
      </c>
      <c r="BB13" s="189">
        <f t="shared" si="8"/>
        <v>100</v>
      </c>
      <c r="BC13" s="39" t="s">
        <v>33</v>
      </c>
      <c r="BD13" s="197" t="str">
        <f t="shared" si="9"/>
        <v>Fuerte</v>
      </c>
      <c r="BE13" s="211" t="str">
        <f t="shared" si="10"/>
        <v>Fuerte</v>
      </c>
      <c r="BF13" s="212">
        <f t="shared" si="11"/>
        <v>2</v>
      </c>
      <c r="BG13" s="502"/>
      <c r="BH13" s="488"/>
      <c r="BI13" s="504"/>
      <c r="BJ13" s="488"/>
      <c r="BK13" s="490"/>
      <c r="BL13" s="973"/>
      <c r="BM13" s="525"/>
      <c r="BN13" s="496"/>
      <c r="BO13" s="16"/>
      <c r="BP13" s="144"/>
      <c r="BQ13" s="17"/>
    </row>
    <row r="14" spans="1:357" s="8" customFormat="1" ht="72.75" customHeight="1">
      <c r="A14" s="529">
        <v>4</v>
      </c>
      <c r="B14" s="572"/>
      <c r="C14" s="572"/>
      <c r="D14" s="31" t="s">
        <v>210</v>
      </c>
      <c r="E14" s="531" t="s">
        <v>213</v>
      </c>
      <c r="F14" s="533" t="s">
        <v>73</v>
      </c>
      <c r="G14" s="535" t="s">
        <v>202</v>
      </c>
      <c r="H14" s="537"/>
      <c r="I14" s="507" t="s">
        <v>40</v>
      </c>
      <c r="J14" s="507"/>
      <c r="K14" s="507"/>
      <c r="L14" s="508"/>
      <c r="M14" s="510">
        <f>IF(L14="X",5,IF(K14="X",4,IF(J14="X",3,IF(I14="X",2,IF(H14="X",1,"0")))))</f>
        <v>2</v>
      </c>
      <c r="N14" s="512" t="str">
        <f>IF(M14=1,"RARA VEZ",IF(M14=2,"IMPROBABLE",IF(M14=3,"POSIBLE",IF(M14=4,"PROBABLE",IF(M14=5,"CASI SIEMPRE","")))))</f>
        <v>IMPROBABLE</v>
      </c>
      <c r="O14" s="514"/>
      <c r="P14" s="516" t="s">
        <v>40</v>
      </c>
      <c r="Q14" s="516" t="s">
        <v>40</v>
      </c>
      <c r="R14" s="516" t="s">
        <v>40</v>
      </c>
      <c r="S14" s="516" t="s">
        <v>40</v>
      </c>
      <c r="T14" s="516" t="s">
        <v>40</v>
      </c>
      <c r="U14" s="516"/>
      <c r="V14" s="516" t="s">
        <v>40</v>
      </c>
      <c r="W14" s="516"/>
      <c r="X14" s="516"/>
      <c r="Y14" s="516" t="s">
        <v>40</v>
      </c>
      <c r="Z14" s="516" t="s">
        <v>40</v>
      </c>
      <c r="AA14" s="516"/>
      <c r="AB14" s="516" t="s">
        <v>40</v>
      </c>
      <c r="AC14" s="516"/>
      <c r="AD14" s="516"/>
      <c r="AE14" s="516"/>
      <c r="AF14" s="516"/>
      <c r="AG14" s="517" t="s">
        <v>75</v>
      </c>
      <c r="AH14" s="518">
        <f>COUNTIF(O14:AG14,"X")</f>
        <v>10</v>
      </c>
      <c r="AI14" s="489" t="str">
        <f>IF(AH14=0,"",(IF(AH14&gt;11,"CATASTRÓFICO",IF(AH14&lt;=5,"MODERADO",IF(12&gt;=AH14&gt;5,"MAYOR","")))))</f>
        <v>MAYOR</v>
      </c>
      <c r="AJ14" s="497">
        <f>IF(AI14="CATASTRÓFICO",5*M14,IF(AI14="MAYOR",4*M14,IF(AI14="MODERADO",3*M14,0)))</f>
        <v>8</v>
      </c>
      <c r="AK14" s="499" t="str">
        <f t="shared" ref="AK14" si="15">IF(AJ14=0,"",IF(AJ14="MAYOR","EXTREMO",IF(AI14="CASI SIEMPRE","EXTREMO",IF(AI14="CATASTRÓFICO","EXTREMO",IF(AJ14="12M","EXTREMO",IF(AJ14=4,"ALTO",IF(AJ14=8,"ALTO",IF(AJ14=9,"ALTO",IF(AJ14=6,"MODERADO",IF(AJ14=3,"MODERADO",IF(AJ14=12,IF(AI14="MODERADO","ALTO","EXTREMO"),"EXTREMO")))))))))))</f>
        <v>ALTO</v>
      </c>
      <c r="AL14" s="33" t="s">
        <v>214</v>
      </c>
      <c r="AM14" s="11" t="s">
        <v>50</v>
      </c>
      <c r="AN14" s="174">
        <f t="shared" ref="AN14:AN15" si="16">IF(ISBLANK(AM14),"",IF(AM14="Asignado",15,"0"))</f>
        <v>15</v>
      </c>
      <c r="AO14" s="11" t="s">
        <v>63</v>
      </c>
      <c r="AP14" s="177">
        <f t="shared" ref="AP14:AP15" si="17">IF(ISBLANK(AO14),"",IF(AO14="Adecuado",15,"0"))</f>
        <v>15</v>
      </c>
      <c r="AQ14" s="11" t="s">
        <v>51</v>
      </c>
      <c r="AR14" s="177">
        <f t="shared" ref="AR14:AR15" si="18">IF(ISBLANK(AQ14),"",IF(AQ14="Oportuna",15,"0"))</f>
        <v>15</v>
      </c>
      <c r="AS14" s="11" t="s">
        <v>59</v>
      </c>
      <c r="AT14" s="177">
        <f t="shared" ref="AT14:AT15" si="19">IF(ISBLANK(AS14),"",IF(AS14="Prevenir",15,IF(AS14="Detectar",10,"0")))</f>
        <v>10</v>
      </c>
      <c r="AU14" s="11" t="s">
        <v>53</v>
      </c>
      <c r="AV14" s="177">
        <f t="shared" ref="AV14:AV15" si="20">IF(ISBLANK(AU14),"",IF(AU14="Confiable",15,"0"))</f>
        <v>15</v>
      </c>
      <c r="AW14" s="11" t="s">
        <v>55</v>
      </c>
      <c r="AX14" s="169">
        <f t="shared" ref="AX14:AX15" si="21">IF(ISBLANK(AW14),"",IF(AW14="Completa",10,IF(AW14="Incompleta",5,"0")))</f>
        <v>10</v>
      </c>
      <c r="AY14" s="12" t="s">
        <v>54</v>
      </c>
      <c r="AZ14" s="174">
        <f t="shared" ref="AZ14:AZ15" si="22">IF(ISBLANK(AY14),"",IF(AY14="Se Investigan y Resuelven Oportunamente",15,"0"))</f>
        <v>15</v>
      </c>
      <c r="BA14" s="190" t="str">
        <f t="shared" ref="BA14:BA15" si="23">IF(BB14=0,"",IF(BB14&lt;86,"Débil",(IF(BB14&gt;=96,"Fuerte","Moderado"))))</f>
        <v>Moderado</v>
      </c>
      <c r="BB14" s="191">
        <f t="shared" ref="BB14:BB15" si="24">SUM(AZ14,AX14,AV14,AT14,AR14,AP14,AN14)</f>
        <v>95</v>
      </c>
      <c r="BC14" s="11" t="s">
        <v>56</v>
      </c>
      <c r="BD14" s="198" t="str">
        <f t="shared" ref="BD14:BD15" si="25">IF(ISBLANK(BC14),"",(IF(BC14="El control no se ejecuta por parte del responsable","Débil",(IF(BC14="El control se ejecuta de manera consistente por parte del responsable","Fuerte","Moderado")))))</f>
        <v>Débil</v>
      </c>
      <c r="BE14" s="205" t="str">
        <f t="shared" ref="BE14:BE15" si="26">IF(BA14="","",(IF(BD14="Débil","Débil",IF(BD14="Moderado","Moderado",IF(BA14="Débil","Débil","Fuerte")))))</f>
        <v>Débil</v>
      </c>
      <c r="BF14" s="206">
        <f t="shared" ref="BF14:BF15" si="27">IF(BD14="","",(IF(BD14="Fuerte",2,IF(BD14="Moderado",1,0))))</f>
        <v>0</v>
      </c>
      <c r="BG14" s="501">
        <f>IFERROR(ROUND(AVERAGE(BF14:BF15),0),0)</f>
        <v>1</v>
      </c>
      <c r="BH14" s="487">
        <f>IF(BI14="CASI SIEMPRE",5,IF(BI14="PROBABLE",4,IF(BI14="POSIBLE",3,IF(BI14="IMPROBABLE",2,IF(BI14="RARA VEZ",1,0)))))</f>
        <v>1</v>
      </c>
      <c r="BI14" s="503" t="str">
        <f>IF(BG14=2,IF(N14="CASI SIEMPRE","POSIBLE",IF(N14="PROBABLE","IMPROBABLE","RARA VEZ")),IF(BG14=1,IF(N14="CASI SEGURO","PROBABLE",IF(N14="PROBABLE","POSIBLE",IF(N14="POSIBLE","IMPROBABLE","RARA VEZ"))),IF(BG14=0,N14,0)))</f>
        <v>RARA VEZ</v>
      </c>
      <c r="BJ14" s="487">
        <f>IF(BK14="CATASTRÓFICO",5,IF(BK14="MAYOR",4,IF(BK14="MODERADO",3,0)))</f>
        <v>4</v>
      </c>
      <c r="BK14" s="489" t="str">
        <f>AI14</f>
        <v>MAYOR</v>
      </c>
      <c r="BL14" s="565">
        <f>IF(BJ14*BH14=12,IF(BI14="PROBABLE","12A","12M"),BH14*BJ14)</f>
        <v>4</v>
      </c>
      <c r="BM14" s="523" t="str">
        <f t="shared" ref="BM14" si="28">IF(BL14=0,"",IF(BI14="CASI SIEMPRE","EXTREMO",IF(BK14="CATASTRÓFICO","EXTREMO",IF(BL14="12M","EXTREMO",IF(BL14="12A","ALTO",IF(BL14=4,"ALTO",IF(BL14=8,"ALTO",IF(BL14=9,"ALTO",IF(BL14=6,"MODERADO",IF(BL14=3,"MODERADO","EXTREMO"))))))))))</f>
        <v>ALTO</v>
      </c>
      <c r="BN14" s="495"/>
      <c r="BO14" s="34"/>
      <c r="BP14" s="27"/>
      <c r="BQ14" s="35"/>
    </row>
    <row r="15" spans="1:357" s="8" customFormat="1" ht="72.75" customHeight="1">
      <c r="A15" s="974"/>
      <c r="B15" s="707"/>
      <c r="C15" s="707"/>
      <c r="D15" s="126" t="s">
        <v>215</v>
      </c>
      <c r="E15" s="754"/>
      <c r="F15" s="707"/>
      <c r="G15" s="975"/>
      <c r="H15" s="741"/>
      <c r="I15" s="713"/>
      <c r="J15" s="713"/>
      <c r="K15" s="713"/>
      <c r="L15" s="732"/>
      <c r="M15" s="743"/>
      <c r="N15" s="744"/>
      <c r="O15" s="741"/>
      <c r="P15" s="713"/>
      <c r="Q15" s="713"/>
      <c r="R15" s="713"/>
      <c r="S15" s="713"/>
      <c r="T15" s="713"/>
      <c r="U15" s="713"/>
      <c r="V15" s="713"/>
      <c r="W15" s="713"/>
      <c r="X15" s="713"/>
      <c r="Y15" s="713"/>
      <c r="Z15" s="713"/>
      <c r="AA15" s="713"/>
      <c r="AB15" s="713"/>
      <c r="AC15" s="713"/>
      <c r="AD15" s="713"/>
      <c r="AE15" s="713"/>
      <c r="AF15" s="713"/>
      <c r="AG15" s="732"/>
      <c r="AH15" s="742"/>
      <c r="AI15" s="715"/>
      <c r="AJ15" s="716"/>
      <c r="AK15" s="730"/>
      <c r="AL15" s="126" t="s">
        <v>214</v>
      </c>
      <c r="AM15" s="384" t="s">
        <v>50</v>
      </c>
      <c r="AN15" s="281">
        <f t="shared" si="16"/>
        <v>15</v>
      </c>
      <c r="AO15" s="384" t="s">
        <v>63</v>
      </c>
      <c r="AP15" s="282">
        <f t="shared" si="17"/>
        <v>15</v>
      </c>
      <c r="AQ15" s="384" t="s">
        <v>51</v>
      </c>
      <c r="AR15" s="282">
        <f t="shared" si="18"/>
        <v>15</v>
      </c>
      <c r="AS15" s="384" t="s">
        <v>52</v>
      </c>
      <c r="AT15" s="282">
        <f t="shared" si="19"/>
        <v>15</v>
      </c>
      <c r="AU15" s="384" t="s">
        <v>53</v>
      </c>
      <c r="AV15" s="282">
        <f t="shared" si="20"/>
        <v>15</v>
      </c>
      <c r="AW15" s="384" t="s">
        <v>55</v>
      </c>
      <c r="AX15" s="259">
        <f t="shared" si="21"/>
        <v>10</v>
      </c>
      <c r="AY15" s="385" t="s">
        <v>54</v>
      </c>
      <c r="AZ15" s="281">
        <f t="shared" si="22"/>
        <v>15</v>
      </c>
      <c r="BA15" s="283" t="str">
        <f t="shared" si="23"/>
        <v>Fuerte</v>
      </c>
      <c r="BB15" s="284">
        <f t="shared" si="24"/>
        <v>100</v>
      </c>
      <c r="BC15" s="384" t="s">
        <v>33</v>
      </c>
      <c r="BD15" s="285" t="str">
        <f t="shared" si="25"/>
        <v>Fuerte</v>
      </c>
      <c r="BE15" s="286" t="str">
        <f t="shared" si="26"/>
        <v>Fuerte</v>
      </c>
      <c r="BF15" s="287">
        <f t="shared" si="27"/>
        <v>2</v>
      </c>
      <c r="BG15" s="972"/>
      <c r="BH15" s="968"/>
      <c r="BI15" s="969"/>
      <c r="BJ15" s="968"/>
      <c r="BK15" s="715"/>
      <c r="BL15" s="970"/>
      <c r="BM15" s="971"/>
      <c r="BN15" s="967"/>
      <c r="BO15" s="127"/>
      <c r="BP15" s="128"/>
      <c r="BQ15" s="129"/>
    </row>
    <row r="16" spans="1:357">
      <c r="H16" s="24"/>
      <c r="M16" s="244"/>
      <c r="N16" s="245"/>
      <c r="O16" s="25"/>
      <c r="AH16" s="248"/>
      <c r="AI16" s="245"/>
      <c r="AK16" s="249"/>
      <c r="BI16" s="256"/>
      <c r="BJ16" s="245"/>
      <c r="BM16" s="257"/>
    </row>
    <row r="17" spans="2:67" s="23" customFormat="1">
      <c r="B17" s="7"/>
      <c r="C17" s="7"/>
      <c r="D17" s="7"/>
      <c r="E17" s="7"/>
      <c r="G17" s="7"/>
      <c r="M17" s="246"/>
      <c r="N17" s="247"/>
      <c r="AH17" s="250"/>
      <c r="AI17" s="247"/>
      <c r="AJ17" s="150"/>
      <c r="AK17" s="251"/>
      <c r="AN17" s="253"/>
      <c r="AP17" s="253"/>
      <c r="AR17" s="253"/>
      <c r="AT17" s="253"/>
      <c r="AV17" s="253"/>
      <c r="AX17" s="253"/>
      <c r="AZ17" s="253"/>
      <c r="BA17" s="150"/>
      <c r="BB17" s="253"/>
      <c r="BC17" s="26"/>
      <c r="BD17" s="150"/>
      <c r="BE17" s="150"/>
      <c r="BF17" s="150"/>
      <c r="BG17" s="150"/>
      <c r="BH17" s="150"/>
      <c r="BI17" s="253"/>
      <c r="BJ17" s="150"/>
      <c r="BK17" s="150"/>
      <c r="BL17" s="150"/>
      <c r="BM17" s="150"/>
      <c r="BO17" s="7"/>
    </row>
  </sheetData>
  <sheetProtection insertColumns="0" insertRows="0" deleteColumns="0" deleteRows="0"/>
  <mergeCells count="211">
    <mergeCell ref="A1:D3"/>
    <mergeCell ref="A4:G5"/>
    <mergeCell ref="H4:BM4"/>
    <mergeCell ref="BN4:BQ5"/>
    <mergeCell ref="H5:AK5"/>
    <mergeCell ref="AL5:BM5"/>
    <mergeCell ref="A6:A7"/>
    <mergeCell ref="B6:B7"/>
    <mergeCell ref="D6:D7"/>
    <mergeCell ref="E6:E7"/>
    <mergeCell ref="F6:F7"/>
    <mergeCell ref="G6:G7"/>
    <mergeCell ref="H6:L6"/>
    <mergeCell ref="M6:N6"/>
    <mergeCell ref="O6:AG6"/>
    <mergeCell ref="C6:C7"/>
    <mergeCell ref="A8:A9"/>
    <mergeCell ref="B8:B15"/>
    <mergeCell ref="E8:E9"/>
    <mergeCell ref="F8:F9"/>
    <mergeCell ref="G8:G9"/>
    <mergeCell ref="H8:H9"/>
    <mergeCell ref="BP6:BP7"/>
    <mergeCell ref="AH6:AI6"/>
    <mergeCell ref="AJ6:AK7"/>
    <mergeCell ref="AL6:AL7"/>
    <mergeCell ref="O8:O9"/>
    <mergeCell ref="P8:P9"/>
    <mergeCell ref="Q8:Q9"/>
    <mergeCell ref="R8:R9"/>
    <mergeCell ref="S8:S9"/>
    <mergeCell ref="T8:T9"/>
    <mergeCell ref="I8:I9"/>
    <mergeCell ref="J8:J9"/>
    <mergeCell ref="K8:K9"/>
    <mergeCell ref="L8:L9"/>
    <mergeCell ref="M8:M9"/>
    <mergeCell ref="N8:N9"/>
    <mergeCell ref="AM6:AZ6"/>
    <mergeCell ref="BA6:BB7"/>
    <mergeCell ref="BQ6:BQ7"/>
    <mergeCell ref="AM7:AN7"/>
    <mergeCell ref="AO7:AP7"/>
    <mergeCell ref="AQ7:AR7"/>
    <mergeCell ref="AS7:AT7"/>
    <mergeCell ref="AU7:AV7"/>
    <mergeCell ref="AW7:AX7"/>
    <mergeCell ref="AY7:AZ7"/>
    <mergeCell ref="BE6:BG7"/>
    <mergeCell ref="BL6:BM7"/>
    <mergeCell ref="BN6:BN7"/>
    <mergeCell ref="BO6:BO7"/>
    <mergeCell ref="BI6:BI7"/>
    <mergeCell ref="BK6:BK7"/>
    <mergeCell ref="BC6:BD7"/>
    <mergeCell ref="AC8:AC9"/>
    <mergeCell ref="AD8:AD9"/>
    <mergeCell ref="AE8:AE9"/>
    <mergeCell ref="AF8:AF9"/>
    <mergeCell ref="U8:U9"/>
    <mergeCell ref="V8:V9"/>
    <mergeCell ref="W8:W9"/>
    <mergeCell ref="X8:X9"/>
    <mergeCell ref="Y8:Y9"/>
    <mergeCell ref="Z8:Z9"/>
    <mergeCell ref="BN8:BN9"/>
    <mergeCell ref="A10:A11"/>
    <mergeCell ref="E10:E11"/>
    <mergeCell ref="F10:F11"/>
    <mergeCell ref="G10:G11"/>
    <mergeCell ref="H10:H11"/>
    <mergeCell ref="I10:I11"/>
    <mergeCell ref="J10:J11"/>
    <mergeCell ref="K10:K11"/>
    <mergeCell ref="L10:L11"/>
    <mergeCell ref="BH8:BH9"/>
    <mergeCell ref="BI8:BI9"/>
    <mergeCell ref="BJ8:BJ9"/>
    <mergeCell ref="BK8:BK9"/>
    <mergeCell ref="BL8:BL9"/>
    <mergeCell ref="BM8:BM9"/>
    <mergeCell ref="AG8:AG9"/>
    <mergeCell ref="AH8:AH9"/>
    <mergeCell ref="AI8:AI9"/>
    <mergeCell ref="AJ8:AJ9"/>
    <mergeCell ref="AK8:AK9"/>
    <mergeCell ref="BG8:BG9"/>
    <mergeCell ref="AA8:AA9"/>
    <mergeCell ref="AB8:AB9"/>
    <mergeCell ref="M10:M11"/>
    <mergeCell ref="N10:N11"/>
    <mergeCell ref="O10:O11"/>
    <mergeCell ref="P10:P11"/>
    <mergeCell ref="Q10:Q11"/>
    <mergeCell ref="R10:R11"/>
    <mergeCell ref="Y12:Y13"/>
    <mergeCell ref="Z12:Z13"/>
    <mergeCell ref="A12:A13"/>
    <mergeCell ref="E12:E13"/>
    <mergeCell ref="F12:F13"/>
    <mergeCell ref="G12:G13"/>
    <mergeCell ref="H12:H13"/>
    <mergeCell ref="I12:I13"/>
    <mergeCell ref="J12:J13"/>
    <mergeCell ref="Y10:Y11"/>
    <mergeCell ref="Z10:Z11"/>
    <mergeCell ref="S10:S11"/>
    <mergeCell ref="T10:T11"/>
    <mergeCell ref="U10:U11"/>
    <mergeCell ref="BL10:BL11"/>
    <mergeCell ref="BM10:BM11"/>
    <mergeCell ref="BN10:BN11"/>
    <mergeCell ref="BH10:BH11"/>
    <mergeCell ref="BI10:BI11"/>
    <mergeCell ref="BJ10:BJ11"/>
    <mergeCell ref="BK10:BK11"/>
    <mergeCell ref="V10:V11"/>
    <mergeCell ref="W10:W11"/>
    <mergeCell ref="X10:X11"/>
    <mergeCell ref="AK10:AK11"/>
    <mergeCell ref="BG10:BG11"/>
    <mergeCell ref="AE10:AE11"/>
    <mergeCell ref="AF10:AF11"/>
    <mergeCell ref="AG10:AG11"/>
    <mergeCell ref="AH10:AH11"/>
    <mergeCell ref="AI10:AI11"/>
    <mergeCell ref="AJ10:AJ11"/>
    <mergeCell ref="AA10:AA11"/>
    <mergeCell ref="AB10:AB11"/>
    <mergeCell ref="AC10:AC11"/>
    <mergeCell ref="AD10:AD11"/>
    <mergeCell ref="BN12:BN13"/>
    <mergeCell ref="A14:A15"/>
    <mergeCell ref="E14:E15"/>
    <mergeCell ref="F14:F15"/>
    <mergeCell ref="G14:G15"/>
    <mergeCell ref="H14:H15"/>
    <mergeCell ref="AI12:AI13"/>
    <mergeCell ref="AJ12:AJ13"/>
    <mergeCell ref="AK12:AK13"/>
    <mergeCell ref="BG12:BG13"/>
    <mergeCell ref="BH12:BH13"/>
    <mergeCell ref="BI12:BI13"/>
    <mergeCell ref="AC12:AC13"/>
    <mergeCell ref="AD12:AD13"/>
    <mergeCell ref="AE12:AE13"/>
    <mergeCell ref="AF12:AF13"/>
    <mergeCell ref="AG12:AG13"/>
    <mergeCell ref="AH12:AH13"/>
    <mergeCell ref="W12:W13"/>
    <mergeCell ref="X12:X13"/>
    <mergeCell ref="O14:O15"/>
    <mergeCell ref="AA12:AA13"/>
    <mergeCell ref="AB12:AB13"/>
    <mergeCell ref="Q12:Q13"/>
    <mergeCell ref="I14:I15"/>
    <mergeCell ref="J14:J15"/>
    <mergeCell ref="K14:K15"/>
    <mergeCell ref="L14:L15"/>
    <mergeCell ref="M14:M15"/>
    <mergeCell ref="N14:N15"/>
    <mergeCell ref="BK12:BK13"/>
    <mergeCell ref="BL12:BL13"/>
    <mergeCell ref="BM12:BM13"/>
    <mergeCell ref="R12:R13"/>
    <mergeCell ref="S12:S13"/>
    <mergeCell ref="T12:T13"/>
    <mergeCell ref="U12:U13"/>
    <mergeCell ref="V12:V13"/>
    <mergeCell ref="BJ12:BJ13"/>
    <mergeCell ref="K12:K13"/>
    <mergeCell ref="L12:L13"/>
    <mergeCell ref="M12:M13"/>
    <mergeCell ref="N12:N13"/>
    <mergeCell ref="O12:O13"/>
    <mergeCell ref="P12:P13"/>
    <mergeCell ref="U14:U15"/>
    <mergeCell ref="V14:V15"/>
    <mergeCell ref="W14:W15"/>
    <mergeCell ref="X14:X15"/>
    <mergeCell ref="Y14:Y15"/>
    <mergeCell ref="Z14:Z15"/>
    <mergeCell ref="P14:P15"/>
    <mergeCell ref="Q14:Q15"/>
    <mergeCell ref="R14:R15"/>
    <mergeCell ref="S14:S15"/>
    <mergeCell ref="T14:T15"/>
    <mergeCell ref="C8:C15"/>
    <mergeCell ref="BK1:BM1"/>
    <mergeCell ref="BK2:BM2"/>
    <mergeCell ref="BK3:BM3"/>
    <mergeCell ref="E1:BI3"/>
    <mergeCell ref="BN14:BN15"/>
    <mergeCell ref="BH14:BH15"/>
    <mergeCell ref="BI14:BI15"/>
    <mergeCell ref="BJ14:BJ15"/>
    <mergeCell ref="BK14:BK15"/>
    <mergeCell ref="BL14:BL15"/>
    <mergeCell ref="BM14:BM15"/>
    <mergeCell ref="AG14:AG15"/>
    <mergeCell ref="AH14:AH15"/>
    <mergeCell ref="AI14:AI15"/>
    <mergeCell ref="AJ14:AJ15"/>
    <mergeCell ref="AK14:AK15"/>
    <mergeCell ref="BG14:BG15"/>
    <mergeCell ref="AA14:AA15"/>
    <mergeCell ref="AB14:AB15"/>
    <mergeCell ref="AC14:AC15"/>
    <mergeCell ref="AD14:AD15"/>
    <mergeCell ref="AE14:AE15"/>
    <mergeCell ref="AF14:AF15"/>
  </mergeCells>
  <conditionalFormatting sqref="N8">
    <cfRule type="cellIs" dxfId="2065" priority="533" operator="equal">
      <formula>"CASI SIEMPRE"</formula>
    </cfRule>
    <cfRule type="cellIs" dxfId="2064" priority="534" operator="equal">
      <formula>"PROBABLE"</formula>
    </cfRule>
    <cfRule type="cellIs" dxfId="2063" priority="535" operator="equal">
      <formula>"POSIBLE"</formula>
    </cfRule>
    <cfRule type="cellIs" dxfId="2062" priority="536" operator="equal">
      <formula>"RARA VEZ"</formula>
    </cfRule>
    <cfRule type="cellIs" dxfId="2061" priority="537" operator="equal">
      <formula>"IMPROBABLE"</formula>
    </cfRule>
  </conditionalFormatting>
  <conditionalFormatting sqref="M8">
    <cfRule type="cellIs" dxfId="2060" priority="528" operator="equal">
      <formula>5</formula>
    </cfRule>
    <cfRule type="cellIs" dxfId="2059" priority="529" operator="equal">
      <formula>4</formula>
    </cfRule>
    <cfRule type="cellIs" dxfId="2058" priority="530" operator="equal">
      <formula>3</formula>
    </cfRule>
    <cfRule type="cellIs" dxfId="2057" priority="531" operator="equal">
      <formula>2</formula>
    </cfRule>
    <cfRule type="cellIs" dxfId="2056" priority="532" operator="equal">
      <formula>1</formula>
    </cfRule>
  </conditionalFormatting>
  <conditionalFormatting sqref="AH8">
    <cfRule type="cellIs" dxfId="2055" priority="522" operator="greaterThanOrEqual">
      <formula>12</formula>
    </cfRule>
    <cfRule type="cellIs" dxfId="2054" priority="523" operator="between">
      <formula>6</formula>
      <formula>11</formula>
    </cfRule>
    <cfRule type="cellIs" dxfId="2053" priority="527" operator="between">
      <formula>1</formula>
      <formula>5</formula>
    </cfRule>
  </conditionalFormatting>
  <conditionalFormatting sqref="AI8 AI12">
    <cfRule type="cellIs" dxfId="2052" priority="524" operator="equal">
      <formula>"CATASTRÓFICO"</formula>
    </cfRule>
    <cfRule type="cellIs" dxfId="2051" priority="525" operator="equal">
      <formula>"MAYOR"</formula>
    </cfRule>
    <cfRule type="cellIs" dxfId="2050" priority="526" operator="equal">
      <formula>"MODERADO"</formula>
    </cfRule>
  </conditionalFormatting>
  <conditionalFormatting sqref="AZ8 AX11">
    <cfRule type="cellIs" priority="514" operator="equal">
      <formula>""""""</formula>
    </cfRule>
    <cfRule type="cellIs" dxfId="2049" priority="515" stopIfTrue="1" operator="equal">
      <formula>10</formula>
    </cfRule>
    <cfRule type="cellIs" dxfId="2048" priority="516" operator="equal">
      <formula>"0"</formula>
    </cfRule>
    <cfRule type="cellIs" dxfId="2047" priority="517" stopIfTrue="1" operator="equal">
      <formula>15</formula>
    </cfRule>
  </conditionalFormatting>
  <conditionalFormatting sqref="BA8 BA10:BA11 BD10:BD11">
    <cfRule type="cellIs" dxfId="2046" priority="511" operator="equal">
      <formula>"DÉBIL"</formula>
    </cfRule>
    <cfRule type="cellIs" dxfId="2045" priority="512" operator="equal">
      <formula>"MODERADO"</formula>
    </cfRule>
    <cfRule type="cellIs" dxfId="2044" priority="513" operator="equal">
      <formula>"FUERTE"</formula>
    </cfRule>
  </conditionalFormatting>
  <conditionalFormatting sqref="AV8">
    <cfRule type="cellIs" priority="507" operator="equal">
      <formula>""""""</formula>
    </cfRule>
    <cfRule type="cellIs" dxfId="2043" priority="508" stopIfTrue="1" operator="equal">
      <formula>10</formula>
    </cfRule>
    <cfRule type="cellIs" dxfId="2042" priority="509" operator="equal">
      <formula>"0"</formula>
    </cfRule>
    <cfRule type="cellIs" dxfId="2041" priority="510" stopIfTrue="1" operator="equal">
      <formula>15</formula>
    </cfRule>
  </conditionalFormatting>
  <conditionalFormatting sqref="AT8">
    <cfRule type="cellIs" priority="503" operator="equal">
      <formula>""""""</formula>
    </cfRule>
    <cfRule type="cellIs" dxfId="2040" priority="504" stopIfTrue="1" operator="equal">
      <formula>10</formula>
    </cfRule>
    <cfRule type="cellIs" dxfId="2039" priority="505" operator="equal">
      <formula>"0"</formula>
    </cfRule>
    <cfRule type="cellIs" dxfId="2038" priority="506" stopIfTrue="1" operator="equal">
      <formula>15</formula>
    </cfRule>
  </conditionalFormatting>
  <conditionalFormatting sqref="AR8">
    <cfRule type="cellIs" priority="499" operator="equal">
      <formula>""""""</formula>
    </cfRule>
    <cfRule type="cellIs" dxfId="2037" priority="500" stopIfTrue="1" operator="equal">
      <formula>10</formula>
    </cfRule>
    <cfRule type="cellIs" dxfId="2036" priority="501" operator="equal">
      <formula>"0"</formula>
    </cfRule>
    <cfRule type="cellIs" dxfId="2035" priority="502" stopIfTrue="1" operator="equal">
      <formula>15</formula>
    </cfRule>
  </conditionalFormatting>
  <conditionalFormatting sqref="AP8">
    <cfRule type="cellIs" priority="495" operator="equal">
      <formula>""""""</formula>
    </cfRule>
    <cfRule type="cellIs" dxfId="2034" priority="496" stopIfTrue="1" operator="equal">
      <formula>10</formula>
    </cfRule>
    <cfRule type="cellIs" dxfId="2033" priority="497" operator="equal">
      <formula>"0"</formula>
    </cfRule>
    <cfRule type="cellIs" dxfId="2032" priority="498" stopIfTrue="1" operator="equal">
      <formula>15</formula>
    </cfRule>
  </conditionalFormatting>
  <conditionalFormatting sqref="AN8">
    <cfRule type="cellIs" priority="491" operator="equal">
      <formula>""""""</formula>
    </cfRule>
    <cfRule type="cellIs" dxfId="2031" priority="492" stopIfTrue="1" operator="equal">
      <formula>10</formula>
    </cfRule>
    <cfRule type="cellIs" dxfId="2030" priority="493" operator="equal">
      <formula>"0"</formula>
    </cfRule>
    <cfRule type="cellIs" dxfId="2029" priority="494" stopIfTrue="1" operator="equal">
      <formula>15</formula>
    </cfRule>
  </conditionalFormatting>
  <conditionalFormatting sqref="BA9">
    <cfRule type="cellIs" dxfId="2028" priority="488" operator="equal">
      <formula>"DÉBIL"</formula>
    </cfRule>
    <cfRule type="cellIs" dxfId="2027" priority="489" operator="equal">
      <formula>"MODERADO"</formula>
    </cfRule>
    <cfRule type="cellIs" dxfId="2026" priority="490" operator="equal">
      <formula>"FUERTE"</formula>
    </cfRule>
  </conditionalFormatting>
  <conditionalFormatting sqref="BA12">
    <cfRule type="cellIs" dxfId="2025" priority="482" operator="equal">
      <formula>"DÉBIL"</formula>
    </cfRule>
    <cfRule type="cellIs" dxfId="2024" priority="483" operator="equal">
      <formula>"MODERADO"</formula>
    </cfRule>
    <cfRule type="cellIs" dxfId="2023" priority="484" operator="equal">
      <formula>"FUERTE"</formula>
    </cfRule>
  </conditionalFormatting>
  <conditionalFormatting sqref="BA13">
    <cfRule type="cellIs" dxfId="2022" priority="479" operator="equal">
      <formula>"DÉBIL"</formula>
    </cfRule>
    <cfRule type="cellIs" dxfId="2021" priority="480" operator="equal">
      <formula>"MODERADO"</formula>
    </cfRule>
    <cfRule type="cellIs" dxfId="2020" priority="481" operator="equal">
      <formula>"FUERTE"</formula>
    </cfRule>
  </conditionalFormatting>
  <conditionalFormatting sqref="BB8:BC13">
    <cfRule type="cellIs" dxfId="2019" priority="473" operator="greaterThanOrEqual">
      <formula>96</formula>
    </cfRule>
    <cfRule type="cellIs" dxfId="2018" priority="474" operator="between">
      <formula>86</formula>
      <formula>95</formula>
    </cfRule>
    <cfRule type="cellIs" dxfId="2017" priority="475" operator="between">
      <formula>0</formula>
      <formula>85</formula>
    </cfRule>
  </conditionalFormatting>
  <conditionalFormatting sqref="BD8">
    <cfRule type="cellIs" dxfId="2016" priority="470" operator="equal">
      <formula>"DÉBIL"</formula>
    </cfRule>
    <cfRule type="cellIs" dxfId="2015" priority="471" operator="equal">
      <formula>"MODERADO"</formula>
    </cfRule>
    <cfRule type="cellIs" dxfId="2014" priority="472" operator="equal">
      <formula>"FUERTE"</formula>
    </cfRule>
  </conditionalFormatting>
  <conditionalFormatting sqref="BD9">
    <cfRule type="cellIs" dxfId="2013" priority="467" operator="equal">
      <formula>"DÉBIL"</formula>
    </cfRule>
    <cfRule type="cellIs" dxfId="2012" priority="468" operator="equal">
      <formula>"MODERADO"</formula>
    </cfRule>
    <cfRule type="cellIs" dxfId="2011" priority="469" operator="equal">
      <formula>"FUERTE"</formula>
    </cfRule>
  </conditionalFormatting>
  <conditionalFormatting sqref="BD12">
    <cfRule type="cellIs" dxfId="2010" priority="461" operator="equal">
      <formula>"DÉBIL"</formula>
    </cfRule>
    <cfRule type="cellIs" dxfId="2009" priority="462" operator="equal">
      <formula>"MODERADO"</formula>
    </cfRule>
    <cfRule type="cellIs" dxfId="2008" priority="463" operator="equal">
      <formula>"FUERTE"</formula>
    </cfRule>
  </conditionalFormatting>
  <conditionalFormatting sqref="BD13">
    <cfRule type="cellIs" dxfId="2007" priority="458" operator="equal">
      <formula>"DÉBIL"</formula>
    </cfRule>
    <cfRule type="cellIs" dxfId="2006" priority="459" operator="equal">
      <formula>"MODERADO"</formula>
    </cfRule>
    <cfRule type="cellIs" dxfId="2005" priority="460" operator="equal">
      <formula>"FUERTE"</formula>
    </cfRule>
  </conditionalFormatting>
  <conditionalFormatting sqref="BE8:BH8 BH10 BE11:BF13">
    <cfRule type="cellIs" dxfId="2004" priority="452" operator="equal">
      <formula>"DÉBIL"</formula>
    </cfRule>
    <cfRule type="cellIs" dxfId="2003" priority="453" operator="equal">
      <formula>"MODERADO"</formula>
    </cfRule>
    <cfRule type="cellIs" dxfId="2002" priority="454" operator="equal">
      <formula>"FUERTE"</formula>
    </cfRule>
  </conditionalFormatting>
  <conditionalFormatting sqref="BM8">
    <cfRule type="cellIs" dxfId="2001" priority="449" operator="equal">
      <formula>"EXTREMO"</formula>
    </cfRule>
    <cfRule type="cellIs" dxfId="2000" priority="450" operator="equal">
      <formula>"MODERADO"</formula>
    </cfRule>
    <cfRule type="cellIs" dxfId="1999" priority="451" operator="equal">
      <formula>"ALTO"</formula>
    </cfRule>
  </conditionalFormatting>
  <conditionalFormatting sqref="BL8">
    <cfRule type="cellIs" dxfId="1998" priority="446" operator="equal">
      <formula>"DÉBIL"</formula>
    </cfRule>
    <cfRule type="cellIs" dxfId="1997" priority="447" operator="equal">
      <formula>"MODERADO"</formula>
    </cfRule>
    <cfRule type="cellIs" dxfId="1996" priority="448" operator="equal">
      <formula>"FUERTE"</formula>
    </cfRule>
  </conditionalFormatting>
  <conditionalFormatting sqref="BI8">
    <cfRule type="cellIs" dxfId="1995" priority="441" operator="equal">
      <formula>"CASI SIEMPRE"</formula>
    </cfRule>
    <cfRule type="cellIs" dxfId="1994" priority="442" operator="equal">
      <formula>"PROBABLE"</formula>
    </cfRule>
    <cfRule type="cellIs" dxfId="1993" priority="443" operator="equal">
      <formula>"POSIBLE"</formula>
    </cfRule>
    <cfRule type="cellIs" dxfId="1992" priority="444" operator="equal">
      <formula>"RARA VEZ"</formula>
    </cfRule>
    <cfRule type="cellIs" dxfId="1991" priority="445" operator="equal">
      <formula>"IMPROBABLE"</formula>
    </cfRule>
  </conditionalFormatting>
  <conditionalFormatting sqref="N12">
    <cfRule type="cellIs" dxfId="1990" priority="436" operator="equal">
      <formula>"CASI SIEMPRE"</formula>
    </cfRule>
    <cfRule type="cellIs" dxfId="1989" priority="437" operator="equal">
      <formula>"PROBABLE"</formula>
    </cfRule>
    <cfRule type="cellIs" dxfId="1988" priority="438" operator="equal">
      <formula>"POSIBLE"</formula>
    </cfRule>
    <cfRule type="cellIs" dxfId="1987" priority="439" operator="equal">
      <formula>"RARA VEZ"</formula>
    </cfRule>
    <cfRule type="cellIs" dxfId="1986" priority="440" operator="equal">
      <formula>"IMPROBABLE"</formula>
    </cfRule>
  </conditionalFormatting>
  <conditionalFormatting sqref="M12">
    <cfRule type="cellIs" dxfId="1985" priority="431" operator="equal">
      <formula>5</formula>
    </cfRule>
    <cfRule type="cellIs" dxfId="1984" priority="432" operator="equal">
      <formula>4</formula>
    </cfRule>
    <cfRule type="cellIs" dxfId="1983" priority="433" operator="equal">
      <formula>3</formula>
    </cfRule>
    <cfRule type="cellIs" dxfId="1982" priority="434" operator="equal">
      <formula>2</formula>
    </cfRule>
    <cfRule type="cellIs" dxfId="1981" priority="435" operator="equal">
      <formula>1</formula>
    </cfRule>
  </conditionalFormatting>
  <conditionalFormatting sqref="AX9">
    <cfRule type="cellIs" priority="427" operator="equal">
      <formula>""""""</formula>
    </cfRule>
    <cfRule type="cellIs" dxfId="1980" priority="428" stopIfTrue="1" operator="equal">
      <formula>5</formula>
    </cfRule>
    <cfRule type="cellIs" dxfId="1979" priority="429" operator="equal">
      <formula>"0"</formula>
    </cfRule>
    <cfRule type="cellIs" dxfId="1978" priority="430" stopIfTrue="1" operator="equal">
      <formula>10</formula>
    </cfRule>
  </conditionalFormatting>
  <conditionalFormatting sqref="AZ9">
    <cfRule type="cellIs" priority="423" operator="equal">
      <formula>""""""</formula>
    </cfRule>
    <cfRule type="cellIs" dxfId="1977" priority="424" stopIfTrue="1" operator="equal">
      <formula>10</formula>
    </cfRule>
    <cfRule type="cellIs" dxfId="1976" priority="425" operator="equal">
      <formula>"0"</formula>
    </cfRule>
    <cfRule type="cellIs" dxfId="1975" priority="426" stopIfTrue="1" operator="equal">
      <formula>15</formula>
    </cfRule>
  </conditionalFormatting>
  <conditionalFormatting sqref="AV9">
    <cfRule type="cellIs" priority="419" operator="equal">
      <formula>""""""</formula>
    </cfRule>
    <cfRule type="cellIs" dxfId="1974" priority="420" stopIfTrue="1" operator="equal">
      <formula>10</formula>
    </cfRule>
    <cfRule type="cellIs" dxfId="1973" priority="421" operator="equal">
      <formula>"0"</formula>
    </cfRule>
    <cfRule type="cellIs" dxfId="1972" priority="422" stopIfTrue="1" operator="equal">
      <formula>15</formula>
    </cfRule>
  </conditionalFormatting>
  <conditionalFormatting sqref="AT9">
    <cfRule type="cellIs" priority="415" operator="equal">
      <formula>""""""</formula>
    </cfRule>
    <cfRule type="cellIs" dxfId="1971" priority="416" stopIfTrue="1" operator="equal">
      <formula>10</formula>
    </cfRule>
    <cfRule type="cellIs" dxfId="1970" priority="417" operator="equal">
      <formula>"0"</formula>
    </cfRule>
    <cfRule type="cellIs" dxfId="1969" priority="418" stopIfTrue="1" operator="equal">
      <formula>15</formula>
    </cfRule>
  </conditionalFormatting>
  <conditionalFormatting sqref="AR9">
    <cfRule type="cellIs" priority="411" operator="equal">
      <formula>""""""</formula>
    </cfRule>
    <cfRule type="cellIs" dxfId="1968" priority="412" stopIfTrue="1" operator="equal">
      <formula>10</formula>
    </cfRule>
    <cfRule type="cellIs" dxfId="1967" priority="413" operator="equal">
      <formula>"0"</formula>
    </cfRule>
    <cfRule type="cellIs" dxfId="1966" priority="414" stopIfTrue="1" operator="equal">
      <formula>15</formula>
    </cfRule>
  </conditionalFormatting>
  <conditionalFormatting sqref="AP9">
    <cfRule type="cellIs" priority="407" operator="equal">
      <formula>""""""</formula>
    </cfRule>
    <cfRule type="cellIs" dxfId="1965" priority="408" stopIfTrue="1" operator="equal">
      <formula>10</formula>
    </cfRule>
    <cfRule type="cellIs" dxfId="1964" priority="409" operator="equal">
      <formula>"0"</formula>
    </cfRule>
    <cfRule type="cellIs" dxfId="1963" priority="410" stopIfTrue="1" operator="equal">
      <formula>15</formula>
    </cfRule>
  </conditionalFormatting>
  <conditionalFormatting sqref="AN9">
    <cfRule type="cellIs" priority="403" operator="equal">
      <formula>""""""</formula>
    </cfRule>
    <cfRule type="cellIs" dxfId="1962" priority="404" stopIfTrue="1" operator="equal">
      <formula>10</formula>
    </cfRule>
    <cfRule type="cellIs" dxfId="1961" priority="405" operator="equal">
      <formula>"0"</formula>
    </cfRule>
    <cfRule type="cellIs" dxfId="1960" priority="406" stopIfTrue="1" operator="equal">
      <formula>15</formula>
    </cfRule>
  </conditionalFormatting>
  <conditionalFormatting sqref="AR10">
    <cfRule type="cellIs" priority="399" operator="equal">
      <formula>""""""</formula>
    </cfRule>
    <cfRule type="cellIs" dxfId="1959" priority="400" stopIfTrue="1" operator="equal">
      <formula>10</formula>
    </cfRule>
    <cfRule type="cellIs" dxfId="1958" priority="401" operator="equal">
      <formula>"0"</formula>
    </cfRule>
    <cfRule type="cellIs" dxfId="1957" priority="402" stopIfTrue="1" operator="equal">
      <formula>15</formula>
    </cfRule>
  </conditionalFormatting>
  <conditionalFormatting sqref="AP10">
    <cfRule type="cellIs" priority="395" operator="equal">
      <formula>""""""</formula>
    </cfRule>
    <cfRule type="cellIs" dxfId="1956" priority="396" stopIfTrue="1" operator="equal">
      <formula>10</formula>
    </cfRule>
    <cfRule type="cellIs" dxfId="1955" priority="397" operator="equal">
      <formula>"0"</formula>
    </cfRule>
    <cfRule type="cellIs" dxfId="1954" priority="398" stopIfTrue="1" operator="equal">
      <formula>15</formula>
    </cfRule>
  </conditionalFormatting>
  <conditionalFormatting sqref="AN10">
    <cfRule type="cellIs" priority="391" operator="equal">
      <formula>""""""</formula>
    </cfRule>
    <cfRule type="cellIs" dxfId="1953" priority="392" stopIfTrue="1" operator="equal">
      <formula>10</formula>
    </cfRule>
    <cfRule type="cellIs" dxfId="1952" priority="393" operator="equal">
      <formula>"0"</formula>
    </cfRule>
    <cfRule type="cellIs" dxfId="1951" priority="394" stopIfTrue="1" operator="equal">
      <formula>15</formula>
    </cfRule>
  </conditionalFormatting>
  <conditionalFormatting sqref="AT10">
    <cfRule type="cellIs" priority="387" operator="equal">
      <formula>""""""</formula>
    </cfRule>
    <cfRule type="cellIs" dxfId="1950" priority="388" stopIfTrue="1" operator="equal">
      <formula>10</formula>
    </cfRule>
    <cfRule type="cellIs" dxfId="1949" priority="389" operator="equal">
      <formula>"0"</formula>
    </cfRule>
    <cfRule type="cellIs" dxfId="1948" priority="390" stopIfTrue="1" operator="equal">
      <formula>15</formula>
    </cfRule>
  </conditionalFormatting>
  <conditionalFormatting sqref="AV10">
    <cfRule type="cellIs" priority="383" operator="equal">
      <formula>""""""</formula>
    </cfRule>
    <cfRule type="cellIs" dxfId="1947" priority="384" stopIfTrue="1" operator="equal">
      <formula>10</formula>
    </cfRule>
    <cfRule type="cellIs" dxfId="1946" priority="385" operator="equal">
      <formula>"0"</formula>
    </cfRule>
    <cfRule type="cellIs" dxfId="1945" priority="386" stopIfTrue="1" operator="equal">
      <formula>15</formula>
    </cfRule>
  </conditionalFormatting>
  <conditionalFormatting sqref="AX10">
    <cfRule type="cellIs" priority="379" operator="equal">
      <formula>""""""</formula>
    </cfRule>
    <cfRule type="cellIs" dxfId="1944" priority="380" stopIfTrue="1" operator="equal">
      <formula>10</formula>
    </cfRule>
    <cfRule type="cellIs" dxfId="1943" priority="381" operator="equal">
      <formula>"0"</formula>
    </cfRule>
    <cfRule type="cellIs" dxfId="1942" priority="382" stopIfTrue="1" operator="equal">
      <formula>15</formula>
    </cfRule>
  </conditionalFormatting>
  <conditionalFormatting sqref="AZ10">
    <cfRule type="cellIs" priority="375" operator="equal">
      <formula>""""""</formula>
    </cfRule>
    <cfRule type="cellIs" dxfId="1941" priority="376" stopIfTrue="1" operator="equal">
      <formula>10</formula>
    </cfRule>
    <cfRule type="cellIs" dxfId="1940" priority="377" operator="equal">
      <formula>"0"</formula>
    </cfRule>
    <cfRule type="cellIs" dxfId="1939" priority="378" stopIfTrue="1" operator="equal">
      <formula>15</formula>
    </cfRule>
  </conditionalFormatting>
  <conditionalFormatting sqref="AZ11">
    <cfRule type="cellIs" priority="371" operator="equal">
      <formula>""""""</formula>
    </cfRule>
    <cfRule type="cellIs" dxfId="1938" priority="372" stopIfTrue="1" operator="equal">
      <formula>10</formula>
    </cfRule>
    <cfRule type="cellIs" dxfId="1937" priority="373" operator="equal">
      <formula>"0"</formula>
    </cfRule>
    <cfRule type="cellIs" dxfId="1936" priority="374" stopIfTrue="1" operator="equal">
      <formula>15</formula>
    </cfRule>
  </conditionalFormatting>
  <conditionalFormatting sqref="AV11">
    <cfRule type="cellIs" priority="367" operator="equal">
      <formula>""""""</formula>
    </cfRule>
    <cfRule type="cellIs" dxfId="1935" priority="368" stopIfTrue="1" operator="equal">
      <formula>10</formula>
    </cfRule>
    <cfRule type="cellIs" dxfId="1934" priority="369" operator="equal">
      <formula>"0"</formula>
    </cfRule>
    <cfRule type="cellIs" dxfId="1933" priority="370" stopIfTrue="1" operator="equal">
      <formula>15</formula>
    </cfRule>
  </conditionalFormatting>
  <conditionalFormatting sqref="AT11">
    <cfRule type="cellIs" priority="363" operator="equal">
      <formula>""""""</formula>
    </cfRule>
    <cfRule type="cellIs" dxfId="1932" priority="364" stopIfTrue="1" operator="equal">
      <formula>10</formula>
    </cfRule>
    <cfRule type="cellIs" dxfId="1931" priority="365" operator="equal">
      <formula>"0"</formula>
    </cfRule>
    <cfRule type="cellIs" dxfId="1930" priority="366" stopIfTrue="1" operator="equal">
      <formula>15</formula>
    </cfRule>
  </conditionalFormatting>
  <conditionalFormatting sqref="AR11">
    <cfRule type="cellIs" priority="359" operator="equal">
      <formula>""""""</formula>
    </cfRule>
    <cfRule type="cellIs" dxfId="1929" priority="360" stopIfTrue="1" operator="equal">
      <formula>10</formula>
    </cfRule>
    <cfRule type="cellIs" dxfId="1928" priority="361" operator="equal">
      <formula>"0"</formula>
    </cfRule>
    <cfRule type="cellIs" dxfId="1927" priority="362" stopIfTrue="1" operator="equal">
      <formula>15</formula>
    </cfRule>
  </conditionalFormatting>
  <conditionalFormatting sqref="AP11">
    <cfRule type="cellIs" priority="355" operator="equal">
      <formula>""""""</formula>
    </cfRule>
    <cfRule type="cellIs" dxfId="1926" priority="356" stopIfTrue="1" operator="equal">
      <formula>10</formula>
    </cfRule>
    <cfRule type="cellIs" dxfId="1925" priority="357" operator="equal">
      <formula>"0"</formula>
    </cfRule>
    <cfRule type="cellIs" dxfId="1924" priority="358" stopIfTrue="1" operator="equal">
      <formula>15</formula>
    </cfRule>
  </conditionalFormatting>
  <conditionalFormatting sqref="AN11">
    <cfRule type="cellIs" priority="351" operator="equal">
      <formula>""""""</formula>
    </cfRule>
    <cfRule type="cellIs" dxfId="1923" priority="352" stopIfTrue="1" operator="equal">
      <formula>10</formula>
    </cfRule>
    <cfRule type="cellIs" dxfId="1922" priority="353" operator="equal">
      <formula>"0"</formula>
    </cfRule>
    <cfRule type="cellIs" dxfId="1921" priority="354" stopIfTrue="1" operator="equal">
      <formula>15</formula>
    </cfRule>
  </conditionalFormatting>
  <conditionalFormatting sqref="AZ12">
    <cfRule type="cellIs" priority="323" operator="equal">
      <formula>""""""</formula>
    </cfRule>
    <cfRule type="cellIs" dxfId="1920" priority="324" stopIfTrue="1" operator="equal">
      <formula>10</formula>
    </cfRule>
    <cfRule type="cellIs" dxfId="1919" priority="325" operator="equal">
      <formula>"0"</formula>
    </cfRule>
    <cfRule type="cellIs" dxfId="1918" priority="326" stopIfTrue="1" operator="equal">
      <formula>15</formula>
    </cfRule>
  </conditionalFormatting>
  <conditionalFormatting sqref="AN12">
    <cfRule type="cellIs" priority="319" operator="equal">
      <formula>""""""</formula>
    </cfRule>
    <cfRule type="cellIs" dxfId="1917" priority="320" stopIfTrue="1" operator="equal">
      <formula>10</formula>
    </cfRule>
    <cfRule type="cellIs" dxfId="1916" priority="321" operator="equal">
      <formula>"0"</formula>
    </cfRule>
    <cfRule type="cellIs" dxfId="1915" priority="322" stopIfTrue="1" operator="equal">
      <formula>15</formula>
    </cfRule>
  </conditionalFormatting>
  <conditionalFormatting sqref="AZ13">
    <cfRule type="cellIs" priority="315" operator="equal">
      <formula>""""""</formula>
    </cfRule>
    <cfRule type="cellIs" dxfId="1914" priority="316" stopIfTrue="1" operator="equal">
      <formula>10</formula>
    </cfRule>
    <cfRule type="cellIs" dxfId="1913" priority="317" operator="equal">
      <formula>"0"</formula>
    </cfRule>
    <cfRule type="cellIs" dxfId="1912" priority="318" stopIfTrue="1" operator="equal">
      <formula>15</formula>
    </cfRule>
  </conditionalFormatting>
  <conditionalFormatting sqref="AN13">
    <cfRule type="cellIs" priority="311" operator="equal">
      <formula>""""""</formula>
    </cfRule>
    <cfRule type="cellIs" dxfId="1911" priority="312" stopIfTrue="1" operator="equal">
      <formula>10</formula>
    </cfRule>
    <cfRule type="cellIs" dxfId="1910" priority="313" operator="equal">
      <formula>"0"</formula>
    </cfRule>
    <cfRule type="cellIs" dxfId="1909" priority="314" stopIfTrue="1" operator="equal">
      <formula>15</formula>
    </cfRule>
  </conditionalFormatting>
  <conditionalFormatting sqref="N10">
    <cfRule type="cellIs" dxfId="1908" priority="298" operator="equal">
      <formula>"CASI SIEMPRE"</formula>
    </cfRule>
    <cfRule type="cellIs" dxfId="1907" priority="299" operator="equal">
      <formula>"PROBABLE"</formula>
    </cfRule>
    <cfRule type="cellIs" dxfId="1906" priority="300" operator="equal">
      <formula>"POSIBLE"</formula>
    </cfRule>
    <cfRule type="cellIs" dxfId="1905" priority="301" operator="equal">
      <formula>"RARA VEZ"</formula>
    </cfRule>
    <cfRule type="cellIs" dxfId="1904" priority="302" operator="equal">
      <formula>"IMPROBABLE"</formula>
    </cfRule>
  </conditionalFormatting>
  <conditionalFormatting sqref="M10">
    <cfRule type="cellIs" dxfId="1903" priority="293" operator="equal">
      <formula>5</formula>
    </cfRule>
    <cfRule type="cellIs" dxfId="1902" priority="294" operator="equal">
      <formula>4</formula>
    </cfRule>
    <cfRule type="cellIs" dxfId="1901" priority="295" operator="equal">
      <formula>3</formula>
    </cfRule>
    <cfRule type="cellIs" dxfId="1900" priority="296" operator="equal">
      <formula>2</formula>
    </cfRule>
    <cfRule type="cellIs" dxfId="1899" priority="297" operator="equal">
      <formula>1</formula>
    </cfRule>
  </conditionalFormatting>
  <conditionalFormatting sqref="AH10">
    <cfRule type="cellIs" dxfId="1898" priority="290" operator="greaterThanOrEqual">
      <formula>12</formula>
    </cfRule>
    <cfRule type="cellIs" dxfId="1897" priority="291" operator="between">
      <formula>6</formula>
      <formula>11</formula>
    </cfRule>
    <cfRule type="cellIs" dxfId="1896" priority="292" operator="between">
      <formula>1</formula>
      <formula>5</formula>
    </cfRule>
  </conditionalFormatting>
  <conditionalFormatting sqref="AI10">
    <cfRule type="cellIs" dxfId="1895" priority="287" operator="equal">
      <formula>"CATASTRÓFICO"</formula>
    </cfRule>
    <cfRule type="cellIs" dxfId="1894" priority="288" operator="equal">
      <formula>"MAYOR"</formula>
    </cfRule>
    <cfRule type="cellIs" dxfId="1893" priority="289" operator="equal">
      <formula>"MODERADO"</formula>
    </cfRule>
  </conditionalFormatting>
  <conditionalFormatting sqref="AH12">
    <cfRule type="cellIs" dxfId="1892" priority="274" operator="greaterThanOrEqual">
      <formula>12</formula>
    </cfRule>
    <cfRule type="cellIs" dxfId="1891" priority="275" operator="between">
      <formula>6</formula>
      <formula>11</formula>
    </cfRule>
    <cfRule type="cellIs" dxfId="1890" priority="276" operator="between">
      <formula>1</formula>
      <formula>5</formula>
    </cfRule>
  </conditionalFormatting>
  <conditionalFormatting sqref="BE9:BF9">
    <cfRule type="cellIs" dxfId="1889" priority="268" operator="equal">
      <formula>"DÉBIL"</formula>
    </cfRule>
    <cfRule type="cellIs" dxfId="1888" priority="269" operator="equal">
      <formula>"MODERADO"</formula>
    </cfRule>
    <cfRule type="cellIs" dxfId="1887" priority="270" operator="equal">
      <formula>"FUERTE"</formula>
    </cfRule>
  </conditionalFormatting>
  <conditionalFormatting sqref="AK10">
    <cfRule type="cellIs" dxfId="1886" priority="262" operator="equal">
      <formula>"MODERADO"</formula>
    </cfRule>
    <cfRule type="cellIs" dxfId="1885" priority="263" operator="equal">
      <formula>"ALTO"</formula>
    </cfRule>
    <cfRule type="cellIs" dxfId="1884" priority="264" operator="equal">
      <formula>"EXTREMO"</formula>
    </cfRule>
  </conditionalFormatting>
  <conditionalFormatting sqref="AK10">
    <cfRule type="cellIs" dxfId="1883" priority="261" operator="equal">
      <formula>"NINGUNO"</formula>
    </cfRule>
  </conditionalFormatting>
  <conditionalFormatting sqref="AK12">
    <cfRule type="cellIs" dxfId="1882" priority="258" operator="equal">
      <formula>"MODERADO"</formula>
    </cfRule>
    <cfRule type="cellIs" dxfId="1881" priority="259" operator="equal">
      <formula>"ALTO"</formula>
    </cfRule>
    <cfRule type="cellIs" dxfId="1880" priority="260" operator="equal">
      <formula>"EXTREMO"</formula>
    </cfRule>
  </conditionalFormatting>
  <conditionalFormatting sqref="AK12">
    <cfRule type="cellIs" dxfId="1879" priority="257" operator="equal">
      <formula>"NINGUNO"</formula>
    </cfRule>
  </conditionalFormatting>
  <conditionalFormatting sqref="BM10">
    <cfRule type="cellIs" dxfId="1878" priority="250" operator="equal">
      <formula>"EXTREMO"</formula>
    </cfRule>
    <cfRule type="cellIs" dxfId="1877" priority="251" operator="equal">
      <formula>"MODERADO"</formula>
    </cfRule>
    <cfRule type="cellIs" dxfId="1876" priority="252" operator="equal">
      <formula>"ALTO"</formula>
    </cfRule>
  </conditionalFormatting>
  <conditionalFormatting sqref="BJ8">
    <cfRule type="cellIs" dxfId="1875" priority="247" operator="equal">
      <formula>"DÉBIL"</formula>
    </cfRule>
    <cfRule type="cellIs" dxfId="1874" priority="248" operator="equal">
      <formula>"MODERADO"</formula>
    </cfRule>
    <cfRule type="cellIs" dxfId="1873" priority="249" operator="equal">
      <formula>"FUERTE"</formula>
    </cfRule>
  </conditionalFormatting>
  <conditionalFormatting sqref="BI12">
    <cfRule type="cellIs" dxfId="1872" priority="242" operator="equal">
      <formula>"CASI SIEMPRE"</formula>
    </cfRule>
    <cfRule type="cellIs" dxfId="1871" priority="243" operator="equal">
      <formula>"PROBABLE"</formula>
    </cfRule>
    <cfRule type="cellIs" dxfId="1870" priority="244" operator="equal">
      <formula>"POSIBLE"</formula>
    </cfRule>
    <cfRule type="cellIs" dxfId="1869" priority="245" operator="equal">
      <formula>"RARA VEZ"</formula>
    </cfRule>
    <cfRule type="cellIs" dxfId="1868" priority="246" operator="equal">
      <formula>"IMPROBABLE"</formula>
    </cfRule>
  </conditionalFormatting>
  <conditionalFormatting sqref="BE10:BF10">
    <cfRule type="cellIs" dxfId="1867" priority="234" operator="equal">
      <formula>"DÉBIL"</formula>
    </cfRule>
    <cfRule type="cellIs" dxfId="1866" priority="235" operator="equal">
      <formula>"MODERADO"</formula>
    </cfRule>
    <cfRule type="cellIs" dxfId="1865" priority="236" operator="equal">
      <formula>"FUERTE"</formula>
    </cfRule>
  </conditionalFormatting>
  <conditionalFormatting sqref="AR12">
    <cfRule type="cellIs" priority="230" operator="equal">
      <formula>""""""</formula>
    </cfRule>
    <cfRule type="cellIs" dxfId="1864" priority="231" stopIfTrue="1" operator="equal">
      <formula>10</formula>
    </cfRule>
    <cfRule type="cellIs" dxfId="1863" priority="232" operator="equal">
      <formula>"0"</formula>
    </cfRule>
    <cfRule type="cellIs" dxfId="1862" priority="233" stopIfTrue="1" operator="equal">
      <formula>15</formula>
    </cfRule>
  </conditionalFormatting>
  <conditionalFormatting sqref="AP12">
    <cfRule type="cellIs" priority="226" operator="equal">
      <formula>""""""</formula>
    </cfRule>
    <cfRule type="cellIs" dxfId="1861" priority="227" stopIfTrue="1" operator="equal">
      <formula>10</formula>
    </cfRule>
    <cfRule type="cellIs" dxfId="1860" priority="228" operator="equal">
      <formula>"0"</formula>
    </cfRule>
    <cfRule type="cellIs" dxfId="1859" priority="229" stopIfTrue="1" operator="equal">
      <formula>15</formula>
    </cfRule>
  </conditionalFormatting>
  <conditionalFormatting sqref="AT12">
    <cfRule type="cellIs" priority="222" operator="equal">
      <formula>""""""</formula>
    </cfRule>
    <cfRule type="cellIs" dxfId="1858" priority="223" stopIfTrue="1" operator="equal">
      <formula>10</formula>
    </cfRule>
    <cfRule type="cellIs" dxfId="1857" priority="224" operator="equal">
      <formula>"0"</formula>
    </cfRule>
    <cfRule type="cellIs" dxfId="1856" priority="225" stopIfTrue="1" operator="equal">
      <formula>15</formula>
    </cfRule>
  </conditionalFormatting>
  <conditionalFormatting sqref="AV12">
    <cfRule type="cellIs" priority="218" operator="equal">
      <formula>""""""</formula>
    </cfRule>
    <cfRule type="cellIs" dxfId="1855" priority="219" stopIfTrue="1" operator="equal">
      <formula>10</formula>
    </cfRule>
    <cfRule type="cellIs" dxfId="1854" priority="220" operator="equal">
      <formula>"0"</formula>
    </cfRule>
    <cfRule type="cellIs" dxfId="1853" priority="221" stopIfTrue="1" operator="equal">
      <formula>15</formula>
    </cfRule>
  </conditionalFormatting>
  <conditionalFormatting sqref="AX12">
    <cfRule type="cellIs" priority="214" operator="equal">
      <formula>""""""</formula>
    </cfRule>
    <cfRule type="cellIs" dxfId="1852" priority="215" stopIfTrue="1" operator="equal">
      <formula>10</formula>
    </cfRule>
    <cfRule type="cellIs" dxfId="1851" priority="216" operator="equal">
      <formula>"0"</formula>
    </cfRule>
    <cfRule type="cellIs" dxfId="1850" priority="217" stopIfTrue="1" operator="equal">
      <formula>15</formula>
    </cfRule>
  </conditionalFormatting>
  <conditionalFormatting sqref="AP13">
    <cfRule type="cellIs" priority="194" operator="equal">
      <formula>""""""</formula>
    </cfRule>
    <cfRule type="cellIs" dxfId="1849" priority="195" stopIfTrue="1" operator="equal">
      <formula>10</formula>
    </cfRule>
    <cfRule type="cellIs" dxfId="1848" priority="196" operator="equal">
      <formula>"0"</formula>
    </cfRule>
    <cfRule type="cellIs" dxfId="1847" priority="197" stopIfTrue="1" operator="equal">
      <formula>15</formula>
    </cfRule>
  </conditionalFormatting>
  <conditionalFormatting sqref="AR13">
    <cfRule type="cellIs" priority="190" operator="equal">
      <formula>""""""</formula>
    </cfRule>
    <cfRule type="cellIs" dxfId="1846" priority="191" stopIfTrue="1" operator="equal">
      <formula>10</formula>
    </cfRule>
    <cfRule type="cellIs" dxfId="1845" priority="192" operator="equal">
      <formula>"0"</formula>
    </cfRule>
    <cfRule type="cellIs" dxfId="1844" priority="193" stopIfTrue="1" operator="equal">
      <formula>15</formula>
    </cfRule>
  </conditionalFormatting>
  <conditionalFormatting sqref="AT13">
    <cfRule type="cellIs" priority="186" operator="equal">
      <formula>""""""</formula>
    </cfRule>
    <cfRule type="cellIs" dxfId="1843" priority="187" stopIfTrue="1" operator="equal">
      <formula>10</formula>
    </cfRule>
    <cfRule type="cellIs" dxfId="1842" priority="188" operator="equal">
      <formula>"0"</formula>
    </cfRule>
    <cfRule type="cellIs" dxfId="1841" priority="189" stopIfTrue="1" operator="equal">
      <formula>15</formula>
    </cfRule>
  </conditionalFormatting>
  <conditionalFormatting sqref="AV13">
    <cfRule type="cellIs" priority="182" operator="equal">
      <formula>""""""</formula>
    </cfRule>
    <cfRule type="cellIs" dxfId="1840" priority="183" stopIfTrue="1" operator="equal">
      <formula>10</formula>
    </cfRule>
    <cfRule type="cellIs" dxfId="1839" priority="184" operator="equal">
      <formula>"0"</formula>
    </cfRule>
    <cfRule type="cellIs" dxfId="1838" priority="185" stopIfTrue="1" operator="equal">
      <formula>15</formula>
    </cfRule>
  </conditionalFormatting>
  <conditionalFormatting sqref="AX13">
    <cfRule type="cellIs" priority="178" operator="equal">
      <formula>""""""</formula>
    </cfRule>
    <cfRule type="cellIs" dxfId="1837" priority="179" stopIfTrue="1" operator="equal">
      <formula>10</formula>
    </cfRule>
    <cfRule type="cellIs" dxfId="1836" priority="180" operator="equal">
      <formula>"0"</formula>
    </cfRule>
    <cfRule type="cellIs" dxfId="1835" priority="181" stopIfTrue="1" operator="equal">
      <formula>15</formula>
    </cfRule>
  </conditionalFormatting>
  <conditionalFormatting sqref="BJ10">
    <cfRule type="cellIs" dxfId="1834" priority="169" operator="equal">
      <formula>"DÉBIL"</formula>
    </cfRule>
    <cfRule type="cellIs" dxfId="1833" priority="170" operator="equal">
      <formula>"MODERADO"</formula>
    </cfRule>
    <cfRule type="cellIs" dxfId="1832" priority="171" operator="equal">
      <formula>"FUERTE"</formula>
    </cfRule>
  </conditionalFormatting>
  <conditionalFormatting sqref="BJ12">
    <cfRule type="cellIs" dxfId="1831" priority="166" operator="equal">
      <formula>"DÉBIL"</formula>
    </cfRule>
    <cfRule type="cellIs" dxfId="1830" priority="167" operator="equal">
      <formula>"MODERADO"</formula>
    </cfRule>
    <cfRule type="cellIs" dxfId="1829" priority="168" operator="equal">
      <formula>"FUERTE"</formula>
    </cfRule>
  </conditionalFormatting>
  <conditionalFormatting sqref="BI10">
    <cfRule type="cellIs" dxfId="1828" priority="158" operator="equal">
      <formula>"CASI SIEMPRE"</formula>
    </cfRule>
    <cfRule type="cellIs" dxfId="1827" priority="159" operator="equal">
      <formula>"PROBABLE"</formula>
    </cfRule>
    <cfRule type="cellIs" dxfId="1826" priority="160" operator="equal">
      <formula>"POSIBLE"</formula>
    </cfRule>
    <cfRule type="cellIs" dxfId="1825" priority="161" operator="equal">
      <formula>"RARA VEZ"</formula>
    </cfRule>
    <cfRule type="cellIs" dxfId="1824" priority="162" operator="equal">
      <formula>"IMPROBABLE"</formula>
    </cfRule>
  </conditionalFormatting>
  <conditionalFormatting sqref="AK8">
    <cfRule type="cellIs" dxfId="1823" priority="155" operator="equal">
      <formula>"EXTREMO"</formula>
    </cfRule>
    <cfRule type="cellIs" dxfId="1822" priority="156" operator="equal">
      <formula>"MODERADO"</formula>
    </cfRule>
    <cfRule type="cellIs" dxfId="1821" priority="157" operator="equal">
      <formula>"ALTO"</formula>
    </cfRule>
  </conditionalFormatting>
  <conditionalFormatting sqref="BG10">
    <cfRule type="cellIs" dxfId="1820" priority="152" operator="equal">
      <formula>"DÉBIL"</formula>
    </cfRule>
    <cfRule type="cellIs" dxfId="1819" priority="153" operator="equal">
      <formula>"MODERADO"</formula>
    </cfRule>
    <cfRule type="cellIs" dxfId="1818" priority="154" operator="equal">
      <formula>"FUERTE"</formula>
    </cfRule>
  </conditionalFormatting>
  <conditionalFormatting sqref="BG12">
    <cfRule type="cellIs" dxfId="1817" priority="149" operator="equal">
      <formula>"DÉBIL"</formula>
    </cfRule>
    <cfRule type="cellIs" dxfId="1816" priority="150" operator="equal">
      <formula>"MODERADO"</formula>
    </cfRule>
    <cfRule type="cellIs" dxfId="1815" priority="151" operator="equal">
      <formula>"FUERTE"</formula>
    </cfRule>
  </conditionalFormatting>
  <conditionalFormatting sqref="BH12">
    <cfRule type="cellIs" dxfId="1814" priority="146" operator="equal">
      <formula>"DÉBIL"</formula>
    </cfRule>
    <cfRule type="cellIs" dxfId="1813" priority="147" operator="equal">
      <formula>"MODERADO"</formula>
    </cfRule>
    <cfRule type="cellIs" dxfId="1812" priority="148" operator="equal">
      <formula>"FUERTE"</formula>
    </cfRule>
  </conditionalFormatting>
  <conditionalFormatting sqref="BK8">
    <cfRule type="cellIs" dxfId="1811" priority="143" operator="equal">
      <formula>"CATASTRÓFICO"</formula>
    </cfRule>
    <cfRule type="cellIs" dxfId="1810" priority="144" operator="equal">
      <formula>"MAYOR"</formula>
    </cfRule>
    <cfRule type="cellIs" dxfId="1809" priority="145" operator="equal">
      <formula>"MODERADO"</formula>
    </cfRule>
  </conditionalFormatting>
  <conditionalFormatting sqref="BK10">
    <cfRule type="cellIs" dxfId="1808" priority="140" operator="equal">
      <formula>"CATASTRÓFICO"</formula>
    </cfRule>
    <cfRule type="cellIs" dxfId="1807" priority="141" operator="equal">
      <formula>"MAYOR"</formula>
    </cfRule>
    <cfRule type="cellIs" dxfId="1806" priority="142" operator="equal">
      <formula>"MODERADO"</formula>
    </cfRule>
  </conditionalFormatting>
  <conditionalFormatting sqref="BK12">
    <cfRule type="cellIs" dxfId="1805" priority="137" operator="equal">
      <formula>"CATASTRÓFICO"</formula>
    </cfRule>
    <cfRule type="cellIs" dxfId="1804" priority="138" operator="equal">
      <formula>"MAYOR"</formula>
    </cfRule>
    <cfRule type="cellIs" dxfId="1803" priority="139" operator="equal">
      <formula>"MODERADO"</formula>
    </cfRule>
  </conditionalFormatting>
  <conditionalFormatting sqref="AI14">
    <cfRule type="cellIs" dxfId="1802" priority="131" operator="equal">
      <formula>"CATASTRÓFICO"</formula>
    </cfRule>
    <cfRule type="cellIs" dxfId="1801" priority="132" operator="equal">
      <formula>"MAYOR"</formula>
    </cfRule>
    <cfRule type="cellIs" dxfId="1800" priority="133" operator="equal">
      <formula>"MODERADO"</formula>
    </cfRule>
  </conditionalFormatting>
  <conditionalFormatting sqref="BA14">
    <cfRule type="cellIs" dxfId="1799" priority="128" operator="equal">
      <formula>"DÉBIL"</formula>
    </cfRule>
    <cfRule type="cellIs" dxfId="1798" priority="129" operator="equal">
      <formula>"MODERADO"</formula>
    </cfRule>
    <cfRule type="cellIs" dxfId="1797" priority="130" operator="equal">
      <formula>"FUERTE"</formula>
    </cfRule>
  </conditionalFormatting>
  <conditionalFormatting sqref="BA15">
    <cfRule type="cellIs" dxfId="1796" priority="125" operator="equal">
      <formula>"DÉBIL"</formula>
    </cfRule>
    <cfRule type="cellIs" dxfId="1795" priority="126" operator="equal">
      <formula>"MODERADO"</formula>
    </cfRule>
    <cfRule type="cellIs" dxfId="1794" priority="127" operator="equal">
      <formula>"FUERTE"</formula>
    </cfRule>
  </conditionalFormatting>
  <conditionalFormatting sqref="BB14:BC15">
    <cfRule type="cellIs" dxfId="1793" priority="122" operator="greaterThanOrEqual">
      <formula>96</formula>
    </cfRule>
    <cfRule type="cellIs" dxfId="1792" priority="123" operator="between">
      <formula>86</formula>
      <formula>95</formula>
    </cfRule>
    <cfRule type="cellIs" dxfId="1791" priority="124" operator="between">
      <formula>0</formula>
      <formula>85</formula>
    </cfRule>
  </conditionalFormatting>
  <conditionalFormatting sqref="BD14">
    <cfRule type="cellIs" dxfId="1790" priority="119" operator="equal">
      <formula>"DÉBIL"</formula>
    </cfRule>
    <cfRule type="cellIs" dxfId="1789" priority="120" operator="equal">
      <formula>"MODERADO"</formula>
    </cfRule>
    <cfRule type="cellIs" dxfId="1788" priority="121" operator="equal">
      <formula>"FUERTE"</formula>
    </cfRule>
  </conditionalFormatting>
  <conditionalFormatting sqref="BD15">
    <cfRule type="cellIs" dxfId="1787" priority="116" operator="equal">
      <formula>"DÉBIL"</formula>
    </cfRule>
    <cfRule type="cellIs" dxfId="1786" priority="117" operator="equal">
      <formula>"MODERADO"</formula>
    </cfRule>
    <cfRule type="cellIs" dxfId="1785" priority="118" operator="equal">
      <formula>"FUERTE"</formula>
    </cfRule>
  </conditionalFormatting>
  <conditionalFormatting sqref="BE14:BF15">
    <cfRule type="cellIs" dxfId="1784" priority="113" operator="equal">
      <formula>"DÉBIL"</formula>
    </cfRule>
    <cfRule type="cellIs" dxfId="1783" priority="114" operator="equal">
      <formula>"MODERADO"</formula>
    </cfRule>
    <cfRule type="cellIs" dxfId="1782" priority="115" operator="equal">
      <formula>"FUERTE"</formula>
    </cfRule>
  </conditionalFormatting>
  <conditionalFormatting sqref="N14">
    <cfRule type="cellIs" dxfId="1781" priority="108" operator="equal">
      <formula>"CASI SIEMPRE"</formula>
    </cfRule>
    <cfRule type="cellIs" dxfId="1780" priority="109" operator="equal">
      <formula>"PROBABLE"</formula>
    </cfRule>
    <cfRule type="cellIs" dxfId="1779" priority="110" operator="equal">
      <formula>"POSIBLE"</formula>
    </cfRule>
    <cfRule type="cellIs" dxfId="1778" priority="111" operator="equal">
      <formula>"RARA VEZ"</formula>
    </cfRule>
    <cfRule type="cellIs" dxfId="1777" priority="112" operator="equal">
      <formula>"IMPROBABLE"</formula>
    </cfRule>
  </conditionalFormatting>
  <conditionalFormatting sqref="M14">
    <cfRule type="cellIs" dxfId="1776" priority="103" operator="equal">
      <formula>5</formula>
    </cfRule>
    <cfRule type="cellIs" dxfId="1775" priority="104" operator="equal">
      <formula>4</formula>
    </cfRule>
    <cfRule type="cellIs" dxfId="1774" priority="105" operator="equal">
      <formula>3</formula>
    </cfRule>
    <cfRule type="cellIs" dxfId="1773" priority="106" operator="equal">
      <formula>2</formula>
    </cfRule>
    <cfRule type="cellIs" dxfId="1772" priority="107" operator="equal">
      <formula>1</formula>
    </cfRule>
  </conditionalFormatting>
  <conditionalFormatting sqref="AZ14">
    <cfRule type="cellIs" priority="99" operator="equal">
      <formula>""""""</formula>
    </cfRule>
    <cfRule type="cellIs" dxfId="1771" priority="100" stopIfTrue="1" operator="equal">
      <formula>10</formula>
    </cfRule>
    <cfRule type="cellIs" dxfId="1770" priority="101" operator="equal">
      <formula>"0"</formula>
    </cfRule>
    <cfRule type="cellIs" dxfId="1769" priority="102" stopIfTrue="1" operator="equal">
      <formula>15</formula>
    </cfRule>
  </conditionalFormatting>
  <conditionalFormatting sqref="AN14">
    <cfRule type="cellIs" priority="95" operator="equal">
      <formula>""""""</formula>
    </cfRule>
    <cfRule type="cellIs" dxfId="1768" priority="96" stopIfTrue="1" operator="equal">
      <formula>10</formula>
    </cfRule>
    <cfRule type="cellIs" dxfId="1767" priority="97" operator="equal">
      <formula>"0"</formula>
    </cfRule>
    <cfRule type="cellIs" dxfId="1766" priority="98" stopIfTrue="1" operator="equal">
      <formula>15</formula>
    </cfRule>
  </conditionalFormatting>
  <conditionalFormatting sqref="AZ15">
    <cfRule type="cellIs" priority="91" operator="equal">
      <formula>""""""</formula>
    </cfRule>
    <cfRule type="cellIs" dxfId="1765" priority="92" stopIfTrue="1" operator="equal">
      <formula>10</formula>
    </cfRule>
    <cfRule type="cellIs" dxfId="1764" priority="93" operator="equal">
      <formula>"0"</formula>
    </cfRule>
    <cfRule type="cellIs" dxfId="1763" priority="94" stopIfTrue="1" operator="equal">
      <formula>15</formula>
    </cfRule>
  </conditionalFormatting>
  <conditionalFormatting sqref="AN15">
    <cfRule type="cellIs" priority="87" operator="equal">
      <formula>""""""</formula>
    </cfRule>
    <cfRule type="cellIs" dxfId="1762" priority="88" stopIfTrue="1" operator="equal">
      <formula>10</formula>
    </cfRule>
    <cfRule type="cellIs" dxfId="1761" priority="89" operator="equal">
      <formula>"0"</formula>
    </cfRule>
    <cfRule type="cellIs" dxfId="1760" priority="90" stopIfTrue="1" operator="equal">
      <formula>15</formula>
    </cfRule>
  </conditionalFormatting>
  <conditionalFormatting sqref="AH14">
    <cfRule type="cellIs" dxfId="1759" priority="84" operator="greaterThanOrEqual">
      <formula>12</formula>
    </cfRule>
    <cfRule type="cellIs" dxfId="1758" priority="85" operator="between">
      <formula>6</formula>
      <formula>11</formula>
    </cfRule>
    <cfRule type="cellIs" dxfId="1757" priority="86" operator="between">
      <formula>1</formula>
      <formula>5</formula>
    </cfRule>
  </conditionalFormatting>
  <conditionalFormatting sqref="AK14">
    <cfRule type="cellIs" dxfId="1756" priority="81" operator="equal">
      <formula>"MODERADO"</formula>
    </cfRule>
    <cfRule type="cellIs" dxfId="1755" priority="82" operator="equal">
      <formula>"ALTO"</formula>
    </cfRule>
    <cfRule type="cellIs" dxfId="1754" priority="83" operator="equal">
      <formula>"EXTREMO"</formula>
    </cfRule>
  </conditionalFormatting>
  <conditionalFormatting sqref="AK14">
    <cfRule type="cellIs" dxfId="1753" priority="80" operator="equal">
      <formula>"NINGUNO"</formula>
    </cfRule>
  </conditionalFormatting>
  <conditionalFormatting sqref="BI14">
    <cfRule type="cellIs" dxfId="1752" priority="75" operator="equal">
      <formula>"CASI SIEMPRE"</formula>
    </cfRule>
    <cfRule type="cellIs" dxfId="1751" priority="76" operator="equal">
      <formula>"PROBABLE"</formula>
    </cfRule>
    <cfRule type="cellIs" dxfId="1750" priority="77" operator="equal">
      <formula>"POSIBLE"</formula>
    </cfRule>
    <cfRule type="cellIs" dxfId="1749" priority="78" operator="equal">
      <formula>"RARA VEZ"</formula>
    </cfRule>
    <cfRule type="cellIs" dxfId="1748" priority="79" operator="equal">
      <formula>"IMPROBABLE"</formula>
    </cfRule>
  </conditionalFormatting>
  <conditionalFormatting sqref="AR14">
    <cfRule type="cellIs" priority="71" operator="equal">
      <formula>""""""</formula>
    </cfRule>
    <cfRule type="cellIs" dxfId="1747" priority="72" stopIfTrue="1" operator="equal">
      <formula>10</formula>
    </cfRule>
    <cfRule type="cellIs" dxfId="1746" priority="73" operator="equal">
      <formula>"0"</formula>
    </cfRule>
    <cfRule type="cellIs" dxfId="1745" priority="74" stopIfTrue="1" operator="equal">
      <formula>15</formula>
    </cfRule>
  </conditionalFormatting>
  <conditionalFormatting sqref="AP14">
    <cfRule type="cellIs" priority="67" operator="equal">
      <formula>""""""</formula>
    </cfRule>
    <cfRule type="cellIs" dxfId="1744" priority="68" stopIfTrue="1" operator="equal">
      <formula>10</formula>
    </cfRule>
    <cfRule type="cellIs" dxfId="1743" priority="69" operator="equal">
      <formula>"0"</formula>
    </cfRule>
    <cfRule type="cellIs" dxfId="1742" priority="70" stopIfTrue="1" operator="equal">
      <formula>15</formula>
    </cfRule>
  </conditionalFormatting>
  <conditionalFormatting sqref="AT14">
    <cfRule type="cellIs" priority="63" operator="equal">
      <formula>""""""</formula>
    </cfRule>
    <cfRule type="cellIs" dxfId="1741" priority="64" stopIfTrue="1" operator="equal">
      <formula>10</formula>
    </cfRule>
    <cfRule type="cellIs" dxfId="1740" priority="65" operator="equal">
      <formula>"0"</formula>
    </cfRule>
    <cfRule type="cellIs" dxfId="1739" priority="66" stopIfTrue="1" operator="equal">
      <formula>15</formula>
    </cfRule>
  </conditionalFormatting>
  <conditionalFormatting sqref="AV14">
    <cfRule type="cellIs" priority="59" operator="equal">
      <formula>""""""</formula>
    </cfRule>
    <cfRule type="cellIs" dxfId="1738" priority="60" stopIfTrue="1" operator="equal">
      <formula>10</formula>
    </cfRule>
    <cfRule type="cellIs" dxfId="1737" priority="61" operator="equal">
      <formula>"0"</formula>
    </cfRule>
    <cfRule type="cellIs" dxfId="1736" priority="62" stopIfTrue="1" operator="equal">
      <formula>15</formula>
    </cfRule>
  </conditionalFormatting>
  <conditionalFormatting sqref="AX14">
    <cfRule type="cellIs" priority="55" operator="equal">
      <formula>""""""</formula>
    </cfRule>
    <cfRule type="cellIs" dxfId="1735" priority="56" stopIfTrue="1" operator="equal">
      <formula>10</formula>
    </cfRule>
    <cfRule type="cellIs" dxfId="1734" priority="57" operator="equal">
      <formula>"0"</formula>
    </cfRule>
    <cfRule type="cellIs" dxfId="1733" priority="58" stopIfTrue="1" operator="equal">
      <formula>15</formula>
    </cfRule>
  </conditionalFormatting>
  <conditionalFormatting sqref="AP15">
    <cfRule type="cellIs" priority="51" operator="equal">
      <formula>""""""</formula>
    </cfRule>
    <cfRule type="cellIs" dxfId="1732" priority="52" stopIfTrue="1" operator="equal">
      <formula>10</formula>
    </cfRule>
    <cfRule type="cellIs" dxfId="1731" priority="53" operator="equal">
      <formula>"0"</formula>
    </cfRule>
    <cfRule type="cellIs" dxfId="1730" priority="54" stopIfTrue="1" operator="equal">
      <formula>15</formula>
    </cfRule>
  </conditionalFormatting>
  <conditionalFormatting sqref="AR15">
    <cfRule type="cellIs" priority="47" operator="equal">
      <formula>""""""</formula>
    </cfRule>
    <cfRule type="cellIs" dxfId="1729" priority="48" stopIfTrue="1" operator="equal">
      <formula>10</formula>
    </cfRule>
    <cfRule type="cellIs" dxfId="1728" priority="49" operator="equal">
      <formula>"0"</formula>
    </cfRule>
    <cfRule type="cellIs" dxfId="1727" priority="50" stopIfTrue="1" operator="equal">
      <formula>15</formula>
    </cfRule>
  </conditionalFormatting>
  <conditionalFormatting sqref="AT15">
    <cfRule type="cellIs" priority="43" operator="equal">
      <formula>""""""</formula>
    </cfRule>
    <cfRule type="cellIs" dxfId="1726" priority="44" stopIfTrue="1" operator="equal">
      <formula>10</formula>
    </cfRule>
    <cfRule type="cellIs" dxfId="1725" priority="45" operator="equal">
      <formula>"0"</formula>
    </cfRule>
    <cfRule type="cellIs" dxfId="1724" priority="46" stopIfTrue="1" operator="equal">
      <formula>15</formula>
    </cfRule>
  </conditionalFormatting>
  <conditionalFormatting sqref="AV15">
    <cfRule type="cellIs" priority="39" operator="equal">
      <formula>""""""</formula>
    </cfRule>
    <cfRule type="cellIs" dxfId="1723" priority="40" stopIfTrue="1" operator="equal">
      <formula>10</formula>
    </cfRule>
    <cfRule type="cellIs" dxfId="1722" priority="41" operator="equal">
      <formula>"0"</formula>
    </cfRule>
    <cfRule type="cellIs" dxfId="1721" priority="42" stopIfTrue="1" operator="equal">
      <formula>15</formula>
    </cfRule>
  </conditionalFormatting>
  <conditionalFormatting sqref="AX15">
    <cfRule type="cellIs" priority="35" operator="equal">
      <formula>""""""</formula>
    </cfRule>
    <cfRule type="cellIs" dxfId="1720" priority="36" stopIfTrue="1" operator="equal">
      <formula>10</formula>
    </cfRule>
    <cfRule type="cellIs" dxfId="1719" priority="37" operator="equal">
      <formula>"0"</formula>
    </cfRule>
    <cfRule type="cellIs" dxfId="1718" priority="38" stopIfTrue="1" operator="equal">
      <formula>15</formula>
    </cfRule>
  </conditionalFormatting>
  <conditionalFormatting sqref="BJ14">
    <cfRule type="cellIs" dxfId="1717" priority="29" operator="equal">
      <formula>"DÉBIL"</formula>
    </cfRule>
    <cfRule type="cellIs" dxfId="1716" priority="30" operator="equal">
      <formula>"MODERADO"</formula>
    </cfRule>
    <cfRule type="cellIs" dxfId="1715" priority="31" operator="equal">
      <formula>"FUERTE"</formula>
    </cfRule>
  </conditionalFormatting>
  <conditionalFormatting sqref="BG14">
    <cfRule type="cellIs" dxfId="1714" priority="26" operator="equal">
      <formula>"DÉBIL"</formula>
    </cfRule>
    <cfRule type="cellIs" dxfId="1713" priority="27" operator="equal">
      <formula>"MODERADO"</formula>
    </cfRule>
    <cfRule type="cellIs" dxfId="1712" priority="28" operator="equal">
      <formula>"FUERTE"</formula>
    </cfRule>
  </conditionalFormatting>
  <conditionalFormatting sqref="BH14">
    <cfRule type="cellIs" dxfId="1711" priority="23" operator="equal">
      <formula>"DÉBIL"</formula>
    </cfRule>
    <cfRule type="cellIs" dxfId="1710" priority="24" operator="equal">
      <formula>"MODERADO"</formula>
    </cfRule>
    <cfRule type="cellIs" dxfId="1709" priority="25" operator="equal">
      <formula>"FUERTE"</formula>
    </cfRule>
  </conditionalFormatting>
  <conditionalFormatting sqref="BK14">
    <cfRule type="cellIs" dxfId="1708" priority="20" operator="equal">
      <formula>"CATASTRÓFICO"</formula>
    </cfRule>
    <cfRule type="cellIs" dxfId="1707" priority="21" operator="equal">
      <formula>"MAYOR"</formula>
    </cfRule>
    <cfRule type="cellIs" dxfId="1706" priority="22" operator="equal">
      <formula>"MODERADO"</formula>
    </cfRule>
  </conditionalFormatting>
  <conditionalFormatting sqref="AX8:AX15">
    <cfRule type="cellIs" priority="16" operator="equal">
      <formula>""""""</formula>
    </cfRule>
    <cfRule type="cellIs" dxfId="1705" priority="17" stopIfTrue="1" operator="equal">
      <formula>5</formula>
    </cfRule>
    <cfRule type="cellIs" dxfId="1704" priority="18" operator="equal">
      <formula>"0"</formula>
    </cfRule>
    <cfRule type="cellIs" dxfId="1703" priority="19" stopIfTrue="1" operator="equal">
      <formula>10</formula>
    </cfRule>
  </conditionalFormatting>
  <conditionalFormatting sqref="BM12 BM14">
    <cfRule type="cellIs" dxfId="1702" priority="10" operator="equal">
      <formula>"EXTREMO"</formula>
    </cfRule>
    <cfRule type="cellIs" dxfId="1701" priority="11" operator="equal">
      <formula>"MODERADO"</formula>
    </cfRule>
    <cfRule type="cellIs" dxfId="1700" priority="12" operator="equal">
      <formula>"ALTO"</formula>
    </cfRule>
  </conditionalFormatting>
  <conditionalFormatting sqref="BL10">
    <cfRule type="cellIs" dxfId="1699" priority="7" operator="equal">
      <formula>"DÉBIL"</formula>
    </cfRule>
    <cfRule type="cellIs" dxfId="1698" priority="8" operator="equal">
      <formula>"MODERADO"</formula>
    </cfRule>
    <cfRule type="cellIs" dxfId="1697" priority="9" operator="equal">
      <formula>"FUERTE"</formula>
    </cfRule>
  </conditionalFormatting>
  <conditionalFormatting sqref="BL12">
    <cfRule type="cellIs" dxfId="1696" priority="4" operator="equal">
      <formula>"DÉBIL"</formula>
    </cfRule>
    <cfRule type="cellIs" dxfId="1695" priority="5" operator="equal">
      <formula>"MODERADO"</formula>
    </cfRule>
    <cfRule type="cellIs" dxfId="1694" priority="6" operator="equal">
      <formula>"FUERTE"</formula>
    </cfRule>
  </conditionalFormatting>
  <conditionalFormatting sqref="BL14">
    <cfRule type="cellIs" dxfId="1693" priority="1" operator="equal">
      <formula>"DÉBIL"</formula>
    </cfRule>
    <cfRule type="cellIs" dxfId="1692" priority="2" operator="equal">
      <formula>"MODERADO"</formula>
    </cfRule>
    <cfRule type="cellIs" dxfId="1691" priority="3" operator="equal">
      <formula>"FUERTE"</formula>
    </cfRule>
  </conditionalFormatting>
  <dataValidations count="11">
    <dataValidation type="list" allowBlank="1" showInputMessage="1" showErrorMessage="1" errorTitle="ERROR" error="NO ADMITE VALOR DIFERENTE AL DE LA LISTA DESPLEGABLE (X)" sqref="R8:AE9 P14:X14 AF8:AG15 Y10:AE15 P12:X12 P8:Q8" xr:uid="{C4B99CC7-4E2E-4DFC-BC65-AE165745FFD8}">
      <formula1>$MR$6</formula1>
    </dataValidation>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8:L8 H14:L14 H10:L10 H12:L12" xr:uid="{FCED6368-2E2D-4E96-92F8-875FD61509ED}">
      <formula1>$MR$6</formula1>
    </dataValidation>
    <dataValidation type="list" allowBlank="1" showInputMessage="1" showErrorMessage="1" sqref="AM8:AM15" xr:uid="{40040AB1-D01C-4912-89C7-418B62BC7C8D}">
      <formula1>$ML$7:$ML$8</formula1>
    </dataValidation>
    <dataValidation type="list" allowBlank="1" showInputMessage="1" showErrorMessage="1" sqref="AO8:AO15" xr:uid="{3E655FD8-AA8C-48C2-A72E-32A9FF7EB460}">
      <formula1>$ML$9:$ML$10</formula1>
    </dataValidation>
    <dataValidation type="list" allowBlank="1" showInputMessage="1" showErrorMessage="1" sqref="AQ8:AQ15" xr:uid="{CF8D4A1B-4719-4310-BED6-0FA6BB0932EE}">
      <formula1>$MM$7:$MM$8</formula1>
    </dataValidation>
    <dataValidation type="list" allowBlank="1" showInputMessage="1" showErrorMessage="1" sqref="AS8:AS15" xr:uid="{3709824A-2342-45B3-9635-C2708BB9E6E1}">
      <formula1>$MN$7:$MN$9</formula1>
    </dataValidation>
    <dataValidation type="list" allowBlank="1" showInputMessage="1" showErrorMessage="1" sqref="AU8:AU15" xr:uid="{3B6A9F16-CA67-43A3-9733-CE709838BE15}">
      <formula1>$MO$7:$MO$8</formula1>
    </dataValidation>
    <dataValidation type="list" allowBlank="1" showInputMessage="1" showErrorMessage="1" sqref="AY8:AY15" xr:uid="{FD6F6874-EC75-4408-A5C2-2D4150B1B483}">
      <formula1>$MP$7:$MP$8</formula1>
    </dataValidation>
    <dataValidation type="list" allowBlank="1" showInputMessage="1" showErrorMessage="1" sqref="AW8:AW15" xr:uid="{36F65859-EC1E-4D48-A6E3-95489E3D74E3}">
      <formula1>$MQ$7:$MQ$9</formula1>
    </dataValidation>
    <dataValidation type="list" allowBlank="1" showInputMessage="1" showErrorMessage="1" sqref="BC8:BC15" xr:uid="{FE844F22-24D8-4A0A-BA88-4ADBE89403C9}">
      <formula1>$MJ$6:$MJ$8</formula1>
    </dataValidation>
    <dataValidation type="list" allowBlank="1" showErrorMessage="1" errorTitle="ERROR" error="NO ADMITE VALOR DIFERENTE AL DE LA LISTA DESPLEGABLE (X)" promptTitle="ADVERTENCIA" prompt="Si marca más de un valor para un mismo riesgo, se tomará por VERDADERO el IMPACTO MÁS ALTO" sqref="O8:O15" xr:uid="{78DEF553-3F0A-450C-9299-71D0822D311A}">
      <formula1>$MR$6</formula1>
    </dataValidation>
  </dataValidations>
  <pageMargins left="0.7" right="0.7" top="0.75" bottom="0.75" header="0.3" footer="0.3"/>
  <pageSetup orientation="portrait"/>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1A49-511F-4F54-8685-C94B9FD59203}">
  <sheetPr>
    <tabColor rgb="FF548235"/>
  </sheetPr>
  <dimension ref="A1:MS23"/>
  <sheetViews>
    <sheetView topLeftCell="E1" zoomScale="98" zoomScaleNormal="98" workbookViewId="0">
      <selection activeCell="BL22" sqref="BL1:BL1048576"/>
    </sheetView>
  </sheetViews>
  <sheetFormatPr baseColWidth="10" defaultColWidth="11.5" defaultRowHeight="15"/>
  <cols>
    <col min="1" max="1" width="4" style="23" customWidth="1"/>
    <col min="2" max="3" width="16.6640625" style="7" customWidth="1"/>
    <col min="4" max="4" width="45.33203125" style="7" customWidth="1"/>
    <col min="5" max="5" width="43.5" style="7" customWidth="1"/>
    <col min="6" max="6" width="15.5" style="23"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4.5" style="253" hidden="1" customWidth="1"/>
    <col min="55" max="55" width="20.1640625" style="26" hidden="1" customWidth="1"/>
    <col min="56" max="56" width="9.5" style="150" hidden="1" customWidth="1"/>
    <col min="57" max="58" width="13" style="150" hidden="1" customWidth="1"/>
    <col min="59" max="59" width="6.5" style="150" hidden="1" customWidth="1"/>
    <col min="60" max="60" width="7.5" style="150" hidden="1" customWidth="1"/>
    <col min="61" max="61" width="15.33203125" style="253" customWidth="1"/>
    <col min="62" max="62" width="2" style="150" hidden="1" customWidth="1"/>
    <col min="63" max="63" width="12.83203125" style="150" customWidth="1"/>
    <col min="64" max="64" width="6.5" style="150" hidden="1" customWidth="1"/>
    <col min="65" max="65" width="15.6640625" style="150" customWidth="1"/>
    <col min="66" max="66" width="10.1640625" style="23" hidden="1" customWidth="1"/>
    <col min="67" max="67" width="53.6640625" style="7" hidden="1" customWidth="1"/>
    <col min="68" max="68" width="32.83203125" style="23" hidden="1" customWidth="1"/>
    <col min="69" max="69" width="21.5" style="23" hidden="1" customWidth="1"/>
    <col min="70" max="296" width="9.1640625" style="7" bestFit="1" customWidth="1"/>
    <col min="297" max="297" width="4" style="7" customWidth="1"/>
    <col min="298" max="298" width="16.6640625" style="7" customWidth="1"/>
    <col min="299" max="299" width="45.33203125" style="7" customWidth="1"/>
    <col min="300" max="300" width="35.6640625" style="7" customWidth="1"/>
    <col min="301" max="301" width="15.5" style="7" customWidth="1"/>
    <col min="302" max="302" width="30.5" style="7" customWidth="1"/>
    <col min="303" max="304" width="10" style="7" customWidth="1"/>
    <col min="305" max="305" width="4" style="7" customWidth="1"/>
    <col min="306" max="306" width="13.83203125" style="7" customWidth="1"/>
    <col min="307" max="307" width="39.5" style="7" customWidth="1"/>
    <col min="308" max="309" width="13.5" style="7" customWidth="1"/>
    <col min="310" max="310" width="14" style="7" customWidth="1"/>
    <col min="311" max="311" width="12.5" style="7" customWidth="1"/>
    <col min="312" max="312" width="14.33203125" style="7" customWidth="1"/>
    <col min="313" max="313" width="13.6640625" style="7" customWidth="1"/>
    <col min="314" max="314" width="12.5" style="7" customWidth="1"/>
    <col min="315" max="315" width="14" style="7" customWidth="1"/>
    <col min="316" max="317" width="13" style="7" customWidth="1"/>
    <col min="318" max="318" width="15.33203125" style="7" customWidth="1"/>
    <col min="319" max="319" width="12.83203125" style="7" customWidth="1"/>
    <col min="320" max="320" width="3.83203125" style="7" customWidth="1"/>
    <col min="321" max="321" width="15.6640625" style="7" customWidth="1"/>
    <col min="322" max="322" width="10.1640625" style="7" customWidth="1"/>
    <col min="323" max="323" width="53.6640625" style="7" customWidth="1"/>
    <col min="324" max="324" width="32.83203125" style="7" customWidth="1"/>
    <col min="325" max="325" width="21.5" style="7" customWidth="1"/>
    <col min="326" max="347" width="9.1640625" style="7" bestFit="1" customWidth="1"/>
    <col min="348" max="348" width="31.1640625" style="7" customWidth="1"/>
    <col min="349" max="552" width="9.1640625" style="7" bestFit="1" customWidth="1"/>
    <col min="553" max="553" width="4" style="7" customWidth="1"/>
    <col min="554" max="554" width="16.6640625" style="7" customWidth="1"/>
    <col min="555" max="555" width="45.33203125" style="7" customWidth="1"/>
    <col min="556" max="556" width="35.6640625" style="7" customWidth="1"/>
    <col min="557" max="557" width="15.5" style="7" customWidth="1"/>
    <col min="558" max="558" width="30.5" style="7" customWidth="1"/>
    <col min="559" max="560" width="10" style="7" customWidth="1"/>
    <col min="561" max="561" width="4" style="7" customWidth="1"/>
    <col min="562" max="562" width="13.83203125" style="7" customWidth="1"/>
    <col min="563" max="563" width="39.5" style="7" customWidth="1"/>
    <col min="564" max="565" width="13.5" style="7" customWidth="1"/>
    <col min="566" max="566" width="14" style="7" customWidth="1"/>
    <col min="567" max="567" width="12.5" style="7" customWidth="1"/>
    <col min="568" max="568" width="14.33203125" style="7" customWidth="1"/>
    <col min="569" max="569" width="13.6640625" style="7" customWidth="1"/>
    <col min="570" max="570" width="12.5" style="7" customWidth="1"/>
    <col min="571" max="571" width="14" style="7" customWidth="1"/>
    <col min="572" max="573" width="13" style="7" customWidth="1"/>
    <col min="574" max="574" width="15.33203125" style="7" customWidth="1"/>
    <col min="575" max="575" width="12.83203125" style="7" customWidth="1"/>
    <col min="576" max="576" width="3.83203125" style="7" customWidth="1"/>
    <col min="577" max="577" width="15.6640625" style="7" customWidth="1"/>
    <col min="578" max="578" width="10.1640625" style="7" customWidth="1"/>
    <col min="579" max="579" width="53.6640625" style="7" customWidth="1"/>
    <col min="580" max="580" width="32.83203125" style="7" customWidth="1"/>
    <col min="581" max="581" width="21.5" style="7" customWidth="1"/>
    <col min="582" max="808" width="9.1640625" style="7" bestFit="1" customWidth="1"/>
    <col min="809" max="809" width="4" style="7" customWidth="1"/>
    <col min="810" max="810" width="16.6640625" style="7" customWidth="1"/>
    <col min="811" max="811" width="45.33203125" style="7" customWidth="1"/>
    <col min="812" max="812" width="35.6640625" style="7" customWidth="1"/>
    <col min="813" max="813" width="15.5" style="7" customWidth="1"/>
    <col min="814" max="814" width="30.5" style="7" customWidth="1"/>
    <col min="815" max="816" width="10" style="7" customWidth="1"/>
    <col min="817" max="817" width="4" style="7" customWidth="1"/>
    <col min="818" max="818" width="13.83203125" style="7" customWidth="1"/>
    <col min="819" max="819" width="39.5" style="7" customWidth="1"/>
    <col min="820" max="821" width="13.5" style="7" customWidth="1"/>
    <col min="822" max="822" width="14" style="7" customWidth="1"/>
    <col min="823" max="823" width="12.5" style="7" customWidth="1"/>
    <col min="824" max="824" width="14.33203125" style="7" customWidth="1"/>
    <col min="825" max="825" width="13.6640625" style="7" customWidth="1"/>
    <col min="826" max="826" width="12.5" style="7" customWidth="1"/>
    <col min="827" max="827" width="14" style="7" customWidth="1"/>
    <col min="828" max="829" width="13" style="7" customWidth="1"/>
    <col min="830" max="830" width="15.33203125" style="7" customWidth="1"/>
    <col min="831" max="831" width="12.83203125" style="7" customWidth="1"/>
    <col min="832" max="832" width="3.83203125" style="7" customWidth="1"/>
    <col min="833" max="833" width="15.6640625" style="7" customWidth="1"/>
    <col min="834" max="834" width="10.1640625" style="7" customWidth="1"/>
    <col min="835" max="835" width="53.6640625" style="7" customWidth="1"/>
    <col min="836" max="836" width="32.83203125" style="7" customWidth="1"/>
    <col min="837" max="837" width="21.5" style="7" customWidth="1"/>
    <col min="838" max="1064" width="9.1640625" style="7" bestFit="1" customWidth="1"/>
    <col min="1065" max="1065" width="4" style="7" customWidth="1"/>
    <col min="1066" max="1066" width="16.6640625" style="7" customWidth="1"/>
    <col min="1067" max="1067" width="45.33203125" style="7" customWidth="1"/>
    <col min="1068" max="1068" width="35.6640625" style="7" customWidth="1"/>
    <col min="1069" max="1069" width="15.5" style="7" customWidth="1"/>
    <col min="1070" max="1070" width="30.5" style="7" customWidth="1"/>
    <col min="1071" max="1072" width="10" style="7" customWidth="1"/>
    <col min="1073" max="1073" width="4" style="7" customWidth="1"/>
    <col min="1074" max="1074" width="13.83203125" style="7" customWidth="1"/>
    <col min="1075" max="1075" width="39.5" style="7" customWidth="1"/>
    <col min="1076" max="1077" width="13.5" style="7" customWidth="1"/>
    <col min="1078" max="1078" width="14" style="7" customWidth="1"/>
    <col min="1079" max="1079" width="12.5" style="7" customWidth="1"/>
    <col min="1080" max="1080" width="14.33203125" style="7" customWidth="1"/>
    <col min="1081" max="1081" width="13.6640625" style="7" customWidth="1"/>
    <col min="1082" max="1082" width="12.5" style="7" customWidth="1"/>
    <col min="1083" max="1083" width="14" style="7" customWidth="1"/>
    <col min="1084" max="1085" width="13" style="7" customWidth="1"/>
    <col min="1086" max="1086" width="15.33203125" style="7" customWidth="1"/>
    <col min="1087" max="1087" width="12.83203125" style="7" customWidth="1"/>
    <col min="1088" max="1088" width="3.83203125" style="7" customWidth="1"/>
    <col min="1089" max="1089" width="15.6640625" style="7" customWidth="1"/>
    <col min="1090" max="1090" width="10.1640625" style="7" customWidth="1"/>
    <col min="1091" max="1091" width="53.6640625" style="7" customWidth="1"/>
    <col min="1092" max="1092" width="32.83203125" style="7" customWidth="1"/>
    <col min="1093" max="1093" width="21.5" style="7" customWidth="1"/>
    <col min="1094" max="1320" width="9.1640625" style="7" bestFit="1" customWidth="1"/>
    <col min="1321" max="1321" width="4" style="7" customWidth="1"/>
    <col min="1322" max="1322" width="16.6640625" style="7" customWidth="1"/>
    <col min="1323" max="1323" width="45.33203125" style="7" customWidth="1"/>
    <col min="1324" max="1324" width="35.6640625" style="7" customWidth="1"/>
    <col min="1325" max="1325" width="15.5" style="7" customWidth="1"/>
    <col min="1326" max="1326" width="30.5" style="7" customWidth="1"/>
    <col min="1327" max="1328" width="10" style="7" customWidth="1"/>
    <col min="1329" max="1329" width="4" style="7" customWidth="1"/>
    <col min="1330" max="1330" width="13.83203125" style="7" customWidth="1"/>
    <col min="1331" max="1331" width="39.5" style="7" customWidth="1"/>
    <col min="1332" max="1333" width="13.5" style="7" customWidth="1"/>
    <col min="1334" max="1334" width="14" style="7" customWidth="1"/>
    <col min="1335" max="1335" width="12.5" style="7" customWidth="1"/>
    <col min="1336" max="1336" width="14.33203125" style="7" customWidth="1"/>
    <col min="1337" max="1337" width="13.6640625" style="7" customWidth="1"/>
    <col min="1338" max="1338" width="12.5" style="7" customWidth="1"/>
    <col min="1339" max="1339" width="14" style="7" customWidth="1"/>
    <col min="1340" max="1341" width="13" style="7" customWidth="1"/>
    <col min="1342" max="1342" width="15.33203125" style="7" customWidth="1"/>
    <col min="1343" max="1343" width="12.83203125" style="7" customWidth="1"/>
    <col min="1344" max="1344" width="3.83203125" style="7" customWidth="1"/>
    <col min="1345" max="1345" width="15.6640625" style="7" customWidth="1"/>
    <col min="1346" max="1346" width="10.1640625" style="7" customWidth="1"/>
    <col min="1347" max="1347" width="53.6640625" style="7" customWidth="1"/>
    <col min="1348" max="1348" width="32.83203125" style="7" customWidth="1"/>
    <col min="1349" max="1349" width="21.5" style="7" customWidth="1"/>
    <col min="1350" max="1576" width="9.1640625" style="7" bestFit="1" customWidth="1"/>
    <col min="1577" max="1577" width="4" style="7" customWidth="1"/>
    <col min="1578" max="1578" width="16.6640625" style="7" customWidth="1"/>
    <col min="1579" max="1579" width="45.33203125" style="7" customWidth="1"/>
    <col min="1580" max="1580" width="35.6640625" style="7" customWidth="1"/>
    <col min="1581" max="1581" width="15.5" style="7" customWidth="1"/>
    <col min="1582" max="1582" width="30.5" style="7" customWidth="1"/>
    <col min="1583" max="1584" width="10" style="7" customWidth="1"/>
    <col min="1585" max="1585" width="4" style="7" customWidth="1"/>
    <col min="1586" max="1586" width="13.83203125" style="7" customWidth="1"/>
    <col min="1587" max="1587" width="39.5" style="7" customWidth="1"/>
    <col min="1588" max="1589" width="13.5" style="7" customWidth="1"/>
    <col min="1590" max="1590" width="14" style="7" customWidth="1"/>
    <col min="1591" max="1591" width="12.5" style="7" customWidth="1"/>
    <col min="1592" max="1592" width="14.33203125" style="7" customWidth="1"/>
    <col min="1593" max="1593" width="13.6640625" style="7" customWidth="1"/>
    <col min="1594" max="1594" width="12.5" style="7" customWidth="1"/>
    <col min="1595" max="1595" width="14" style="7" customWidth="1"/>
    <col min="1596" max="1597" width="13" style="7" customWidth="1"/>
    <col min="1598" max="1598" width="15.33203125" style="7" customWidth="1"/>
    <col min="1599" max="1599" width="12.83203125" style="7" customWidth="1"/>
    <col min="1600" max="1600" width="3.83203125" style="7" customWidth="1"/>
    <col min="1601" max="1601" width="15.6640625" style="7" customWidth="1"/>
    <col min="1602" max="1602" width="10.1640625" style="7" customWidth="1"/>
    <col min="1603" max="1603" width="53.6640625" style="7" customWidth="1"/>
    <col min="1604" max="1604" width="32.83203125" style="7" customWidth="1"/>
    <col min="1605" max="1605" width="21.5" style="7" customWidth="1"/>
    <col min="1606" max="1832" width="9.1640625" style="7" bestFit="1" customWidth="1"/>
    <col min="1833" max="1833" width="4" style="7" customWidth="1"/>
    <col min="1834" max="1834" width="16.6640625" style="7" customWidth="1"/>
    <col min="1835" max="1835" width="45.33203125" style="7" customWidth="1"/>
    <col min="1836" max="1836" width="35.6640625" style="7" customWidth="1"/>
    <col min="1837" max="1837" width="15.5" style="7" customWidth="1"/>
    <col min="1838" max="1838" width="30.5" style="7" customWidth="1"/>
    <col min="1839" max="1840" width="10" style="7" customWidth="1"/>
    <col min="1841" max="1841" width="4" style="7" customWidth="1"/>
    <col min="1842" max="1842" width="13.83203125" style="7" customWidth="1"/>
    <col min="1843" max="1843" width="39.5" style="7" customWidth="1"/>
    <col min="1844" max="1845" width="13.5" style="7" customWidth="1"/>
    <col min="1846" max="1846" width="14" style="7" customWidth="1"/>
    <col min="1847" max="1847" width="12.5" style="7" customWidth="1"/>
    <col min="1848" max="1848" width="14.33203125" style="7" customWidth="1"/>
    <col min="1849" max="1849" width="13.6640625" style="7" customWidth="1"/>
    <col min="1850" max="1850" width="12.5" style="7" customWidth="1"/>
    <col min="1851" max="1851" width="14" style="7" customWidth="1"/>
    <col min="1852" max="1853" width="13" style="7" customWidth="1"/>
    <col min="1854" max="1854" width="15.33203125" style="7" customWidth="1"/>
    <col min="1855" max="1855" width="12.83203125" style="7" customWidth="1"/>
    <col min="1856" max="1856" width="3.83203125" style="7" customWidth="1"/>
    <col min="1857" max="1857" width="15.6640625" style="7" customWidth="1"/>
    <col min="1858" max="1858" width="10.1640625" style="7" customWidth="1"/>
    <col min="1859" max="1859" width="53.6640625" style="7" customWidth="1"/>
    <col min="1860" max="1860" width="32.83203125" style="7" customWidth="1"/>
    <col min="1861" max="1861" width="21.5" style="7" customWidth="1"/>
    <col min="1862" max="2088" width="9.1640625" style="7" bestFit="1" customWidth="1"/>
    <col min="2089" max="2089" width="4" style="7" customWidth="1"/>
    <col min="2090" max="2090" width="16.6640625" style="7" customWidth="1"/>
    <col min="2091" max="2091" width="45.33203125" style="7" customWidth="1"/>
    <col min="2092" max="2092" width="35.6640625" style="7" customWidth="1"/>
    <col min="2093" max="2093" width="15.5" style="7" customWidth="1"/>
    <col min="2094" max="2094" width="30.5" style="7" customWidth="1"/>
    <col min="2095" max="2096" width="10" style="7" customWidth="1"/>
    <col min="2097" max="2097" width="4" style="7" customWidth="1"/>
    <col min="2098" max="2098" width="13.83203125" style="7" customWidth="1"/>
    <col min="2099" max="2099" width="39.5" style="7" customWidth="1"/>
    <col min="2100" max="2101" width="13.5" style="7" customWidth="1"/>
    <col min="2102" max="2102" width="14" style="7" customWidth="1"/>
    <col min="2103" max="2103" width="12.5" style="7" customWidth="1"/>
    <col min="2104" max="2104" width="14.33203125" style="7" customWidth="1"/>
    <col min="2105" max="2105" width="13.6640625" style="7" customWidth="1"/>
    <col min="2106" max="2106" width="12.5" style="7" customWidth="1"/>
    <col min="2107" max="2107" width="14" style="7" customWidth="1"/>
    <col min="2108" max="2109" width="13" style="7" customWidth="1"/>
    <col min="2110" max="2110" width="15.33203125" style="7" customWidth="1"/>
    <col min="2111" max="2111" width="12.83203125" style="7" customWidth="1"/>
    <col min="2112" max="2112" width="3.83203125" style="7" customWidth="1"/>
    <col min="2113" max="2113" width="15.6640625" style="7" customWidth="1"/>
    <col min="2114" max="2114" width="10.1640625" style="7" customWidth="1"/>
    <col min="2115" max="2115" width="53.6640625" style="7" customWidth="1"/>
    <col min="2116" max="2116" width="32.83203125" style="7" customWidth="1"/>
    <col min="2117" max="2117" width="21.5" style="7" customWidth="1"/>
    <col min="2118" max="2344" width="9.1640625" style="7" bestFit="1" customWidth="1"/>
    <col min="2345" max="2345" width="4" style="7" customWidth="1"/>
    <col min="2346" max="2346" width="16.6640625" style="7" customWidth="1"/>
    <col min="2347" max="2347" width="45.33203125" style="7" customWidth="1"/>
    <col min="2348" max="2348" width="35.6640625" style="7" customWidth="1"/>
    <col min="2349" max="2349" width="15.5" style="7" customWidth="1"/>
    <col min="2350" max="2350" width="30.5" style="7" customWidth="1"/>
    <col min="2351" max="2352" width="10" style="7" customWidth="1"/>
    <col min="2353" max="2353" width="4" style="7" customWidth="1"/>
    <col min="2354" max="2354" width="13.83203125" style="7" customWidth="1"/>
    <col min="2355" max="2355" width="39.5" style="7" customWidth="1"/>
    <col min="2356" max="2357" width="13.5" style="7" customWidth="1"/>
    <col min="2358" max="2358" width="14" style="7" customWidth="1"/>
    <col min="2359" max="2359" width="12.5" style="7" customWidth="1"/>
    <col min="2360" max="2360" width="14.33203125" style="7" customWidth="1"/>
    <col min="2361" max="2361" width="13.6640625" style="7" customWidth="1"/>
    <col min="2362" max="2362" width="12.5" style="7" customWidth="1"/>
    <col min="2363" max="2363" width="14" style="7" customWidth="1"/>
    <col min="2364" max="2365" width="13" style="7" customWidth="1"/>
    <col min="2366" max="2366" width="15.33203125" style="7" customWidth="1"/>
    <col min="2367" max="2367" width="12.83203125" style="7" customWidth="1"/>
    <col min="2368" max="2368" width="3.83203125" style="7" customWidth="1"/>
    <col min="2369" max="2369" width="15.6640625" style="7" customWidth="1"/>
    <col min="2370" max="2370" width="10.1640625" style="7" customWidth="1"/>
    <col min="2371" max="2371" width="53.6640625" style="7" customWidth="1"/>
    <col min="2372" max="2372" width="32.83203125" style="7" customWidth="1"/>
    <col min="2373" max="2373" width="21.5" style="7" customWidth="1"/>
    <col min="2374" max="2600" width="9.1640625" style="7" bestFit="1" customWidth="1"/>
    <col min="2601" max="2601" width="4" style="7" customWidth="1"/>
    <col min="2602" max="2602" width="16.6640625" style="7" customWidth="1"/>
    <col min="2603" max="2603" width="45.33203125" style="7" customWidth="1"/>
    <col min="2604" max="2604" width="35.6640625" style="7" customWidth="1"/>
    <col min="2605" max="2605" width="15.5" style="7" customWidth="1"/>
    <col min="2606" max="2606" width="30.5" style="7" customWidth="1"/>
    <col min="2607" max="2608" width="10" style="7" customWidth="1"/>
    <col min="2609" max="2609" width="4" style="7" customWidth="1"/>
    <col min="2610" max="2610" width="13.83203125" style="7" customWidth="1"/>
    <col min="2611" max="2611" width="39.5" style="7" customWidth="1"/>
    <col min="2612" max="2613" width="13.5" style="7" customWidth="1"/>
    <col min="2614" max="2614" width="14" style="7" customWidth="1"/>
    <col min="2615" max="2615" width="12.5" style="7" customWidth="1"/>
    <col min="2616" max="2616" width="14.33203125" style="7" customWidth="1"/>
    <col min="2617" max="2617" width="13.6640625" style="7" customWidth="1"/>
    <col min="2618" max="2618" width="12.5" style="7" customWidth="1"/>
    <col min="2619" max="2619" width="14" style="7" customWidth="1"/>
    <col min="2620" max="2621" width="13" style="7" customWidth="1"/>
    <col min="2622" max="2622" width="15.33203125" style="7" customWidth="1"/>
    <col min="2623" max="2623" width="12.83203125" style="7" customWidth="1"/>
    <col min="2624" max="2624" width="3.83203125" style="7" customWidth="1"/>
    <col min="2625" max="2625" width="15.6640625" style="7" customWidth="1"/>
    <col min="2626" max="2626" width="10.1640625" style="7" customWidth="1"/>
    <col min="2627" max="2627" width="53.6640625" style="7" customWidth="1"/>
    <col min="2628" max="2628" width="32.83203125" style="7" customWidth="1"/>
    <col min="2629" max="2629" width="21.5" style="7" customWidth="1"/>
    <col min="2630" max="2856" width="9.1640625" style="7" bestFit="1" customWidth="1"/>
    <col min="2857" max="2857" width="4" style="7" customWidth="1"/>
    <col min="2858" max="2858" width="16.6640625" style="7" customWidth="1"/>
    <col min="2859" max="2859" width="45.33203125" style="7" customWidth="1"/>
    <col min="2860" max="2860" width="35.6640625" style="7" customWidth="1"/>
    <col min="2861" max="2861" width="15.5" style="7" customWidth="1"/>
    <col min="2862" max="2862" width="30.5" style="7" customWidth="1"/>
    <col min="2863" max="2864" width="10" style="7" customWidth="1"/>
    <col min="2865" max="2865" width="4" style="7" customWidth="1"/>
    <col min="2866" max="2866" width="13.83203125" style="7" customWidth="1"/>
    <col min="2867" max="2867" width="39.5" style="7" customWidth="1"/>
    <col min="2868" max="2869" width="13.5" style="7" customWidth="1"/>
    <col min="2870" max="2870" width="14" style="7" customWidth="1"/>
    <col min="2871" max="2871" width="12.5" style="7" customWidth="1"/>
    <col min="2872" max="2872" width="14.33203125" style="7" customWidth="1"/>
    <col min="2873" max="2873" width="13.6640625" style="7" customWidth="1"/>
    <col min="2874" max="2874" width="12.5" style="7" customWidth="1"/>
    <col min="2875" max="2875" width="14" style="7" customWidth="1"/>
    <col min="2876" max="2877" width="13" style="7" customWidth="1"/>
    <col min="2878" max="2878" width="15.33203125" style="7" customWidth="1"/>
    <col min="2879" max="2879" width="12.83203125" style="7" customWidth="1"/>
    <col min="2880" max="2880" width="3.83203125" style="7" customWidth="1"/>
    <col min="2881" max="2881" width="15.6640625" style="7" customWidth="1"/>
    <col min="2882" max="2882" width="10.1640625" style="7" customWidth="1"/>
    <col min="2883" max="2883" width="53.6640625" style="7" customWidth="1"/>
    <col min="2884" max="2884" width="32.83203125" style="7" customWidth="1"/>
    <col min="2885" max="2885" width="21.5" style="7" customWidth="1"/>
    <col min="2886" max="3112" width="9.1640625" style="7" bestFit="1" customWidth="1"/>
    <col min="3113" max="3113" width="4" style="7" customWidth="1"/>
    <col min="3114" max="3114" width="16.6640625" style="7" customWidth="1"/>
    <col min="3115" max="3115" width="45.33203125" style="7" customWidth="1"/>
    <col min="3116" max="3116" width="35.6640625" style="7" customWidth="1"/>
    <col min="3117" max="3117" width="15.5" style="7" customWidth="1"/>
    <col min="3118" max="3118" width="30.5" style="7" customWidth="1"/>
    <col min="3119" max="3120" width="10" style="7" customWidth="1"/>
    <col min="3121" max="3121" width="4" style="7" customWidth="1"/>
    <col min="3122" max="3122" width="13.83203125" style="7" customWidth="1"/>
    <col min="3123" max="3123" width="39.5" style="7" customWidth="1"/>
    <col min="3124" max="3125" width="13.5" style="7" customWidth="1"/>
    <col min="3126" max="3126" width="14" style="7" customWidth="1"/>
    <col min="3127" max="3127" width="12.5" style="7" customWidth="1"/>
    <col min="3128" max="3128" width="14.33203125" style="7" customWidth="1"/>
    <col min="3129" max="3129" width="13.6640625" style="7" customWidth="1"/>
    <col min="3130" max="3130" width="12.5" style="7" customWidth="1"/>
    <col min="3131" max="3131" width="14" style="7" customWidth="1"/>
    <col min="3132" max="3133" width="13" style="7" customWidth="1"/>
    <col min="3134" max="3134" width="15.33203125" style="7" customWidth="1"/>
    <col min="3135" max="3135" width="12.83203125" style="7" customWidth="1"/>
    <col min="3136" max="3136" width="3.83203125" style="7" customWidth="1"/>
    <col min="3137" max="3137" width="15.6640625" style="7" customWidth="1"/>
    <col min="3138" max="3138" width="10.1640625" style="7" customWidth="1"/>
    <col min="3139" max="3139" width="53.6640625" style="7" customWidth="1"/>
    <col min="3140" max="3140" width="32.83203125" style="7" customWidth="1"/>
    <col min="3141" max="3141" width="21.5" style="7" customWidth="1"/>
    <col min="3142" max="3368" width="9.1640625" style="7" bestFit="1" customWidth="1"/>
    <col min="3369" max="3369" width="4" style="7" customWidth="1"/>
    <col min="3370" max="3370" width="16.6640625" style="7" customWidth="1"/>
    <col min="3371" max="3371" width="45.33203125" style="7" customWidth="1"/>
    <col min="3372" max="3372" width="35.6640625" style="7" customWidth="1"/>
    <col min="3373" max="3373" width="15.5" style="7" customWidth="1"/>
    <col min="3374" max="3374" width="30.5" style="7" customWidth="1"/>
    <col min="3375" max="3376" width="10" style="7" customWidth="1"/>
    <col min="3377" max="3377" width="4" style="7" customWidth="1"/>
    <col min="3378" max="3378" width="13.83203125" style="7" customWidth="1"/>
    <col min="3379" max="3379" width="39.5" style="7" customWidth="1"/>
    <col min="3380" max="3381" width="13.5" style="7" customWidth="1"/>
    <col min="3382" max="3382" width="14" style="7" customWidth="1"/>
    <col min="3383" max="3383" width="12.5" style="7" customWidth="1"/>
    <col min="3384" max="3384" width="14.33203125" style="7" customWidth="1"/>
    <col min="3385" max="3385" width="13.6640625" style="7" customWidth="1"/>
    <col min="3386" max="3386" width="12.5" style="7" customWidth="1"/>
    <col min="3387" max="3387" width="14" style="7" customWidth="1"/>
    <col min="3388" max="3389" width="13" style="7" customWidth="1"/>
    <col min="3390" max="3390" width="15.33203125" style="7" customWidth="1"/>
    <col min="3391" max="3391" width="12.83203125" style="7" customWidth="1"/>
    <col min="3392" max="3392" width="3.83203125" style="7" customWidth="1"/>
    <col min="3393" max="3393" width="15.6640625" style="7" customWidth="1"/>
    <col min="3394" max="3394" width="10.1640625" style="7" customWidth="1"/>
    <col min="3395" max="3395" width="53.6640625" style="7" customWidth="1"/>
    <col min="3396" max="3396" width="32.83203125" style="7" customWidth="1"/>
    <col min="3397" max="3397" width="21.5" style="7" customWidth="1"/>
    <col min="3398" max="3624" width="9.1640625" style="7" bestFit="1" customWidth="1"/>
    <col min="3625" max="3625" width="4" style="7" customWidth="1"/>
    <col min="3626" max="3626" width="16.6640625" style="7" customWidth="1"/>
    <col min="3627" max="3627" width="45.33203125" style="7" customWidth="1"/>
    <col min="3628" max="3628" width="35.6640625" style="7" customWidth="1"/>
    <col min="3629" max="3629" width="15.5" style="7" customWidth="1"/>
    <col min="3630" max="3630" width="30.5" style="7" customWidth="1"/>
    <col min="3631" max="3632" width="10" style="7" customWidth="1"/>
    <col min="3633" max="3633" width="4" style="7" customWidth="1"/>
    <col min="3634" max="3634" width="13.83203125" style="7" customWidth="1"/>
    <col min="3635" max="3635" width="39.5" style="7" customWidth="1"/>
    <col min="3636" max="3637" width="13.5" style="7" customWidth="1"/>
    <col min="3638" max="3638" width="14" style="7" customWidth="1"/>
    <col min="3639" max="3639" width="12.5" style="7" customWidth="1"/>
    <col min="3640" max="3640" width="14.33203125" style="7" customWidth="1"/>
    <col min="3641" max="3641" width="13.6640625" style="7" customWidth="1"/>
    <col min="3642" max="3642" width="12.5" style="7" customWidth="1"/>
    <col min="3643" max="3643" width="14" style="7" customWidth="1"/>
    <col min="3644" max="3645" width="13" style="7" customWidth="1"/>
    <col min="3646" max="3646" width="15.33203125" style="7" customWidth="1"/>
    <col min="3647" max="3647" width="12.83203125" style="7" customWidth="1"/>
    <col min="3648" max="3648" width="3.83203125" style="7" customWidth="1"/>
    <col min="3649" max="3649" width="15.6640625" style="7" customWidth="1"/>
    <col min="3650" max="3650" width="10.1640625" style="7" customWidth="1"/>
    <col min="3651" max="3651" width="53.6640625" style="7" customWidth="1"/>
    <col min="3652" max="3652" width="32.83203125" style="7" customWidth="1"/>
    <col min="3653" max="3653" width="21.5" style="7" customWidth="1"/>
    <col min="3654" max="3880" width="9.1640625" style="7" bestFit="1" customWidth="1"/>
    <col min="3881" max="3881" width="4" style="7" customWidth="1"/>
    <col min="3882" max="3882" width="16.6640625" style="7" customWidth="1"/>
    <col min="3883" max="3883" width="45.33203125" style="7" customWidth="1"/>
    <col min="3884" max="3884" width="35.6640625" style="7" customWidth="1"/>
    <col min="3885" max="3885" width="15.5" style="7" customWidth="1"/>
    <col min="3886" max="3886" width="30.5" style="7" customWidth="1"/>
    <col min="3887" max="3888" width="10" style="7" customWidth="1"/>
    <col min="3889" max="3889" width="4" style="7" customWidth="1"/>
    <col min="3890" max="3890" width="13.83203125" style="7" customWidth="1"/>
    <col min="3891" max="3891" width="39.5" style="7" customWidth="1"/>
    <col min="3892" max="3893" width="13.5" style="7" customWidth="1"/>
    <col min="3894" max="3894" width="14" style="7" customWidth="1"/>
    <col min="3895" max="3895" width="12.5" style="7" customWidth="1"/>
    <col min="3896" max="3896" width="14.33203125" style="7" customWidth="1"/>
    <col min="3897" max="3897" width="13.6640625" style="7" customWidth="1"/>
    <col min="3898" max="3898" width="12.5" style="7" customWidth="1"/>
    <col min="3899" max="3899" width="14" style="7" customWidth="1"/>
    <col min="3900" max="3901" width="13" style="7" customWidth="1"/>
    <col min="3902" max="3902" width="15.33203125" style="7" customWidth="1"/>
    <col min="3903" max="3903" width="12.83203125" style="7" customWidth="1"/>
    <col min="3904" max="3904" width="3.83203125" style="7" customWidth="1"/>
    <col min="3905" max="3905" width="15.6640625" style="7" customWidth="1"/>
    <col min="3906" max="3906" width="10.1640625" style="7" customWidth="1"/>
    <col min="3907" max="3907" width="53.6640625" style="7" customWidth="1"/>
    <col min="3908" max="3908" width="32.83203125" style="7" customWidth="1"/>
    <col min="3909" max="3909" width="21.5" style="7" customWidth="1"/>
    <col min="3910" max="4136" width="9.1640625" style="7" bestFit="1" customWidth="1"/>
    <col min="4137" max="4137" width="4" style="7" customWidth="1"/>
    <col min="4138" max="4138" width="16.6640625" style="7" customWidth="1"/>
    <col min="4139" max="4139" width="45.33203125" style="7" customWidth="1"/>
    <col min="4140" max="4140" width="35.6640625" style="7" customWidth="1"/>
    <col min="4141" max="4141" width="15.5" style="7" customWidth="1"/>
    <col min="4142" max="4142" width="30.5" style="7" customWidth="1"/>
    <col min="4143" max="4144" width="10" style="7" customWidth="1"/>
    <col min="4145" max="4145" width="4" style="7" customWidth="1"/>
    <col min="4146" max="4146" width="13.83203125" style="7" customWidth="1"/>
    <col min="4147" max="4147" width="39.5" style="7" customWidth="1"/>
    <col min="4148" max="4149" width="13.5" style="7" customWidth="1"/>
    <col min="4150" max="4150" width="14" style="7" customWidth="1"/>
    <col min="4151" max="4151" width="12.5" style="7" customWidth="1"/>
    <col min="4152" max="4152" width="14.33203125" style="7" customWidth="1"/>
    <col min="4153" max="4153" width="13.6640625" style="7" customWidth="1"/>
    <col min="4154" max="4154" width="12.5" style="7" customWidth="1"/>
    <col min="4155" max="4155" width="14" style="7" customWidth="1"/>
    <col min="4156" max="4157" width="13" style="7" customWidth="1"/>
    <col min="4158" max="4158" width="15.33203125" style="7" customWidth="1"/>
    <col min="4159" max="4159" width="12.83203125" style="7" customWidth="1"/>
    <col min="4160" max="4160" width="3.83203125" style="7" customWidth="1"/>
    <col min="4161" max="4161" width="15.6640625" style="7" customWidth="1"/>
    <col min="4162" max="4162" width="10.1640625" style="7" customWidth="1"/>
    <col min="4163" max="4163" width="53.6640625" style="7" customWidth="1"/>
    <col min="4164" max="4164" width="32.83203125" style="7" customWidth="1"/>
    <col min="4165" max="4165" width="21.5" style="7" customWidth="1"/>
    <col min="4166" max="4392" width="9.1640625" style="7" bestFit="1" customWidth="1"/>
    <col min="4393" max="4393" width="4" style="7" customWidth="1"/>
    <col min="4394" max="4394" width="16.6640625" style="7" customWidth="1"/>
    <col min="4395" max="4395" width="45.33203125" style="7" customWidth="1"/>
    <col min="4396" max="4396" width="35.6640625" style="7" customWidth="1"/>
    <col min="4397" max="4397" width="15.5" style="7" customWidth="1"/>
    <col min="4398" max="4398" width="30.5" style="7" customWidth="1"/>
    <col min="4399" max="4400" width="10" style="7" customWidth="1"/>
    <col min="4401" max="4401" width="4" style="7" customWidth="1"/>
    <col min="4402" max="4402" width="13.83203125" style="7" customWidth="1"/>
    <col min="4403" max="4403" width="39.5" style="7" customWidth="1"/>
    <col min="4404" max="4405" width="13.5" style="7" customWidth="1"/>
    <col min="4406" max="4406" width="14" style="7" customWidth="1"/>
    <col min="4407" max="4407" width="12.5" style="7" customWidth="1"/>
    <col min="4408" max="4408" width="14.33203125" style="7" customWidth="1"/>
    <col min="4409" max="4409" width="13.6640625" style="7" customWidth="1"/>
    <col min="4410" max="4410" width="12.5" style="7" customWidth="1"/>
    <col min="4411" max="4411" width="14" style="7" customWidth="1"/>
    <col min="4412" max="4413" width="13" style="7" customWidth="1"/>
    <col min="4414" max="4414" width="15.33203125" style="7" customWidth="1"/>
    <col min="4415" max="4415" width="12.83203125" style="7" customWidth="1"/>
    <col min="4416" max="4416" width="3.83203125" style="7" customWidth="1"/>
    <col min="4417" max="4417" width="15.6640625" style="7" customWidth="1"/>
    <col min="4418" max="4418" width="10.1640625" style="7" customWidth="1"/>
    <col min="4419" max="4419" width="53.6640625" style="7" customWidth="1"/>
    <col min="4420" max="4420" width="32.83203125" style="7" customWidth="1"/>
    <col min="4421" max="4421" width="21.5" style="7" customWidth="1"/>
    <col min="4422" max="4648" width="9.1640625" style="7" bestFit="1" customWidth="1"/>
    <col min="4649" max="4649" width="4" style="7" customWidth="1"/>
    <col min="4650" max="4650" width="16.6640625" style="7" customWidth="1"/>
    <col min="4651" max="4651" width="45.33203125" style="7" customWidth="1"/>
    <col min="4652" max="4652" width="35.6640625" style="7" customWidth="1"/>
    <col min="4653" max="4653" width="15.5" style="7" customWidth="1"/>
    <col min="4654" max="4654" width="30.5" style="7" customWidth="1"/>
    <col min="4655" max="4656" width="10" style="7" customWidth="1"/>
    <col min="4657" max="4657" width="4" style="7" customWidth="1"/>
    <col min="4658" max="4658" width="13.83203125" style="7" customWidth="1"/>
    <col min="4659" max="4659" width="39.5" style="7" customWidth="1"/>
    <col min="4660" max="4661" width="13.5" style="7" customWidth="1"/>
    <col min="4662" max="4662" width="14" style="7" customWidth="1"/>
    <col min="4663" max="4663" width="12.5" style="7" customWidth="1"/>
    <col min="4664" max="4664" width="14.33203125" style="7" customWidth="1"/>
    <col min="4665" max="4665" width="13.6640625" style="7" customWidth="1"/>
    <col min="4666" max="4666" width="12.5" style="7" customWidth="1"/>
    <col min="4667" max="4667" width="14" style="7" customWidth="1"/>
    <col min="4668" max="4669" width="13" style="7" customWidth="1"/>
    <col min="4670" max="4670" width="15.33203125" style="7" customWidth="1"/>
    <col min="4671" max="4671" width="12.83203125" style="7" customWidth="1"/>
    <col min="4672" max="4672" width="3.83203125" style="7" customWidth="1"/>
    <col min="4673" max="4673" width="15.6640625" style="7" customWidth="1"/>
    <col min="4674" max="4674" width="10.1640625" style="7" customWidth="1"/>
    <col min="4675" max="4675" width="53.6640625" style="7" customWidth="1"/>
    <col min="4676" max="4676" width="32.83203125" style="7" customWidth="1"/>
    <col min="4677" max="4677" width="21.5" style="7" customWidth="1"/>
    <col min="4678" max="4904" width="9.1640625" style="7" bestFit="1" customWidth="1"/>
    <col min="4905" max="4905" width="4" style="7" customWidth="1"/>
    <col min="4906" max="4906" width="16.6640625" style="7" customWidth="1"/>
    <col min="4907" max="4907" width="45.33203125" style="7" customWidth="1"/>
    <col min="4908" max="4908" width="35.6640625" style="7" customWidth="1"/>
    <col min="4909" max="4909" width="15.5" style="7" customWidth="1"/>
    <col min="4910" max="4910" width="30.5" style="7" customWidth="1"/>
    <col min="4911" max="4912" width="10" style="7" customWidth="1"/>
    <col min="4913" max="4913" width="4" style="7" customWidth="1"/>
    <col min="4914" max="4914" width="13.83203125" style="7" customWidth="1"/>
    <col min="4915" max="4915" width="39.5" style="7" customWidth="1"/>
    <col min="4916" max="4917" width="13.5" style="7" customWidth="1"/>
    <col min="4918" max="4918" width="14" style="7" customWidth="1"/>
    <col min="4919" max="4919" width="12.5" style="7" customWidth="1"/>
    <col min="4920" max="4920" width="14.33203125" style="7" customWidth="1"/>
    <col min="4921" max="4921" width="13.6640625" style="7" customWidth="1"/>
    <col min="4922" max="4922" width="12.5" style="7" customWidth="1"/>
    <col min="4923" max="4923" width="14" style="7" customWidth="1"/>
    <col min="4924" max="4925" width="13" style="7" customWidth="1"/>
    <col min="4926" max="4926" width="15.33203125" style="7" customWidth="1"/>
    <col min="4927" max="4927" width="12.83203125" style="7" customWidth="1"/>
    <col min="4928" max="4928" width="3.83203125" style="7" customWidth="1"/>
    <col min="4929" max="4929" width="15.6640625" style="7" customWidth="1"/>
    <col min="4930" max="4930" width="10.1640625" style="7" customWidth="1"/>
    <col min="4931" max="4931" width="53.6640625" style="7" customWidth="1"/>
    <col min="4932" max="4932" width="32.83203125" style="7" customWidth="1"/>
    <col min="4933" max="4933" width="21.5" style="7" customWidth="1"/>
    <col min="4934" max="5160" width="9.1640625" style="7" bestFit="1" customWidth="1"/>
    <col min="5161" max="5161" width="4" style="7" customWidth="1"/>
    <col min="5162" max="5162" width="16.6640625" style="7" customWidth="1"/>
    <col min="5163" max="5163" width="45.33203125" style="7" customWidth="1"/>
    <col min="5164" max="5164" width="35.6640625" style="7" customWidth="1"/>
    <col min="5165" max="5165" width="15.5" style="7" customWidth="1"/>
    <col min="5166" max="5166" width="30.5" style="7" customWidth="1"/>
    <col min="5167" max="5168" width="10" style="7" customWidth="1"/>
    <col min="5169" max="5169" width="4" style="7" customWidth="1"/>
    <col min="5170" max="5170" width="13.83203125" style="7" customWidth="1"/>
    <col min="5171" max="5171" width="39.5" style="7" customWidth="1"/>
    <col min="5172" max="5173" width="13.5" style="7" customWidth="1"/>
    <col min="5174" max="5174" width="14" style="7" customWidth="1"/>
    <col min="5175" max="5175" width="12.5" style="7" customWidth="1"/>
    <col min="5176" max="5176" width="14.33203125" style="7" customWidth="1"/>
    <col min="5177" max="5177" width="13.6640625" style="7" customWidth="1"/>
    <col min="5178" max="5178" width="12.5" style="7" customWidth="1"/>
    <col min="5179" max="5179" width="14" style="7" customWidth="1"/>
    <col min="5180" max="5181" width="13" style="7" customWidth="1"/>
    <col min="5182" max="5182" width="15.33203125" style="7" customWidth="1"/>
    <col min="5183" max="5183" width="12.83203125" style="7" customWidth="1"/>
    <col min="5184" max="5184" width="3.83203125" style="7" customWidth="1"/>
    <col min="5185" max="5185" width="15.6640625" style="7" customWidth="1"/>
    <col min="5186" max="5186" width="10.1640625" style="7" customWidth="1"/>
    <col min="5187" max="5187" width="53.6640625" style="7" customWidth="1"/>
    <col min="5188" max="5188" width="32.83203125" style="7" customWidth="1"/>
    <col min="5189" max="5189" width="21.5" style="7" customWidth="1"/>
    <col min="5190" max="5416" width="9.1640625" style="7" bestFit="1" customWidth="1"/>
    <col min="5417" max="5417" width="4" style="7" customWidth="1"/>
    <col min="5418" max="5418" width="16.6640625" style="7" customWidth="1"/>
    <col min="5419" max="5419" width="45.33203125" style="7" customWidth="1"/>
    <col min="5420" max="5420" width="35.6640625" style="7" customWidth="1"/>
    <col min="5421" max="5421" width="15.5" style="7" customWidth="1"/>
    <col min="5422" max="5422" width="30.5" style="7" customWidth="1"/>
    <col min="5423" max="5424" width="10" style="7" customWidth="1"/>
    <col min="5425" max="5425" width="4" style="7" customWidth="1"/>
    <col min="5426" max="5426" width="13.83203125" style="7" customWidth="1"/>
    <col min="5427" max="5427" width="39.5" style="7" customWidth="1"/>
    <col min="5428" max="5429" width="13.5" style="7" customWidth="1"/>
    <col min="5430" max="5430" width="14" style="7" customWidth="1"/>
    <col min="5431" max="5431" width="12.5" style="7" customWidth="1"/>
    <col min="5432" max="5432" width="14.33203125" style="7" customWidth="1"/>
    <col min="5433" max="5433" width="13.6640625" style="7" customWidth="1"/>
    <col min="5434" max="5434" width="12.5" style="7" customWidth="1"/>
    <col min="5435" max="5435" width="14" style="7" customWidth="1"/>
    <col min="5436" max="5437" width="13" style="7" customWidth="1"/>
    <col min="5438" max="5438" width="15.33203125" style="7" customWidth="1"/>
    <col min="5439" max="5439" width="12.83203125" style="7" customWidth="1"/>
    <col min="5440" max="5440" width="3.83203125" style="7" customWidth="1"/>
    <col min="5441" max="5441" width="15.6640625" style="7" customWidth="1"/>
    <col min="5442" max="5442" width="10.1640625" style="7" customWidth="1"/>
    <col min="5443" max="5443" width="53.6640625" style="7" customWidth="1"/>
    <col min="5444" max="5444" width="32.83203125" style="7" customWidth="1"/>
    <col min="5445" max="5445" width="21.5" style="7" customWidth="1"/>
    <col min="5446" max="5672" width="9.1640625" style="7" bestFit="1" customWidth="1"/>
    <col min="5673" max="5673" width="4" style="7" customWidth="1"/>
    <col min="5674" max="5674" width="16.6640625" style="7" customWidth="1"/>
    <col min="5675" max="5675" width="45.33203125" style="7" customWidth="1"/>
    <col min="5676" max="5676" width="35.6640625" style="7" customWidth="1"/>
    <col min="5677" max="5677" width="15.5" style="7" customWidth="1"/>
    <col min="5678" max="5678" width="30.5" style="7" customWidth="1"/>
    <col min="5679" max="5680" width="10" style="7" customWidth="1"/>
    <col min="5681" max="5681" width="4" style="7" customWidth="1"/>
    <col min="5682" max="5682" width="13.83203125" style="7" customWidth="1"/>
    <col min="5683" max="5683" width="39.5" style="7" customWidth="1"/>
    <col min="5684" max="5685" width="13.5" style="7" customWidth="1"/>
    <col min="5686" max="5686" width="14" style="7" customWidth="1"/>
    <col min="5687" max="5687" width="12.5" style="7" customWidth="1"/>
    <col min="5688" max="5688" width="14.33203125" style="7" customWidth="1"/>
    <col min="5689" max="5689" width="13.6640625" style="7" customWidth="1"/>
    <col min="5690" max="5690" width="12.5" style="7" customWidth="1"/>
    <col min="5691" max="5691" width="14" style="7" customWidth="1"/>
    <col min="5692" max="5693" width="13" style="7" customWidth="1"/>
    <col min="5694" max="5694" width="15.33203125" style="7" customWidth="1"/>
    <col min="5695" max="5695" width="12.83203125" style="7" customWidth="1"/>
    <col min="5696" max="5696" width="3.83203125" style="7" customWidth="1"/>
    <col min="5697" max="5697" width="15.6640625" style="7" customWidth="1"/>
    <col min="5698" max="5698" width="10.1640625" style="7" customWidth="1"/>
    <col min="5699" max="5699" width="53.6640625" style="7" customWidth="1"/>
    <col min="5700" max="5700" width="32.83203125" style="7" customWidth="1"/>
    <col min="5701" max="5701" width="21.5" style="7" customWidth="1"/>
    <col min="5702" max="5928" width="9.1640625" style="7" bestFit="1" customWidth="1"/>
    <col min="5929" max="5929" width="4" style="7" customWidth="1"/>
    <col min="5930" max="5930" width="16.6640625" style="7" customWidth="1"/>
    <col min="5931" max="5931" width="45.33203125" style="7" customWidth="1"/>
    <col min="5932" max="5932" width="35.6640625" style="7" customWidth="1"/>
    <col min="5933" max="5933" width="15.5" style="7" customWidth="1"/>
    <col min="5934" max="5934" width="30.5" style="7" customWidth="1"/>
    <col min="5935" max="5936" width="10" style="7" customWidth="1"/>
    <col min="5937" max="5937" width="4" style="7" customWidth="1"/>
    <col min="5938" max="5938" width="13.83203125" style="7" customWidth="1"/>
    <col min="5939" max="5939" width="39.5" style="7" customWidth="1"/>
    <col min="5940" max="5941" width="13.5" style="7" customWidth="1"/>
    <col min="5942" max="5942" width="14" style="7" customWidth="1"/>
    <col min="5943" max="5943" width="12.5" style="7" customWidth="1"/>
    <col min="5944" max="5944" width="14.33203125" style="7" customWidth="1"/>
    <col min="5945" max="5945" width="13.6640625" style="7" customWidth="1"/>
    <col min="5946" max="5946" width="12.5" style="7" customWidth="1"/>
    <col min="5947" max="5947" width="14" style="7" customWidth="1"/>
    <col min="5948" max="5949" width="13" style="7" customWidth="1"/>
    <col min="5950" max="5950" width="15.33203125" style="7" customWidth="1"/>
    <col min="5951" max="5951" width="12.83203125" style="7" customWidth="1"/>
    <col min="5952" max="5952" width="3.83203125" style="7" customWidth="1"/>
    <col min="5953" max="5953" width="15.6640625" style="7" customWidth="1"/>
    <col min="5954" max="5954" width="10.1640625" style="7" customWidth="1"/>
    <col min="5955" max="5955" width="53.6640625" style="7" customWidth="1"/>
    <col min="5956" max="5956" width="32.83203125" style="7" customWidth="1"/>
    <col min="5957" max="5957" width="21.5" style="7" customWidth="1"/>
    <col min="5958" max="6184" width="9.1640625" style="7" bestFit="1" customWidth="1"/>
    <col min="6185" max="6185" width="4" style="7" customWidth="1"/>
    <col min="6186" max="6186" width="16.6640625" style="7" customWidth="1"/>
    <col min="6187" max="6187" width="45.33203125" style="7" customWidth="1"/>
    <col min="6188" max="6188" width="35.6640625" style="7" customWidth="1"/>
    <col min="6189" max="6189" width="15.5" style="7" customWidth="1"/>
    <col min="6190" max="6190" width="30.5" style="7" customWidth="1"/>
    <col min="6191" max="6192" width="10" style="7" customWidth="1"/>
    <col min="6193" max="6193" width="4" style="7" customWidth="1"/>
    <col min="6194" max="6194" width="13.83203125" style="7" customWidth="1"/>
    <col min="6195" max="6195" width="39.5" style="7" customWidth="1"/>
    <col min="6196" max="6197" width="13.5" style="7" customWidth="1"/>
    <col min="6198" max="6198" width="14" style="7" customWidth="1"/>
    <col min="6199" max="6199" width="12.5" style="7" customWidth="1"/>
    <col min="6200" max="6200" width="14.33203125" style="7" customWidth="1"/>
    <col min="6201" max="6201" width="13.6640625" style="7" customWidth="1"/>
    <col min="6202" max="6202" width="12.5" style="7" customWidth="1"/>
    <col min="6203" max="6203" width="14" style="7" customWidth="1"/>
    <col min="6204" max="6205" width="13" style="7" customWidth="1"/>
    <col min="6206" max="6206" width="15.33203125" style="7" customWidth="1"/>
    <col min="6207" max="6207" width="12.83203125" style="7" customWidth="1"/>
    <col min="6208" max="6208" width="3.83203125" style="7" customWidth="1"/>
    <col min="6209" max="6209" width="15.6640625" style="7" customWidth="1"/>
    <col min="6210" max="6210" width="10.1640625" style="7" customWidth="1"/>
    <col min="6211" max="6211" width="53.6640625" style="7" customWidth="1"/>
    <col min="6212" max="6212" width="32.83203125" style="7" customWidth="1"/>
    <col min="6213" max="6213" width="21.5" style="7" customWidth="1"/>
    <col min="6214" max="6440" width="9.1640625" style="7" bestFit="1" customWidth="1"/>
    <col min="6441" max="6441" width="4" style="7" customWidth="1"/>
    <col min="6442" max="6442" width="16.6640625" style="7" customWidth="1"/>
    <col min="6443" max="6443" width="45.33203125" style="7" customWidth="1"/>
    <col min="6444" max="6444" width="35.6640625" style="7" customWidth="1"/>
    <col min="6445" max="6445" width="15.5" style="7" customWidth="1"/>
    <col min="6446" max="6446" width="30.5" style="7" customWidth="1"/>
    <col min="6447" max="6448" width="10" style="7" customWidth="1"/>
    <col min="6449" max="6449" width="4" style="7" customWidth="1"/>
    <col min="6450" max="6450" width="13.83203125" style="7" customWidth="1"/>
    <col min="6451" max="6451" width="39.5" style="7" customWidth="1"/>
    <col min="6452" max="6453" width="13.5" style="7" customWidth="1"/>
    <col min="6454" max="6454" width="14" style="7" customWidth="1"/>
    <col min="6455" max="6455" width="12.5" style="7" customWidth="1"/>
    <col min="6456" max="6456" width="14.33203125" style="7" customWidth="1"/>
    <col min="6457" max="6457" width="13.6640625" style="7" customWidth="1"/>
    <col min="6458" max="6458" width="12.5" style="7" customWidth="1"/>
    <col min="6459" max="6459" width="14" style="7" customWidth="1"/>
    <col min="6460" max="6461" width="13" style="7" customWidth="1"/>
    <col min="6462" max="6462" width="15.33203125" style="7" customWidth="1"/>
    <col min="6463" max="6463" width="12.83203125" style="7" customWidth="1"/>
    <col min="6464" max="6464" width="3.83203125" style="7" customWidth="1"/>
    <col min="6465" max="6465" width="15.6640625" style="7" customWidth="1"/>
    <col min="6466" max="6466" width="10.1640625" style="7" customWidth="1"/>
    <col min="6467" max="6467" width="53.6640625" style="7" customWidth="1"/>
    <col min="6468" max="6468" width="32.83203125" style="7" customWidth="1"/>
    <col min="6469" max="6469" width="21.5" style="7" customWidth="1"/>
    <col min="6470" max="6696" width="9.1640625" style="7" bestFit="1" customWidth="1"/>
    <col min="6697" max="6697" width="4" style="7" customWidth="1"/>
    <col min="6698" max="6698" width="16.6640625" style="7" customWidth="1"/>
    <col min="6699" max="6699" width="45.33203125" style="7" customWidth="1"/>
    <col min="6700" max="6700" width="35.6640625" style="7" customWidth="1"/>
    <col min="6701" max="6701" width="15.5" style="7" customWidth="1"/>
    <col min="6702" max="6702" width="30.5" style="7" customWidth="1"/>
    <col min="6703" max="6704" width="10" style="7" customWidth="1"/>
    <col min="6705" max="6705" width="4" style="7" customWidth="1"/>
    <col min="6706" max="6706" width="13.83203125" style="7" customWidth="1"/>
    <col min="6707" max="6707" width="39.5" style="7" customWidth="1"/>
    <col min="6708" max="6709" width="13.5" style="7" customWidth="1"/>
    <col min="6710" max="6710" width="14" style="7" customWidth="1"/>
    <col min="6711" max="6711" width="12.5" style="7" customWidth="1"/>
    <col min="6712" max="6712" width="14.33203125" style="7" customWidth="1"/>
    <col min="6713" max="6713" width="13.6640625" style="7" customWidth="1"/>
    <col min="6714" max="6714" width="12.5" style="7" customWidth="1"/>
    <col min="6715" max="6715" width="14" style="7" customWidth="1"/>
    <col min="6716" max="6717" width="13" style="7" customWidth="1"/>
    <col min="6718" max="6718" width="15.33203125" style="7" customWidth="1"/>
    <col min="6719" max="6719" width="12.83203125" style="7" customWidth="1"/>
    <col min="6720" max="6720" width="3.83203125" style="7" customWidth="1"/>
    <col min="6721" max="6721" width="15.6640625" style="7" customWidth="1"/>
    <col min="6722" max="6722" width="10.1640625" style="7" customWidth="1"/>
    <col min="6723" max="6723" width="53.6640625" style="7" customWidth="1"/>
    <col min="6724" max="6724" width="32.83203125" style="7" customWidth="1"/>
    <col min="6725" max="6725" width="21.5" style="7" customWidth="1"/>
    <col min="6726" max="6952" width="9.1640625" style="7" bestFit="1" customWidth="1"/>
    <col min="6953" max="6953" width="4" style="7" customWidth="1"/>
    <col min="6954" max="6954" width="16.6640625" style="7" customWidth="1"/>
    <col min="6955" max="6955" width="45.33203125" style="7" customWidth="1"/>
    <col min="6956" max="6956" width="35.6640625" style="7" customWidth="1"/>
    <col min="6957" max="6957" width="15.5" style="7" customWidth="1"/>
    <col min="6958" max="6958" width="30.5" style="7" customWidth="1"/>
    <col min="6959" max="6960" width="10" style="7" customWidth="1"/>
    <col min="6961" max="6961" width="4" style="7" customWidth="1"/>
    <col min="6962" max="6962" width="13.83203125" style="7" customWidth="1"/>
    <col min="6963" max="6963" width="39.5" style="7" customWidth="1"/>
    <col min="6964" max="6965" width="13.5" style="7" customWidth="1"/>
    <col min="6966" max="6966" width="14" style="7" customWidth="1"/>
    <col min="6967" max="6967" width="12.5" style="7" customWidth="1"/>
    <col min="6968" max="6968" width="14.33203125" style="7" customWidth="1"/>
    <col min="6969" max="6969" width="13.6640625" style="7" customWidth="1"/>
    <col min="6970" max="6970" width="12.5" style="7" customWidth="1"/>
    <col min="6971" max="6971" width="14" style="7" customWidth="1"/>
    <col min="6972" max="6973" width="13" style="7" customWidth="1"/>
    <col min="6974" max="6974" width="15.33203125" style="7" customWidth="1"/>
    <col min="6975" max="6975" width="12.83203125" style="7" customWidth="1"/>
    <col min="6976" max="6976" width="3.83203125" style="7" customWidth="1"/>
    <col min="6977" max="6977" width="15.6640625" style="7" customWidth="1"/>
    <col min="6978" max="6978" width="10.1640625" style="7" customWidth="1"/>
    <col min="6979" max="6979" width="53.6640625" style="7" customWidth="1"/>
    <col min="6980" max="6980" width="32.83203125" style="7" customWidth="1"/>
    <col min="6981" max="6981" width="21.5" style="7" customWidth="1"/>
    <col min="6982" max="7208" width="9.1640625" style="7" bestFit="1" customWidth="1"/>
    <col min="7209" max="7209" width="4" style="7" customWidth="1"/>
    <col min="7210" max="7210" width="16.6640625" style="7" customWidth="1"/>
    <col min="7211" max="7211" width="45.33203125" style="7" customWidth="1"/>
    <col min="7212" max="7212" width="35.6640625" style="7" customWidth="1"/>
    <col min="7213" max="7213" width="15.5" style="7" customWidth="1"/>
    <col min="7214" max="7214" width="30.5" style="7" customWidth="1"/>
    <col min="7215" max="7216" width="10" style="7" customWidth="1"/>
    <col min="7217" max="7217" width="4" style="7" customWidth="1"/>
    <col min="7218" max="7218" width="13.83203125" style="7" customWidth="1"/>
    <col min="7219" max="7219" width="39.5" style="7" customWidth="1"/>
    <col min="7220" max="7221" width="13.5" style="7" customWidth="1"/>
    <col min="7222" max="7222" width="14" style="7" customWidth="1"/>
    <col min="7223" max="7223" width="12.5" style="7" customWidth="1"/>
    <col min="7224" max="7224" width="14.33203125" style="7" customWidth="1"/>
    <col min="7225" max="7225" width="13.6640625" style="7" customWidth="1"/>
    <col min="7226" max="7226" width="12.5" style="7" customWidth="1"/>
    <col min="7227" max="7227" width="14" style="7" customWidth="1"/>
    <col min="7228" max="7229" width="13" style="7" customWidth="1"/>
    <col min="7230" max="7230" width="15.33203125" style="7" customWidth="1"/>
    <col min="7231" max="7231" width="12.83203125" style="7" customWidth="1"/>
    <col min="7232" max="7232" width="3.83203125" style="7" customWidth="1"/>
    <col min="7233" max="7233" width="15.6640625" style="7" customWidth="1"/>
    <col min="7234" max="7234" width="10.1640625" style="7" customWidth="1"/>
    <col min="7235" max="7235" width="53.6640625" style="7" customWidth="1"/>
    <col min="7236" max="7236" width="32.83203125" style="7" customWidth="1"/>
    <col min="7237" max="7237" width="21.5" style="7" customWidth="1"/>
    <col min="7238" max="7464" width="9.1640625" style="7" bestFit="1" customWidth="1"/>
    <col min="7465" max="7465" width="4" style="7" customWidth="1"/>
    <col min="7466" max="7466" width="16.6640625" style="7" customWidth="1"/>
    <col min="7467" max="7467" width="45.33203125" style="7" customWidth="1"/>
    <col min="7468" max="7468" width="35.6640625" style="7" customWidth="1"/>
    <col min="7469" max="7469" width="15.5" style="7" customWidth="1"/>
    <col min="7470" max="7470" width="30.5" style="7" customWidth="1"/>
    <col min="7471" max="7472" width="10" style="7" customWidth="1"/>
    <col min="7473" max="7473" width="4" style="7" customWidth="1"/>
    <col min="7474" max="7474" width="13.83203125" style="7" customWidth="1"/>
    <col min="7475" max="7475" width="39.5" style="7" customWidth="1"/>
    <col min="7476" max="7477" width="13.5" style="7" customWidth="1"/>
    <col min="7478" max="7478" width="14" style="7" customWidth="1"/>
    <col min="7479" max="7479" width="12.5" style="7" customWidth="1"/>
    <col min="7480" max="7480" width="14.33203125" style="7" customWidth="1"/>
    <col min="7481" max="7481" width="13.6640625" style="7" customWidth="1"/>
    <col min="7482" max="7482" width="12.5" style="7" customWidth="1"/>
    <col min="7483" max="7483" width="14" style="7" customWidth="1"/>
    <col min="7484" max="7485" width="13" style="7" customWidth="1"/>
    <col min="7486" max="7486" width="15.33203125" style="7" customWidth="1"/>
    <col min="7487" max="7487" width="12.83203125" style="7" customWidth="1"/>
    <col min="7488" max="7488" width="3.83203125" style="7" customWidth="1"/>
    <col min="7489" max="7489" width="15.6640625" style="7" customWidth="1"/>
    <col min="7490" max="7490" width="10.1640625" style="7" customWidth="1"/>
    <col min="7491" max="7491" width="53.6640625" style="7" customWidth="1"/>
    <col min="7492" max="7492" width="32.83203125" style="7" customWidth="1"/>
    <col min="7493" max="7493" width="21.5" style="7" customWidth="1"/>
    <col min="7494" max="7720" width="9.1640625" style="7" bestFit="1" customWidth="1"/>
    <col min="7721" max="7721" width="4" style="7" customWidth="1"/>
    <col min="7722" max="7722" width="16.6640625" style="7" customWidth="1"/>
    <col min="7723" max="7723" width="45.33203125" style="7" customWidth="1"/>
    <col min="7724" max="7724" width="35.6640625" style="7" customWidth="1"/>
    <col min="7725" max="7725" width="15.5" style="7" customWidth="1"/>
    <col min="7726" max="7726" width="30.5" style="7" customWidth="1"/>
    <col min="7727" max="7728" width="10" style="7" customWidth="1"/>
    <col min="7729" max="7729" width="4" style="7" customWidth="1"/>
    <col min="7730" max="7730" width="13.83203125" style="7" customWidth="1"/>
    <col min="7731" max="7731" width="39.5" style="7" customWidth="1"/>
    <col min="7732" max="7733" width="13.5" style="7" customWidth="1"/>
    <col min="7734" max="7734" width="14" style="7" customWidth="1"/>
    <col min="7735" max="7735" width="12.5" style="7" customWidth="1"/>
    <col min="7736" max="7736" width="14.33203125" style="7" customWidth="1"/>
    <col min="7737" max="7737" width="13.6640625" style="7" customWidth="1"/>
    <col min="7738" max="7738" width="12.5" style="7" customWidth="1"/>
    <col min="7739" max="7739" width="14" style="7" customWidth="1"/>
    <col min="7740" max="7741" width="13" style="7" customWidth="1"/>
    <col min="7742" max="7742" width="15.33203125" style="7" customWidth="1"/>
    <col min="7743" max="7743" width="12.83203125" style="7" customWidth="1"/>
    <col min="7744" max="7744" width="3.83203125" style="7" customWidth="1"/>
    <col min="7745" max="7745" width="15.6640625" style="7" customWidth="1"/>
    <col min="7746" max="7746" width="10.1640625" style="7" customWidth="1"/>
    <col min="7747" max="7747" width="53.6640625" style="7" customWidth="1"/>
    <col min="7748" max="7748" width="32.83203125" style="7" customWidth="1"/>
    <col min="7749" max="7749" width="21.5" style="7" customWidth="1"/>
    <col min="7750" max="7976" width="9.1640625" style="7" bestFit="1" customWidth="1"/>
    <col min="7977" max="7977" width="4" style="7" customWidth="1"/>
    <col min="7978" max="7978" width="16.6640625" style="7" customWidth="1"/>
    <col min="7979" max="7979" width="45.33203125" style="7" customWidth="1"/>
    <col min="7980" max="7980" width="35.6640625" style="7" customWidth="1"/>
    <col min="7981" max="7981" width="15.5" style="7" customWidth="1"/>
    <col min="7982" max="7982" width="30.5" style="7" customWidth="1"/>
    <col min="7983" max="7984" width="10" style="7" customWidth="1"/>
    <col min="7985" max="7985" width="4" style="7" customWidth="1"/>
    <col min="7986" max="7986" width="13.83203125" style="7" customWidth="1"/>
    <col min="7987" max="7987" width="39.5" style="7" customWidth="1"/>
    <col min="7988" max="7989" width="13.5" style="7" customWidth="1"/>
    <col min="7990" max="7990" width="14" style="7" customWidth="1"/>
    <col min="7991" max="7991" width="12.5" style="7" customWidth="1"/>
    <col min="7992" max="7992" width="14.33203125" style="7" customWidth="1"/>
    <col min="7993" max="7993" width="13.6640625" style="7" customWidth="1"/>
    <col min="7994" max="7994" width="12.5" style="7" customWidth="1"/>
    <col min="7995" max="7995" width="14" style="7" customWidth="1"/>
    <col min="7996" max="7997" width="13" style="7" customWidth="1"/>
    <col min="7998" max="7998" width="15.33203125" style="7" customWidth="1"/>
    <col min="7999" max="7999" width="12.83203125" style="7" customWidth="1"/>
    <col min="8000" max="8000" width="3.83203125" style="7" customWidth="1"/>
    <col min="8001" max="8001" width="15.6640625" style="7" customWidth="1"/>
    <col min="8002" max="8002" width="10.1640625" style="7" customWidth="1"/>
    <col min="8003" max="8003" width="53.6640625" style="7" customWidth="1"/>
    <col min="8004" max="8004" width="32.83203125" style="7" customWidth="1"/>
    <col min="8005" max="8005" width="21.5" style="7" customWidth="1"/>
    <col min="8006" max="8232" width="9.1640625" style="7" bestFit="1" customWidth="1"/>
    <col min="8233" max="8233" width="4" style="7" customWidth="1"/>
    <col min="8234" max="8234" width="16.6640625" style="7" customWidth="1"/>
    <col min="8235" max="8235" width="45.33203125" style="7" customWidth="1"/>
    <col min="8236" max="8236" width="35.6640625" style="7" customWidth="1"/>
    <col min="8237" max="8237" width="15.5" style="7" customWidth="1"/>
    <col min="8238" max="8238" width="30.5" style="7" customWidth="1"/>
    <col min="8239" max="8240" width="10" style="7" customWidth="1"/>
    <col min="8241" max="8241" width="4" style="7" customWidth="1"/>
    <col min="8242" max="8242" width="13.83203125" style="7" customWidth="1"/>
    <col min="8243" max="8243" width="39.5" style="7" customWidth="1"/>
    <col min="8244" max="8245" width="13.5" style="7" customWidth="1"/>
    <col min="8246" max="8246" width="14" style="7" customWidth="1"/>
    <col min="8247" max="8247" width="12.5" style="7" customWidth="1"/>
    <col min="8248" max="8248" width="14.33203125" style="7" customWidth="1"/>
    <col min="8249" max="8249" width="13.6640625" style="7" customWidth="1"/>
    <col min="8250" max="8250" width="12.5" style="7" customWidth="1"/>
    <col min="8251" max="8251" width="14" style="7" customWidth="1"/>
    <col min="8252" max="8253" width="13" style="7" customWidth="1"/>
    <col min="8254" max="8254" width="15.33203125" style="7" customWidth="1"/>
    <col min="8255" max="8255" width="12.83203125" style="7" customWidth="1"/>
    <col min="8256" max="8256" width="3.83203125" style="7" customWidth="1"/>
    <col min="8257" max="8257" width="15.6640625" style="7" customWidth="1"/>
    <col min="8258" max="8258" width="10.1640625" style="7" customWidth="1"/>
    <col min="8259" max="8259" width="53.6640625" style="7" customWidth="1"/>
    <col min="8260" max="8260" width="32.83203125" style="7" customWidth="1"/>
    <col min="8261" max="8261" width="21.5" style="7" customWidth="1"/>
    <col min="8262" max="8488" width="9.1640625" style="7" bestFit="1" customWidth="1"/>
    <col min="8489" max="8489" width="4" style="7" customWidth="1"/>
    <col min="8490" max="8490" width="16.6640625" style="7" customWidth="1"/>
    <col min="8491" max="8491" width="45.33203125" style="7" customWidth="1"/>
    <col min="8492" max="8492" width="35.6640625" style="7" customWidth="1"/>
    <col min="8493" max="8493" width="15.5" style="7" customWidth="1"/>
    <col min="8494" max="8494" width="30.5" style="7" customWidth="1"/>
    <col min="8495" max="8496" width="10" style="7" customWidth="1"/>
    <col min="8497" max="8497" width="4" style="7" customWidth="1"/>
    <col min="8498" max="8498" width="13.83203125" style="7" customWidth="1"/>
    <col min="8499" max="8499" width="39.5" style="7" customWidth="1"/>
    <col min="8500" max="8501" width="13.5" style="7" customWidth="1"/>
    <col min="8502" max="8502" width="14" style="7" customWidth="1"/>
    <col min="8503" max="8503" width="12.5" style="7" customWidth="1"/>
    <col min="8504" max="8504" width="14.33203125" style="7" customWidth="1"/>
    <col min="8505" max="8505" width="13.6640625" style="7" customWidth="1"/>
    <col min="8506" max="8506" width="12.5" style="7" customWidth="1"/>
    <col min="8507" max="8507" width="14" style="7" customWidth="1"/>
    <col min="8508" max="8509" width="13" style="7" customWidth="1"/>
    <col min="8510" max="8510" width="15.33203125" style="7" customWidth="1"/>
    <col min="8511" max="8511" width="12.83203125" style="7" customWidth="1"/>
    <col min="8512" max="8512" width="3.83203125" style="7" customWidth="1"/>
    <col min="8513" max="8513" width="15.6640625" style="7" customWidth="1"/>
    <col min="8514" max="8514" width="10.1640625" style="7" customWidth="1"/>
    <col min="8515" max="8515" width="53.6640625" style="7" customWidth="1"/>
    <col min="8516" max="8516" width="32.83203125" style="7" customWidth="1"/>
    <col min="8517" max="8517" width="21.5" style="7" customWidth="1"/>
    <col min="8518" max="8744" width="9.1640625" style="7" bestFit="1" customWidth="1"/>
    <col min="8745" max="8745" width="4" style="7" customWidth="1"/>
    <col min="8746" max="8746" width="16.6640625" style="7" customWidth="1"/>
    <col min="8747" max="8747" width="45.33203125" style="7" customWidth="1"/>
    <col min="8748" max="8748" width="35.6640625" style="7" customWidth="1"/>
    <col min="8749" max="8749" width="15.5" style="7" customWidth="1"/>
    <col min="8750" max="8750" width="30.5" style="7" customWidth="1"/>
    <col min="8751" max="8752" width="10" style="7" customWidth="1"/>
    <col min="8753" max="8753" width="4" style="7" customWidth="1"/>
    <col min="8754" max="8754" width="13.83203125" style="7" customWidth="1"/>
    <col min="8755" max="8755" width="39.5" style="7" customWidth="1"/>
    <col min="8756" max="8757" width="13.5" style="7" customWidth="1"/>
    <col min="8758" max="8758" width="14" style="7" customWidth="1"/>
    <col min="8759" max="8759" width="12.5" style="7" customWidth="1"/>
    <col min="8760" max="8760" width="14.33203125" style="7" customWidth="1"/>
    <col min="8761" max="8761" width="13.6640625" style="7" customWidth="1"/>
    <col min="8762" max="8762" width="12.5" style="7" customWidth="1"/>
    <col min="8763" max="8763" width="14" style="7" customWidth="1"/>
    <col min="8764" max="8765" width="13" style="7" customWidth="1"/>
    <col min="8766" max="8766" width="15.33203125" style="7" customWidth="1"/>
    <col min="8767" max="8767" width="12.83203125" style="7" customWidth="1"/>
    <col min="8768" max="8768" width="3.83203125" style="7" customWidth="1"/>
    <col min="8769" max="8769" width="15.6640625" style="7" customWidth="1"/>
    <col min="8770" max="8770" width="10.1640625" style="7" customWidth="1"/>
    <col min="8771" max="8771" width="53.6640625" style="7" customWidth="1"/>
    <col min="8772" max="8772" width="32.83203125" style="7" customWidth="1"/>
    <col min="8773" max="8773" width="21.5" style="7" customWidth="1"/>
    <col min="8774" max="9000" width="9.1640625" style="7" bestFit="1" customWidth="1"/>
    <col min="9001" max="9001" width="4" style="7" customWidth="1"/>
    <col min="9002" max="9002" width="16.6640625" style="7" customWidth="1"/>
    <col min="9003" max="9003" width="45.33203125" style="7" customWidth="1"/>
    <col min="9004" max="9004" width="35.6640625" style="7" customWidth="1"/>
    <col min="9005" max="9005" width="15.5" style="7" customWidth="1"/>
    <col min="9006" max="9006" width="30.5" style="7" customWidth="1"/>
    <col min="9007" max="9008" width="10" style="7" customWidth="1"/>
    <col min="9009" max="9009" width="4" style="7" customWidth="1"/>
    <col min="9010" max="9010" width="13.83203125" style="7" customWidth="1"/>
    <col min="9011" max="9011" width="39.5" style="7" customWidth="1"/>
    <col min="9012" max="9013" width="13.5" style="7" customWidth="1"/>
    <col min="9014" max="9014" width="14" style="7" customWidth="1"/>
    <col min="9015" max="9015" width="12.5" style="7" customWidth="1"/>
    <col min="9016" max="9016" width="14.33203125" style="7" customWidth="1"/>
    <col min="9017" max="9017" width="13.6640625" style="7" customWidth="1"/>
    <col min="9018" max="9018" width="12.5" style="7" customWidth="1"/>
    <col min="9019" max="9019" width="14" style="7" customWidth="1"/>
    <col min="9020" max="9021" width="13" style="7" customWidth="1"/>
    <col min="9022" max="9022" width="15.33203125" style="7" customWidth="1"/>
    <col min="9023" max="9023" width="12.83203125" style="7" customWidth="1"/>
    <col min="9024" max="9024" width="3.83203125" style="7" customWidth="1"/>
    <col min="9025" max="9025" width="15.6640625" style="7" customWidth="1"/>
    <col min="9026" max="9026" width="10.1640625" style="7" customWidth="1"/>
    <col min="9027" max="9027" width="53.6640625" style="7" customWidth="1"/>
    <col min="9028" max="9028" width="32.83203125" style="7" customWidth="1"/>
    <col min="9029" max="9029" width="21.5" style="7" customWidth="1"/>
    <col min="9030" max="9256" width="9.1640625" style="7" bestFit="1" customWidth="1"/>
    <col min="9257" max="9257" width="4" style="7" customWidth="1"/>
    <col min="9258" max="9258" width="16.6640625" style="7" customWidth="1"/>
    <col min="9259" max="9259" width="45.33203125" style="7" customWidth="1"/>
    <col min="9260" max="9260" width="35.6640625" style="7" customWidth="1"/>
    <col min="9261" max="9261" width="15.5" style="7" customWidth="1"/>
    <col min="9262" max="9262" width="30.5" style="7" customWidth="1"/>
    <col min="9263" max="9264" width="10" style="7" customWidth="1"/>
    <col min="9265" max="9265" width="4" style="7" customWidth="1"/>
    <col min="9266" max="9266" width="13.83203125" style="7" customWidth="1"/>
    <col min="9267" max="9267" width="39.5" style="7" customWidth="1"/>
    <col min="9268" max="9269" width="13.5" style="7" customWidth="1"/>
    <col min="9270" max="9270" width="14" style="7" customWidth="1"/>
    <col min="9271" max="9271" width="12.5" style="7" customWidth="1"/>
    <col min="9272" max="9272" width="14.33203125" style="7" customWidth="1"/>
    <col min="9273" max="9273" width="13.6640625" style="7" customWidth="1"/>
    <col min="9274" max="9274" width="12.5" style="7" customWidth="1"/>
    <col min="9275" max="9275" width="14" style="7" customWidth="1"/>
    <col min="9276" max="9277" width="13" style="7" customWidth="1"/>
    <col min="9278" max="9278" width="15.33203125" style="7" customWidth="1"/>
    <col min="9279" max="9279" width="12.83203125" style="7" customWidth="1"/>
    <col min="9280" max="9280" width="3.83203125" style="7" customWidth="1"/>
    <col min="9281" max="9281" width="15.6640625" style="7" customWidth="1"/>
    <col min="9282" max="9282" width="10.1640625" style="7" customWidth="1"/>
    <col min="9283" max="9283" width="53.6640625" style="7" customWidth="1"/>
    <col min="9284" max="9284" width="32.83203125" style="7" customWidth="1"/>
    <col min="9285" max="9285" width="21.5" style="7" customWidth="1"/>
    <col min="9286" max="9512" width="9.1640625" style="7" bestFit="1" customWidth="1"/>
    <col min="9513" max="9513" width="4" style="7" customWidth="1"/>
    <col min="9514" max="9514" width="16.6640625" style="7" customWidth="1"/>
    <col min="9515" max="9515" width="45.33203125" style="7" customWidth="1"/>
    <col min="9516" max="9516" width="35.6640625" style="7" customWidth="1"/>
    <col min="9517" max="9517" width="15.5" style="7" customWidth="1"/>
    <col min="9518" max="9518" width="30.5" style="7" customWidth="1"/>
    <col min="9519" max="9520" width="10" style="7" customWidth="1"/>
    <col min="9521" max="9521" width="4" style="7" customWidth="1"/>
    <col min="9522" max="9522" width="13.83203125" style="7" customWidth="1"/>
    <col min="9523" max="9523" width="39.5" style="7" customWidth="1"/>
    <col min="9524" max="9525" width="13.5" style="7" customWidth="1"/>
    <col min="9526" max="9526" width="14" style="7" customWidth="1"/>
    <col min="9527" max="9527" width="12.5" style="7" customWidth="1"/>
    <col min="9528" max="9528" width="14.33203125" style="7" customWidth="1"/>
    <col min="9529" max="9529" width="13.6640625" style="7" customWidth="1"/>
    <col min="9530" max="9530" width="12.5" style="7" customWidth="1"/>
    <col min="9531" max="9531" width="14" style="7" customWidth="1"/>
    <col min="9532" max="9533" width="13" style="7" customWidth="1"/>
    <col min="9534" max="9534" width="15.33203125" style="7" customWidth="1"/>
    <col min="9535" max="9535" width="12.83203125" style="7" customWidth="1"/>
    <col min="9536" max="9536" width="3.83203125" style="7" customWidth="1"/>
    <col min="9537" max="9537" width="15.6640625" style="7" customWidth="1"/>
    <col min="9538" max="9538" width="10.1640625" style="7" customWidth="1"/>
    <col min="9539" max="9539" width="53.6640625" style="7" customWidth="1"/>
    <col min="9540" max="9540" width="32.83203125" style="7" customWidth="1"/>
    <col min="9541" max="9541" width="21.5" style="7" customWidth="1"/>
    <col min="9542" max="9768" width="9.1640625" style="7" bestFit="1" customWidth="1"/>
    <col min="9769" max="9769" width="4" style="7" customWidth="1"/>
    <col min="9770" max="9770" width="16.6640625" style="7" customWidth="1"/>
    <col min="9771" max="9771" width="45.33203125" style="7" customWidth="1"/>
    <col min="9772" max="9772" width="35.6640625" style="7" customWidth="1"/>
    <col min="9773" max="9773" width="15.5" style="7" customWidth="1"/>
    <col min="9774" max="9774" width="30.5" style="7" customWidth="1"/>
    <col min="9775" max="9776" width="10" style="7" customWidth="1"/>
    <col min="9777" max="9777" width="4" style="7" customWidth="1"/>
    <col min="9778" max="9778" width="13.83203125" style="7" customWidth="1"/>
    <col min="9779" max="9779" width="39.5" style="7" customWidth="1"/>
    <col min="9780" max="9781" width="13.5" style="7" customWidth="1"/>
    <col min="9782" max="9782" width="14" style="7" customWidth="1"/>
    <col min="9783" max="9783" width="12.5" style="7" customWidth="1"/>
    <col min="9784" max="9784" width="14.33203125" style="7" customWidth="1"/>
    <col min="9785" max="9785" width="13.6640625" style="7" customWidth="1"/>
    <col min="9786" max="9786" width="12.5" style="7" customWidth="1"/>
    <col min="9787" max="9787" width="14" style="7" customWidth="1"/>
    <col min="9788" max="9789" width="13" style="7" customWidth="1"/>
    <col min="9790" max="9790" width="15.33203125" style="7" customWidth="1"/>
    <col min="9791" max="9791" width="12.83203125" style="7" customWidth="1"/>
    <col min="9792" max="9792" width="3.83203125" style="7" customWidth="1"/>
    <col min="9793" max="9793" width="15.6640625" style="7" customWidth="1"/>
    <col min="9794" max="9794" width="10.1640625" style="7" customWidth="1"/>
    <col min="9795" max="9795" width="53.6640625" style="7" customWidth="1"/>
    <col min="9796" max="9796" width="32.83203125" style="7" customWidth="1"/>
    <col min="9797" max="9797" width="21.5" style="7" customWidth="1"/>
    <col min="9798" max="10024" width="9.1640625" style="7" bestFit="1" customWidth="1"/>
    <col min="10025" max="10025" width="4" style="7" customWidth="1"/>
    <col min="10026" max="10026" width="16.6640625" style="7" customWidth="1"/>
    <col min="10027" max="10027" width="45.33203125" style="7" customWidth="1"/>
    <col min="10028" max="10028" width="35.6640625" style="7" customWidth="1"/>
    <col min="10029" max="10029" width="15.5" style="7" customWidth="1"/>
    <col min="10030" max="10030" width="30.5" style="7" customWidth="1"/>
    <col min="10031" max="10032" width="10" style="7" customWidth="1"/>
    <col min="10033" max="10033" width="4" style="7" customWidth="1"/>
    <col min="10034" max="10034" width="13.83203125" style="7" customWidth="1"/>
    <col min="10035" max="10035" width="39.5" style="7" customWidth="1"/>
    <col min="10036" max="10037" width="13.5" style="7" customWidth="1"/>
    <col min="10038" max="10038" width="14" style="7" customWidth="1"/>
    <col min="10039" max="10039" width="12.5" style="7" customWidth="1"/>
    <col min="10040" max="10040" width="14.33203125" style="7" customWidth="1"/>
    <col min="10041" max="10041" width="13.6640625" style="7" customWidth="1"/>
    <col min="10042" max="10042" width="12.5" style="7" customWidth="1"/>
    <col min="10043" max="10043" width="14" style="7" customWidth="1"/>
    <col min="10044" max="10045" width="13" style="7" customWidth="1"/>
    <col min="10046" max="10046" width="15.33203125" style="7" customWidth="1"/>
    <col min="10047" max="10047" width="12.83203125" style="7" customWidth="1"/>
    <col min="10048" max="10048" width="3.83203125" style="7" customWidth="1"/>
    <col min="10049" max="10049" width="15.6640625" style="7" customWidth="1"/>
    <col min="10050" max="10050" width="10.1640625" style="7" customWidth="1"/>
    <col min="10051" max="10051" width="53.6640625" style="7" customWidth="1"/>
    <col min="10052" max="10052" width="32.83203125" style="7" customWidth="1"/>
    <col min="10053" max="10053" width="21.5" style="7" customWidth="1"/>
    <col min="10054" max="10280" width="9.1640625" style="7" bestFit="1" customWidth="1"/>
    <col min="10281" max="10281" width="4" style="7" customWidth="1"/>
    <col min="10282" max="10282" width="16.6640625" style="7" customWidth="1"/>
    <col min="10283" max="10283" width="45.33203125" style="7" customWidth="1"/>
    <col min="10284" max="10284" width="35.6640625" style="7" customWidth="1"/>
    <col min="10285" max="10285" width="15.5" style="7" customWidth="1"/>
    <col min="10286" max="10286" width="30.5" style="7" customWidth="1"/>
    <col min="10287" max="10288" width="10" style="7" customWidth="1"/>
    <col min="10289" max="10289" width="4" style="7" customWidth="1"/>
    <col min="10290" max="10290" width="13.83203125" style="7" customWidth="1"/>
    <col min="10291" max="10291" width="39.5" style="7" customWidth="1"/>
    <col min="10292" max="10293" width="13.5" style="7" customWidth="1"/>
    <col min="10294" max="10294" width="14" style="7" customWidth="1"/>
    <col min="10295" max="10295" width="12.5" style="7" customWidth="1"/>
    <col min="10296" max="10296" width="14.33203125" style="7" customWidth="1"/>
    <col min="10297" max="10297" width="13.6640625" style="7" customWidth="1"/>
    <col min="10298" max="10298" width="12.5" style="7" customWidth="1"/>
    <col min="10299" max="10299" width="14" style="7" customWidth="1"/>
    <col min="10300" max="10301" width="13" style="7" customWidth="1"/>
    <col min="10302" max="10302" width="15.33203125" style="7" customWidth="1"/>
    <col min="10303" max="10303" width="12.83203125" style="7" customWidth="1"/>
    <col min="10304" max="10304" width="3.83203125" style="7" customWidth="1"/>
    <col min="10305" max="10305" width="15.6640625" style="7" customWidth="1"/>
    <col min="10306" max="10306" width="10.1640625" style="7" customWidth="1"/>
    <col min="10307" max="10307" width="53.6640625" style="7" customWidth="1"/>
    <col min="10308" max="10308" width="32.83203125" style="7" customWidth="1"/>
    <col min="10309" max="10309" width="21.5" style="7" customWidth="1"/>
    <col min="10310" max="10536" width="9.1640625" style="7" bestFit="1" customWidth="1"/>
    <col min="10537" max="10537" width="4" style="7" customWidth="1"/>
    <col min="10538" max="10538" width="16.6640625" style="7" customWidth="1"/>
    <col min="10539" max="10539" width="45.33203125" style="7" customWidth="1"/>
    <col min="10540" max="10540" width="35.6640625" style="7" customWidth="1"/>
    <col min="10541" max="10541" width="15.5" style="7" customWidth="1"/>
    <col min="10542" max="10542" width="30.5" style="7" customWidth="1"/>
    <col min="10543" max="10544" width="10" style="7" customWidth="1"/>
    <col min="10545" max="10545" width="4" style="7" customWidth="1"/>
    <col min="10546" max="10546" width="13.83203125" style="7" customWidth="1"/>
    <col min="10547" max="10547" width="39.5" style="7" customWidth="1"/>
    <col min="10548" max="10549" width="13.5" style="7" customWidth="1"/>
    <col min="10550" max="10550" width="14" style="7" customWidth="1"/>
    <col min="10551" max="10551" width="12.5" style="7" customWidth="1"/>
    <col min="10552" max="10552" width="14.33203125" style="7" customWidth="1"/>
    <col min="10553" max="10553" width="13.6640625" style="7" customWidth="1"/>
    <col min="10554" max="10554" width="12.5" style="7" customWidth="1"/>
    <col min="10555" max="10555" width="14" style="7" customWidth="1"/>
    <col min="10556" max="10557" width="13" style="7" customWidth="1"/>
    <col min="10558" max="10558" width="15.33203125" style="7" customWidth="1"/>
    <col min="10559" max="10559" width="12.83203125" style="7" customWidth="1"/>
    <col min="10560" max="10560" width="3.83203125" style="7" customWidth="1"/>
    <col min="10561" max="10561" width="15.6640625" style="7" customWidth="1"/>
    <col min="10562" max="10562" width="10.1640625" style="7" customWidth="1"/>
    <col min="10563" max="10563" width="53.6640625" style="7" customWidth="1"/>
    <col min="10564" max="10564" width="32.83203125" style="7" customWidth="1"/>
    <col min="10565" max="10565" width="21.5" style="7" customWidth="1"/>
    <col min="10566" max="10792" width="9.1640625" style="7" bestFit="1" customWidth="1"/>
    <col min="10793" max="10793" width="4" style="7" customWidth="1"/>
    <col min="10794" max="10794" width="16.6640625" style="7" customWidth="1"/>
    <col min="10795" max="10795" width="45.33203125" style="7" customWidth="1"/>
    <col min="10796" max="10796" width="35.6640625" style="7" customWidth="1"/>
    <col min="10797" max="10797" width="15.5" style="7" customWidth="1"/>
    <col min="10798" max="10798" width="30.5" style="7" customWidth="1"/>
    <col min="10799" max="10800" width="10" style="7" customWidth="1"/>
    <col min="10801" max="10801" width="4" style="7" customWidth="1"/>
    <col min="10802" max="10802" width="13.83203125" style="7" customWidth="1"/>
    <col min="10803" max="10803" width="39.5" style="7" customWidth="1"/>
    <col min="10804" max="10805" width="13.5" style="7" customWidth="1"/>
    <col min="10806" max="10806" width="14" style="7" customWidth="1"/>
    <col min="10807" max="10807" width="12.5" style="7" customWidth="1"/>
    <col min="10808" max="10808" width="14.33203125" style="7" customWidth="1"/>
    <col min="10809" max="10809" width="13.6640625" style="7" customWidth="1"/>
    <col min="10810" max="10810" width="12.5" style="7" customWidth="1"/>
    <col min="10811" max="10811" width="14" style="7" customWidth="1"/>
    <col min="10812" max="10813" width="13" style="7" customWidth="1"/>
    <col min="10814" max="10814" width="15.33203125" style="7" customWidth="1"/>
    <col min="10815" max="10815" width="12.83203125" style="7" customWidth="1"/>
    <col min="10816" max="10816" width="3.83203125" style="7" customWidth="1"/>
    <col min="10817" max="10817" width="15.6640625" style="7" customWidth="1"/>
    <col min="10818" max="10818" width="10.1640625" style="7" customWidth="1"/>
    <col min="10819" max="10819" width="53.6640625" style="7" customWidth="1"/>
    <col min="10820" max="10820" width="32.83203125" style="7" customWidth="1"/>
    <col min="10821" max="10821" width="21.5" style="7" customWidth="1"/>
    <col min="10822" max="11048" width="9.1640625" style="7" bestFit="1" customWidth="1"/>
    <col min="11049" max="11049" width="4" style="7" customWidth="1"/>
    <col min="11050" max="11050" width="16.6640625" style="7" customWidth="1"/>
    <col min="11051" max="11051" width="45.33203125" style="7" customWidth="1"/>
    <col min="11052" max="11052" width="35.6640625" style="7" customWidth="1"/>
    <col min="11053" max="11053" width="15.5" style="7" customWidth="1"/>
    <col min="11054" max="11054" width="30.5" style="7" customWidth="1"/>
    <col min="11055" max="11056" width="10" style="7" customWidth="1"/>
    <col min="11057" max="11057" width="4" style="7" customWidth="1"/>
    <col min="11058" max="11058" width="13.83203125" style="7" customWidth="1"/>
    <col min="11059" max="11059" width="39.5" style="7" customWidth="1"/>
    <col min="11060" max="11061" width="13.5" style="7" customWidth="1"/>
    <col min="11062" max="11062" width="14" style="7" customWidth="1"/>
    <col min="11063" max="11063" width="12.5" style="7" customWidth="1"/>
    <col min="11064" max="11064" width="14.33203125" style="7" customWidth="1"/>
    <col min="11065" max="11065" width="13.6640625" style="7" customWidth="1"/>
    <col min="11066" max="11066" width="12.5" style="7" customWidth="1"/>
    <col min="11067" max="11067" width="14" style="7" customWidth="1"/>
    <col min="11068" max="11069" width="13" style="7" customWidth="1"/>
    <col min="11070" max="11070" width="15.33203125" style="7" customWidth="1"/>
    <col min="11071" max="11071" width="12.83203125" style="7" customWidth="1"/>
    <col min="11072" max="11072" width="3.83203125" style="7" customWidth="1"/>
    <col min="11073" max="11073" width="15.6640625" style="7" customWidth="1"/>
    <col min="11074" max="11074" width="10.1640625" style="7" customWidth="1"/>
    <col min="11075" max="11075" width="53.6640625" style="7" customWidth="1"/>
    <col min="11076" max="11076" width="32.83203125" style="7" customWidth="1"/>
    <col min="11077" max="11077" width="21.5" style="7" customWidth="1"/>
    <col min="11078" max="11304" width="9.1640625" style="7" bestFit="1" customWidth="1"/>
    <col min="11305" max="11305" width="4" style="7" customWidth="1"/>
    <col min="11306" max="11306" width="16.6640625" style="7" customWidth="1"/>
    <col min="11307" max="11307" width="45.33203125" style="7" customWidth="1"/>
    <col min="11308" max="11308" width="35.6640625" style="7" customWidth="1"/>
    <col min="11309" max="11309" width="15.5" style="7" customWidth="1"/>
    <col min="11310" max="11310" width="30.5" style="7" customWidth="1"/>
    <col min="11311" max="11312" width="10" style="7" customWidth="1"/>
    <col min="11313" max="11313" width="4" style="7" customWidth="1"/>
    <col min="11314" max="11314" width="13.83203125" style="7" customWidth="1"/>
    <col min="11315" max="11315" width="39.5" style="7" customWidth="1"/>
    <col min="11316" max="11317" width="13.5" style="7" customWidth="1"/>
    <col min="11318" max="11318" width="14" style="7" customWidth="1"/>
    <col min="11319" max="11319" width="12.5" style="7" customWidth="1"/>
    <col min="11320" max="11320" width="14.33203125" style="7" customWidth="1"/>
    <col min="11321" max="11321" width="13.6640625" style="7" customWidth="1"/>
    <col min="11322" max="11322" width="12.5" style="7" customWidth="1"/>
    <col min="11323" max="11323" width="14" style="7" customWidth="1"/>
    <col min="11324" max="11325" width="13" style="7" customWidth="1"/>
    <col min="11326" max="11326" width="15.33203125" style="7" customWidth="1"/>
    <col min="11327" max="11327" width="12.83203125" style="7" customWidth="1"/>
    <col min="11328" max="11328" width="3.83203125" style="7" customWidth="1"/>
    <col min="11329" max="11329" width="15.6640625" style="7" customWidth="1"/>
    <col min="11330" max="11330" width="10.1640625" style="7" customWidth="1"/>
    <col min="11331" max="11331" width="53.6640625" style="7" customWidth="1"/>
    <col min="11332" max="11332" width="32.83203125" style="7" customWidth="1"/>
    <col min="11333" max="11333" width="21.5" style="7" customWidth="1"/>
    <col min="11334" max="11560" width="9.1640625" style="7" bestFit="1" customWidth="1"/>
    <col min="11561" max="11561" width="4" style="7" customWidth="1"/>
    <col min="11562" max="11562" width="16.6640625" style="7" customWidth="1"/>
    <col min="11563" max="11563" width="45.33203125" style="7" customWidth="1"/>
    <col min="11564" max="11564" width="35.6640625" style="7" customWidth="1"/>
    <col min="11565" max="11565" width="15.5" style="7" customWidth="1"/>
    <col min="11566" max="11566" width="30.5" style="7" customWidth="1"/>
    <col min="11567" max="11568" width="10" style="7" customWidth="1"/>
    <col min="11569" max="11569" width="4" style="7" customWidth="1"/>
    <col min="11570" max="11570" width="13.83203125" style="7" customWidth="1"/>
    <col min="11571" max="11571" width="39.5" style="7" customWidth="1"/>
    <col min="11572" max="11573" width="13.5" style="7" customWidth="1"/>
    <col min="11574" max="11574" width="14" style="7" customWidth="1"/>
    <col min="11575" max="11575" width="12.5" style="7" customWidth="1"/>
    <col min="11576" max="11576" width="14.33203125" style="7" customWidth="1"/>
    <col min="11577" max="11577" width="13.6640625" style="7" customWidth="1"/>
    <col min="11578" max="11578" width="12.5" style="7" customWidth="1"/>
    <col min="11579" max="11579" width="14" style="7" customWidth="1"/>
    <col min="11580" max="11581" width="13" style="7" customWidth="1"/>
    <col min="11582" max="11582" width="15.33203125" style="7" customWidth="1"/>
    <col min="11583" max="11583" width="12.83203125" style="7" customWidth="1"/>
    <col min="11584" max="11584" width="3.83203125" style="7" customWidth="1"/>
    <col min="11585" max="11585" width="15.6640625" style="7" customWidth="1"/>
    <col min="11586" max="11586" width="10.1640625" style="7" customWidth="1"/>
    <col min="11587" max="11587" width="53.6640625" style="7" customWidth="1"/>
    <col min="11588" max="11588" width="32.83203125" style="7" customWidth="1"/>
    <col min="11589" max="11589" width="21.5" style="7" customWidth="1"/>
    <col min="11590" max="11816" width="9.1640625" style="7" bestFit="1" customWidth="1"/>
    <col min="11817" max="11817" width="4" style="7" customWidth="1"/>
    <col min="11818" max="11818" width="16.6640625" style="7" customWidth="1"/>
    <col min="11819" max="11819" width="45.33203125" style="7" customWidth="1"/>
    <col min="11820" max="11820" width="35.6640625" style="7" customWidth="1"/>
    <col min="11821" max="11821" width="15.5" style="7" customWidth="1"/>
    <col min="11822" max="11822" width="30.5" style="7" customWidth="1"/>
    <col min="11823" max="11824" width="10" style="7" customWidth="1"/>
    <col min="11825" max="11825" width="4" style="7" customWidth="1"/>
    <col min="11826" max="11826" width="13.83203125" style="7" customWidth="1"/>
    <col min="11827" max="11827" width="39.5" style="7" customWidth="1"/>
    <col min="11828" max="11829" width="13.5" style="7" customWidth="1"/>
    <col min="11830" max="11830" width="14" style="7" customWidth="1"/>
    <col min="11831" max="11831" width="12.5" style="7" customWidth="1"/>
    <col min="11832" max="11832" width="14.33203125" style="7" customWidth="1"/>
    <col min="11833" max="11833" width="13.6640625" style="7" customWidth="1"/>
    <col min="11834" max="11834" width="12.5" style="7" customWidth="1"/>
    <col min="11835" max="11835" width="14" style="7" customWidth="1"/>
    <col min="11836" max="11837" width="13" style="7" customWidth="1"/>
    <col min="11838" max="11838" width="15.33203125" style="7" customWidth="1"/>
    <col min="11839" max="11839" width="12.83203125" style="7" customWidth="1"/>
    <col min="11840" max="11840" width="3.83203125" style="7" customWidth="1"/>
    <col min="11841" max="11841" width="15.6640625" style="7" customWidth="1"/>
    <col min="11842" max="11842" width="10.1640625" style="7" customWidth="1"/>
    <col min="11843" max="11843" width="53.6640625" style="7" customWidth="1"/>
    <col min="11844" max="11844" width="32.83203125" style="7" customWidth="1"/>
    <col min="11845" max="11845" width="21.5" style="7" customWidth="1"/>
    <col min="11846" max="12072" width="9.1640625" style="7" bestFit="1" customWidth="1"/>
    <col min="12073" max="12073" width="4" style="7" customWidth="1"/>
    <col min="12074" max="12074" width="16.6640625" style="7" customWidth="1"/>
    <col min="12075" max="12075" width="45.33203125" style="7" customWidth="1"/>
    <col min="12076" max="12076" width="35.6640625" style="7" customWidth="1"/>
    <col min="12077" max="12077" width="15.5" style="7" customWidth="1"/>
    <col min="12078" max="12078" width="30.5" style="7" customWidth="1"/>
    <col min="12079" max="12080" width="10" style="7" customWidth="1"/>
    <col min="12081" max="12081" width="4" style="7" customWidth="1"/>
    <col min="12082" max="12082" width="13.83203125" style="7" customWidth="1"/>
    <col min="12083" max="12083" width="39.5" style="7" customWidth="1"/>
    <col min="12084" max="12085" width="13.5" style="7" customWidth="1"/>
    <col min="12086" max="12086" width="14" style="7" customWidth="1"/>
    <col min="12087" max="12087" width="12.5" style="7" customWidth="1"/>
    <col min="12088" max="12088" width="14.33203125" style="7" customWidth="1"/>
    <col min="12089" max="12089" width="13.6640625" style="7" customWidth="1"/>
    <col min="12090" max="12090" width="12.5" style="7" customWidth="1"/>
    <col min="12091" max="12091" width="14" style="7" customWidth="1"/>
    <col min="12092" max="12093" width="13" style="7" customWidth="1"/>
    <col min="12094" max="12094" width="15.33203125" style="7" customWidth="1"/>
    <col min="12095" max="12095" width="12.83203125" style="7" customWidth="1"/>
    <col min="12096" max="12096" width="3.83203125" style="7" customWidth="1"/>
    <col min="12097" max="12097" width="15.6640625" style="7" customWidth="1"/>
    <col min="12098" max="12098" width="10.1640625" style="7" customWidth="1"/>
    <col min="12099" max="12099" width="53.6640625" style="7" customWidth="1"/>
    <col min="12100" max="12100" width="32.83203125" style="7" customWidth="1"/>
    <col min="12101" max="12101" width="21.5" style="7" customWidth="1"/>
    <col min="12102" max="12328" width="9.1640625" style="7" bestFit="1" customWidth="1"/>
    <col min="12329" max="12329" width="4" style="7" customWidth="1"/>
    <col min="12330" max="12330" width="16.6640625" style="7" customWidth="1"/>
    <col min="12331" max="12331" width="45.33203125" style="7" customWidth="1"/>
    <col min="12332" max="12332" width="35.6640625" style="7" customWidth="1"/>
    <col min="12333" max="12333" width="15.5" style="7" customWidth="1"/>
    <col min="12334" max="12334" width="30.5" style="7" customWidth="1"/>
    <col min="12335" max="12336" width="10" style="7" customWidth="1"/>
    <col min="12337" max="12337" width="4" style="7" customWidth="1"/>
    <col min="12338" max="12338" width="13.83203125" style="7" customWidth="1"/>
    <col min="12339" max="12339" width="39.5" style="7" customWidth="1"/>
    <col min="12340" max="12341" width="13.5" style="7" customWidth="1"/>
    <col min="12342" max="12342" width="14" style="7" customWidth="1"/>
    <col min="12343" max="12343" width="12.5" style="7" customWidth="1"/>
    <col min="12344" max="12344" width="14.33203125" style="7" customWidth="1"/>
    <col min="12345" max="12345" width="13.6640625" style="7" customWidth="1"/>
    <col min="12346" max="12346" width="12.5" style="7" customWidth="1"/>
    <col min="12347" max="12347" width="14" style="7" customWidth="1"/>
    <col min="12348" max="12349" width="13" style="7" customWidth="1"/>
    <col min="12350" max="12350" width="15.33203125" style="7" customWidth="1"/>
    <col min="12351" max="12351" width="12.83203125" style="7" customWidth="1"/>
    <col min="12352" max="12352" width="3.83203125" style="7" customWidth="1"/>
    <col min="12353" max="12353" width="15.6640625" style="7" customWidth="1"/>
    <col min="12354" max="12354" width="10.1640625" style="7" customWidth="1"/>
    <col min="12355" max="12355" width="53.6640625" style="7" customWidth="1"/>
    <col min="12356" max="12356" width="32.83203125" style="7" customWidth="1"/>
    <col min="12357" max="12357" width="21.5" style="7" customWidth="1"/>
    <col min="12358" max="12584" width="9.1640625" style="7" bestFit="1" customWidth="1"/>
    <col min="12585" max="12585" width="4" style="7" customWidth="1"/>
    <col min="12586" max="12586" width="16.6640625" style="7" customWidth="1"/>
    <col min="12587" max="12587" width="45.33203125" style="7" customWidth="1"/>
    <col min="12588" max="12588" width="35.6640625" style="7" customWidth="1"/>
    <col min="12589" max="12589" width="15.5" style="7" customWidth="1"/>
    <col min="12590" max="12590" width="30.5" style="7" customWidth="1"/>
    <col min="12591" max="12592" width="10" style="7" customWidth="1"/>
    <col min="12593" max="12593" width="4" style="7" customWidth="1"/>
    <col min="12594" max="12594" width="13.83203125" style="7" customWidth="1"/>
    <col min="12595" max="12595" width="39.5" style="7" customWidth="1"/>
    <col min="12596" max="12597" width="13.5" style="7" customWidth="1"/>
    <col min="12598" max="12598" width="14" style="7" customWidth="1"/>
    <col min="12599" max="12599" width="12.5" style="7" customWidth="1"/>
    <col min="12600" max="12600" width="14.33203125" style="7" customWidth="1"/>
    <col min="12601" max="12601" width="13.6640625" style="7" customWidth="1"/>
    <col min="12602" max="12602" width="12.5" style="7" customWidth="1"/>
    <col min="12603" max="12603" width="14" style="7" customWidth="1"/>
    <col min="12604" max="12605" width="13" style="7" customWidth="1"/>
    <col min="12606" max="12606" width="15.33203125" style="7" customWidth="1"/>
    <col min="12607" max="12607" width="12.83203125" style="7" customWidth="1"/>
    <col min="12608" max="12608" width="3.83203125" style="7" customWidth="1"/>
    <col min="12609" max="12609" width="15.6640625" style="7" customWidth="1"/>
    <col min="12610" max="12610" width="10.1640625" style="7" customWidth="1"/>
    <col min="12611" max="12611" width="53.6640625" style="7" customWidth="1"/>
    <col min="12612" max="12612" width="32.83203125" style="7" customWidth="1"/>
    <col min="12613" max="12613" width="21.5" style="7" customWidth="1"/>
    <col min="12614" max="12840" width="9.1640625" style="7" bestFit="1" customWidth="1"/>
    <col min="12841" max="12841" width="4" style="7" customWidth="1"/>
    <col min="12842" max="12842" width="16.6640625" style="7" customWidth="1"/>
    <col min="12843" max="12843" width="45.33203125" style="7" customWidth="1"/>
    <col min="12844" max="12844" width="35.6640625" style="7" customWidth="1"/>
    <col min="12845" max="12845" width="15.5" style="7" customWidth="1"/>
    <col min="12846" max="12846" width="30.5" style="7" customWidth="1"/>
    <col min="12847" max="12848" width="10" style="7" customWidth="1"/>
    <col min="12849" max="12849" width="4" style="7" customWidth="1"/>
    <col min="12850" max="12850" width="13.83203125" style="7" customWidth="1"/>
    <col min="12851" max="12851" width="39.5" style="7" customWidth="1"/>
    <col min="12852" max="12853" width="13.5" style="7" customWidth="1"/>
    <col min="12854" max="12854" width="14" style="7" customWidth="1"/>
    <col min="12855" max="12855" width="12.5" style="7" customWidth="1"/>
    <col min="12856" max="12856" width="14.33203125" style="7" customWidth="1"/>
    <col min="12857" max="12857" width="13.6640625" style="7" customWidth="1"/>
    <col min="12858" max="12858" width="12.5" style="7" customWidth="1"/>
    <col min="12859" max="12859" width="14" style="7" customWidth="1"/>
    <col min="12860" max="12861" width="13" style="7" customWidth="1"/>
    <col min="12862" max="12862" width="15.33203125" style="7" customWidth="1"/>
    <col min="12863" max="12863" width="12.83203125" style="7" customWidth="1"/>
    <col min="12864" max="12864" width="3.83203125" style="7" customWidth="1"/>
    <col min="12865" max="12865" width="15.6640625" style="7" customWidth="1"/>
    <col min="12866" max="12866" width="10.1640625" style="7" customWidth="1"/>
    <col min="12867" max="12867" width="53.6640625" style="7" customWidth="1"/>
    <col min="12868" max="12868" width="32.83203125" style="7" customWidth="1"/>
    <col min="12869" max="12869" width="21.5" style="7" customWidth="1"/>
    <col min="12870" max="13096" width="9.1640625" style="7" bestFit="1" customWidth="1"/>
    <col min="13097" max="13097" width="4" style="7" customWidth="1"/>
    <col min="13098" max="13098" width="16.6640625" style="7" customWidth="1"/>
    <col min="13099" max="13099" width="45.33203125" style="7" customWidth="1"/>
    <col min="13100" max="13100" width="35.6640625" style="7" customWidth="1"/>
    <col min="13101" max="13101" width="15.5" style="7" customWidth="1"/>
    <col min="13102" max="13102" width="30.5" style="7" customWidth="1"/>
    <col min="13103" max="13104" width="10" style="7" customWidth="1"/>
    <col min="13105" max="13105" width="4" style="7" customWidth="1"/>
    <col min="13106" max="13106" width="13.83203125" style="7" customWidth="1"/>
    <col min="13107" max="13107" width="39.5" style="7" customWidth="1"/>
    <col min="13108" max="13109" width="13.5" style="7" customWidth="1"/>
    <col min="13110" max="13110" width="14" style="7" customWidth="1"/>
    <col min="13111" max="13111" width="12.5" style="7" customWidth="1"/>
    <col min="13112" max="13112" width="14.33203125" style="7" customWidth="1"/>
    <col min="13113" max="13113" width="13.6640625" style="7" customWidth="1"/>
    <col min="13114" max="13114" width="12.5" style="7" customWidth="1"/>
    <col min="13115" max="13115" width="14" style="7" customWidth="1"/>
    <col min="13116" max="13117" width="13" style="7" customWidth="1"/>
    <col min="13118" max="13118" width="15.33203125" style="7" customWidth="1"/>
    <col min="13119" max="13119" width="12.83203125" style="7" customWidth="1"/>
    <col min="13120" max="13120" width="3.83203125" style="7" customWidth="1"/>
    <col min="13121" max="13121" width="15.6640625" style="7" customWidth="1"/>
    <col min="13122" max="13122" width="10.1640625" style="7" customWidth="1"/>
    <col min="13123" max="13123" width="53.6640625" style="7" customWidth="1"/>
    <col min="13124" max="13124" width="32.83203125" style="7" customWidth="1"/>
    <col min="13125" max="13125" width="21.5" style="7" customWidth="1"/>
    <col min="13126" max="13352" width="9.1640625" style="7" bestFit="1" customWidth="1"/>
    <col min="13353" max="13353" width="4" style="7" customWidth="1"/>
    <col min="13354" max="13354" width="16.6640625" style="7" customWidth="1"/>
    <col min="13355" max="13355" width="45.33203125" style="7" customWidth="1"/>
    <col min="13356" max="13356" width="35.6640625" style="7" customWidth="1"/>
    <col min="13357" max="13357" width="15.5" style="7" customWidth="1"/>
    <col min="13358" max="13358" width="30.5" style="7" customWidth="1"/>
    <col min="13359" max="13360" width="10" style="7" customWidth="1"/>
    <col min="13361" max="13361" width="4" style="7" customWidth="1"/>
    <col min="13362" max="13362" width="13.83203125" style="7" customWidth="1"/>
    <col min="13363" max="13363" width="39.5" style="7" customWidth="1"/>
    <col min="13364" max="13365" width="13.5" style="7" customWidth="1"/>
    <col min="13366" max="13366" width="14" style="7" customWidth="1"/>
    <col min="13367" max="13367" width="12.5" style="7" customWidth="1"/>
    <col min="13368" max="13368" width="14.33203125" style="7" customWidth="1"/>
    <col min="13369" max="13369" width="13.6640625" style="7" customWidth="1"/>
    <col min="13370" max="13370" width="12.5" style="7" customWidth="1"/>
    <col min="13371" max="13371" width="14" style="7" customWidth="1"/>
    <col min="13372" max="13373" width="13" style="7" customWidth="1"/>
    <col min="13374" max="13374" width="15.33203125" style="7" customWidth="1"/>
    <col min="13375" max="13375" width="12.83203125" style="7" customWidth="1"/>
    <col min="13376" max="13376" width="3.83203125" style="7" customWidth="1"/>
    <col min="13377" max="13377" width="15.6640625" style="7" customWidth="1"/>
    <col min="13378" max="13378" width="10.1640625" style="7" customWidth="1"/>
    <col min="13379" max="13379" width="53.6640625" style="7" customWidth="1"/>
    <col min="13380" max="13380" width="32.83203125" style="7" customWidth="1"/>
    <col min="13381" max="13381" width="21.5" style="7" customWidth="1"/>
    <col min="13382" max="13608" width="9.1640625" style="7" bestFit="1" customWidth="1"/>
    <col min="13609" max="13609" width="4" style="7" customWidth="1"/>
    <col min="13610" max="13610" width="16.6640625" style="7" customWidth="1"/>
    <col min="13611" max="13611" width="45.33203125" style="7" customWidth="1"/>
    <col min="13612" max="13612" width="35.6640625" style="7" customWidth="1"/>
    <col min="13613" max="13613" width="15.5" style="7" customWidth="1"/>
    <col min="13614" max="13614" width="30.5" style="7" customWidth="1"/>
    <col min="13615" max="13616" width="10" style="7" customWidth="1"/>
    <col min="13617" max="13617" width="4" style="7" customWidth="1"/>
    <col min="13618" max="13618" width="13.83203125" style="7" customWidth="1"/>
    <col min="13619" max="13619" width="39.5" style="7" customWidth="1"/>
    <col min="13620" max="13621" width="13.5" style="7" customWidth="1"/>
    <col min="13622" max="13622" width="14" style="7" customWidth="1"/>
    <col min="13623" max="13623" width="12.5" style="7" customWidth="1"/>
    <col min="13624" max="13624" width="14.33203125" style="7" customWidth="1"/>
    <col min="13625" max="13625" width="13.6640625" style="7" customWidth="1"/>
    <col min="13626" max="13626" width="12.5" style="7" customWidth="1"/>
    <col min="13627" max="13627" width="14" style="7" customWidth="1"/>
    <col min="13628" max="13629" width="13" style="7" customWidth="1"/>
    <col min="13630" max="13630" width="15.33203125" style="7" customWidth="1"/>
    <col min="13631" max="13631" width="12.83203125" style="7" customWidth="1"/>
    <col min="13632" max="13632" width="3.83203125" style="7" customWidth="1"/>
    <col min="13633" max="13633" width="15.6640625" style="7" customWidth="1"/>
    <col min="13634" max="13634" width="10.1640625" style="7" customWidth="1"/>
    <col min="13635" max="13635" width="53.6640625" style="7" customWidth="1"/>
    <col min="13636" max="13636" width="32.83203125" style="7" customWidth="1"/>
    <col min="13637" max="13637" width="21.5" style="7" customWidth="1"/>
    <col min="13638" max="13864" width="9.1640625" style="7" bestFit="1" customWidth="1"/>
    <col min="13865" max="13865" width="4" style="7" customWidth="1"/>
    <col min="13866" max="13866" width="16.6640625" style="7" customWidth="1"/>
    <col min="13867" max="13867" width="45.33203125" style="7" customWidth="1"/>
    <col min="13868" max="13868" width="35.6640625" style="7" customWidth="1"/>
    <col min="13869" max="13869" width="15.5" style="7" customWidth="1"/>
    <col min="13870" max="13870" width="30.5" style="7" customWidth="1"/>
    <col min="13871" max="13872" width="10" style="7" customWidth="1"/>
    <col min="13873" max="13873" width="4" style="7" customWidth="1"/>
    <col min="13874" max="13874" width="13.83203125" style="7" customWidth="1"/>
    <col min="13875" max="13875" width="39.5" style="7" customWidth="1"/>
    <col min="13876" max="13877" width="13.5" style="7" customWidth="1"/>
    <col min="13878" max="13878" width="14" style="7" customWidth="1"/>
    <col min="13879" max="13879" width="12.5" style="7" customWidth="1"/>
    <col min="13880" max="13880" width="14.33203125" style="7" customWidth="1"/>
    <col min="13881" max="13881" width="13.6640625" style="7" customWidth="1"/>
    <col min="13882" max="13882" width="12.5" style="7" customWidth="1"/>
    <col min="13883" max="13883" width="14" style="7" customWidth="1"/>
    <col min="13884" max="13885" width="13" style="7" customWidth="1"/>
    <col min="13886" max="13886" width="15.33203125" style="7" customWidth="1"/>
    <col min="13887" max="13887" width="12.83203125" style="7" customWidth="1"/>
    <col min="13888" max="13888" width="3.83203125" style="7" customWidth="1"/>
    <col min="13889" max="13889" width="15.6640625" style="7" customWidth="1"/>
    <col min="13890" max="13890" width="10.1640625" style="7" customWidth="1"/>
    <col min="13891" max="13891" width="53.6640625" style="7" customWidth="1"/>
    <col min="13892" max="13892" width="32.83203125" style="7" customWidth="1"/>
    <col min="13893" max="13893" width="21.5" style="7" customWidth="1"/>
    <col min="13894" max="14120" width="9.1640625" style="7" bestFit="1" customWidth="1"/>
    <col min="14121" max="14121" width="4" style="7" customWidth="1"/>
    <col min="14122" max="14122" width="16.6640625" style="7" customWidth="1"/>
    <col min="14123" max="14123" width="45.33203125" style="7" customWidth="1"/>
    <col min="14124" max="14124" width="35.6640625" style="7" customWidth="1"/>
    <col min="14125" max="14125" width="15.5" style="7" customWidth="1"/>
    <col min="14126" max="14126" width="30.5" style="7" customWidth="1"/>
    <col min="14127" max="14128" width="10" style="7" customWidth="1"/>
    <col min="14129" max="14129" width="4" style="7" customWidth="1"/>
    <col min="14130" max="14130" width="13.83203125" style="7" customWidth="1"/>
    <col min="14131" max="14131" width="39.5" style="7" customWidth="1"/>
    <col min="14132" max="14133" width="13.5" style="7" customWidth="1"/>
    <col min="14134" max="14134" width="14" style="7" customWidth="1"/>
    <col min="14135" max="14135" width="12.5" style="7" customWidth="1"/>
    <col min="14136" max="14136" width="14.33203125" style="7" customWidth="1"/>
    <col min="14137" max="14137" width="13.6640625" style="7" customWidth="1"/>
    <col min="14138" max="14138" width="12.5" style="7" customWidth="1"/>
    <col min="14139" max="14139" width="14" style="7" customWidth="1"/>
    <col min="14140" max="14141" width="13" style="7" customWidth="1"/>
    <col min="14142" max="14142" width="15.33203125" style="7" customWidth="1"/>
    <col min="14143" max="14143" width="12.83203125" style="7" customWidth="1"/>
    <col min="14144" max="14144" width="3.83203125" style="7" customWidth="1"/>
    <col min="14145" max="14145" width="15.6640625" style="7" customWidth="1"/>
    <col min="14146" max="14146" width="10.1640625" style="7" customWidth="1"/>
    <col min="14147" max="14147" width="53.6640625" style="7" customWidth="1"/>
    <col min="14148" max="14148" width="32.83203125" style="7" customWidth="1"/>
    <col min="14149" max="14149" width="21.5" style="7" customWidth="1"/>
    <col min="14150" max="14376" width="9.1640625" style="7" bestFit="1" customWidth="1"/>
    <col min="14377" max="14377" width="4" style="7" customWidth="1"/>
    <col min="14378" max="14378" width="16.6640625" style="7" customWidth="1"/>
    <col min="14379" max="14379" width="45.33203125" style="7" customWidth="1"/>
    <col min="14380" max="14380" width="35.6640625" style="7" customWidth="1"/>
    <col min="14381" max="14381" width="15.5" style="7" customWidth="1"/>
    <col min="14382" max="14382" width="30.5" style="7" customWidth="1"/>
    <col min="14383" max="14384" width="10" style="7" customWidth="1"/>
    <col min="14385" max="14385" width="4" style="7" customWidth="1"/>
    <col min="14386" max="14386" width="13.83203125" style="7" customWidth="1"/>
    <col min="14387" max="14387" width="39.5" style="7" customWidth="1"/>
    <col min="14388" max="14389" width="13.5" style="7" customWidth="1"/>
    <col min="14390" max="14390" width="14" style="7" customWidth="1"/>
    <col min="14391" max="14391" width="12.5" style="7" customWidth="1"/>
    <col min="14392" max="14392" width="14.33203125" style="7" customWidth="1"/>
    <col min="14393" max="14393" width="13.6640625" style="7" customWidth="1"/>
    <col min="14394" max="14394" width="12.5" style="7" customWidth="1"/>
    <col min="14395" max="14395" width="14" style="7" customWidth="1"/>
    <col min="14396" max="14397" width="13" style="7" customWidth="1"/>
    <col min="14398" max="14398" width="15.33203125" style="7" customWidth="1"/>
    <col min="14399" max="14399" width="12.83203125" style="7" customWidth="1"/>
    <col min="14400" max="14400" width="3.83203125" style="7" customWidth="1"/>
    <col min="14401" max="14401" width="15.6640625" style="7" customWidth="1"/>
    <col min="14402" max="14402" width="10.1640625" style="7" customWidth="1"/>
    <col min="14403" max="14403" width="53.6640625" style="7" customWidth="1"/>
    <col min="14404" max="14404" width="32.83203125" style="7" customWidth="1"/>
    <col min="14405" max="14405" width="21.5" style="7" customWidth="1"/>
    <col min="14406" max="14632" width="9.1640625" style="7" bestFit="1" customWidth="1"/>
    <col min="14633" max="14633" width="4" style="7" customWidth="1"/>
    <col min="14634" max="14634" width="16.6640625" style="7" customWidth="1"/>
    <col min="14635" max="14635" width="45.33203125" style="7" customWidth="1"/>
    <col min="14636" max="14636" width="35.6640625" style="7" customWidth="1"/>
    <col min="14637" max="14637" width="15.5" style="7" customWidth="1"/>
    <col min="14638" max="14638" width="30.5" style="7" customWidth="1"/>
    <col min="14639" max="14640" width="10" style="7" customWidth="1"/>
    <col min="14641" max="14641" width="4" style="7" customWidth="1"/>
    <col min="14642" max="14642" width="13.83203125" style="7" customWidth="1"/>
    <col min="14643" max="14643" width="39.5" style="7" customWidth="1"/>
    <col min="14644" max="14645" width="13.5" style="7" customWidth="1"/>
    <col min="14646" max="14646" width="14" style="7" customWidth="1"/>
    <col min="14647" max="14647" width="12.5" style="7" customWidth="1"/>
    <col min="14648" max="14648" width="14.33203125" style="7" customWidth="1"/>
    <col min="14649" max="14649" width="13.6640625" style="7" customWidth="1"/>
    <col min="14650" max="14650" width="12.5" style="7" customWidth="1"/>
    <col min="14651" max="14651" width="14" style="7" customWidth="1"/>
    <col min="14652" max="14653" width="13" style="7" customWidth="1"/>
    <col min="14654" max="14654" width="15.33203125" style="7" customWidth="1"/>
    <col min="14655" max="14655" width="12.83203125" style="7" customWidth="1"/>
    <col min="14656" max="14656" width="3.83203125" style="7" customWidth="1"/>
    <col min="14657" max="14657" width="15.6640625" style="7" customWidth="1"/>
    <col min="14658" max="14658" width="10.1640625" style="7" customWidth="1"/>
    <col min="14659" max="14659" width="53.6640625" style="7" customWidth="1"/>
    <col min="14660" max="14660" width="32.83203125" style="7" customWidth="1"/>
    <col min="14661" max="14661" width="21.5" style="7" customWidth="1"/>
    <col min="14662" max="14888" width="9.1640625" style="7" bestFit="1" customWidth="1"/>
    <col min="14889" max="14889" width="4" style="7" customWidth="1"/>
    <col min="14890" max="14890" width="16.6640625" style="7" customWidth="1"/>
    <col min="14891" max="14891" width="45.33203125" style="7" customWidth="1"/>
    <col min="14892" max="14892" width="35.6640625" style="7" customWidth="1"/>
    <col min="14893" max="14893" width="15.5" style="7" customWidth="1"/>
    <col min="14894" max="14894" width="30.5" style="7" customWidth="1"/>
    <col min="14895" max="14896" width="10" style="7" customWidth="1"/>
    <col min="14897" max="14897" width="4" style="7" customWidth="1"/>
    <col min="14898" max="14898" width="13.83203125" style="7" customWidth="1"/>
    <col min="14899" max="14899" width="39.5" style="7" customWidth="1"/>
    <col min="14900" max="14901" width="13.5" style="7" customWidth="1"/>
    <col min="14902" max="14902" width="14" style="7" customWidth="1"/>
    <col min="14903" max="14903" width="12.5" style="7" customWidth="1"/>
    <col min="14904" max="14904" width="14.33203125" style="7" customWidth="1"/>
    <col min="14905" max="14905" width="13.6640625" style="7" customWidth="1"/>
    <col min="14906" max="14906" width="12.5" style="7" customWidth="1"/>
    <col min="14907" max="14907" width="14" style="7" customWidth="1"/>
    <col min="14908" max="14909" width="13" style="7" customWidth="1"/>
    <col min="14910" max="14910" width="15.33203125" style="7" customWidth="1"/>
    <col min="14911" max="14911" width="12.83203125" style="7" customWidth="1"/>
    <col min="14912" max="14912" width="3.83203125" style="7" customWidth="1"/>
    <col min="14913" max="14913" width="15.6640625" style="7" customWidth="1"/>
    <col min="14914" max="14914" width="10.1640625" style="7" customWidth="1"/>
    <col min="14915" max="14915" width="53.6640625" style="7" customWidth="1"/>
    <col min="14916" max="14916" width="32.83203125" style="7" customWidth="1"/>
    <col min="14917" max="14917" width="21.5" style="7" customWidth="1"/>
    <col min="14918" max="15144" width="9.1640625" style="7" bestFit="1" customWidth="1"/>
    <col min="15145" max="15145" width="4" style="7" customWidth="1"/>
    <col min="15146" max="15146" width="16.6640625" style="7" customWidth="1"/>
    <col min="15147" max="15147" width="45.33203125" style="7" customWidth="1"/>
    <col min="15148" max="15148" width="35.6640625" style="7" customWidth="1"/>
    <col min="15149" max="15149" width="15.5" style="7" customWidth="1"/>
    <col min="15150" max="15150" width="30.5" style="7" customWidth="1"/>
    <col min="15151" max="15152" width="10" style="7" customWidth="1"/>
    <col min="15153" max="15153" width="4" style="7" customWidth="1"/>
    <col min="15154" max="15154" width="13.83203125" style="7" customWidth="1"/>
    <col min="15155" max="15155" width="39.5" style="7" customWidth="1"/>
    <col min="15156" max="15157" width="13.5" style="7" customWidth="1"/>
    <col min="15158" max="15158" width="14" style="7" customWidth="1"/>
    <col min="15159" max="15159" width="12.5" style="7" customWidth="1"/>
    <col min="15160" max="15160" width="14.33203125" style="7" customWidth="1"/>
    <col min="15161" max="15161" width="13.6640625" style="7" customWidth="1"/>
    <col min="15162" max="15162" width="12.5" style="7" customWidth="1"/>
    <col min="15163" max="15163" width="14" style="7" customWidth="1"/>
    <col min="15164" max="15165" width="13" style="7" customWidth="1"/>
    <col min="15166" max="15166" width="15.33203125" style="7" customWidth="1"/>
    <col min="15167" max="15167" width="12.83203125" style="7" customWidth="1"/>
    <col min="15168" max="15168" width="3.83203125" style="7" customWidth="1"/>
    <col min="15169" max="15169" width="15.6640625" style="7" customWidth="1"/>
    <col min="15170" max="15170" width="10.1640625" style="7" customWidth="1"/>
    <col min="15171" max="15171" width="53.6640625" style="7" customWidth="1"/>
    <col min="15172" max="15172" width="32.83203125" style="7" customWidth="1"/>
    <col min="15173" max="15173" width="21.5" style="7" customWidth="1"/>
    <col min="15174" max="15400" width="9.1640625" style="7" bestFit="1" customWidth="1"/>
    <col min="15401" max="15401" width="4" style="7" customWidth="1"/>
    <col min="15402" max="15402" width="16.6640625" style="7" customWidth="1"/>
    <col min="15403" max="15403" width="45.33203125" style="7" customWidth="1"/>
    <col min="15404" max="15404" width="35.6640625" style="7" customWidth="1"/>
    <col min="15405" max="15405" width="15.5" style="7" customWidth="1"/>
    <col min="15406" max="15406" width="30.5" style="7" customWidth="1"/>
    <col min="15407" max="15408" width="10" style="7" customWidth="1"/>
    <col min="15409" max="15409" width="4" style="7" customWidth="1"/>
    <col min="15410" max="15410" width="13.83203125" style="7" customWidth="1"/>
    <col min="15411" max="15411" width="39.5" style="7" customWidth="1"/>
    <col min="15412" max="15413" width="13.5" style="7" customWidth="1"/>
    <col min="15414" max="15414" width="14" style="7" customWidth="1"/>
    <col min="15415" max="15415" width="12.5" style="7" customWidth="1"/>
    <col min="15416" max="15416" width="14.33203125" style="7" customWidth="1"/>
    <col min="15417" max="15417" width="13.6640625" style="7" customWidth="1"/>
    <col min="15418" max="15418" width="12.5" style="7" customWidth="1"/>
    <col min="15419" max="15419" width="14" style="7" customWidth="1"/>
    <col min="15420" max="15421" width="13" style="7" customWidth="1"/>
    <col min="15422" max="15422" width="15.33203125" style="7" customWidth="1"/>
    <col min="15423" max="15423" width="12.83203125" style="7" customWidth="1"/>
    <col min="15424" max="15424" width="3.83203125" style="7" customWidth="1"/>
    <col min="15425" max="15425" width="15.6640625" style="7" customWidth="1"/>
    <col min="15426" max="15426" width="10.1640625" style="7" customWidth="1"/>
    <col min="15427" max="15427" width="53.6640625" style="7" customWidth="1"/>
    <col min="15428" max="15428" width="32.83203125" style="7" customWidth="1"/>
    <col min="15429" max="15429" width="21.5" style="7" customWidth="1"/>
    <col min="15430" max="15656" width="9.1640625" style="7" bestFit="1" customWidth="1"/>
    <col min="15657" max="15657" width="4" style="7" customWidth="1"/>
    <col min="15658" max="15658" width="16.6640625" style="7" customWidth="1"/>
    <col min="15659" max="15659" width="45.33203125" style="7" customWidth="1"/>
    <col min="15660" max="15660" width="35.6640625" style="7" customWidth="1"/>
    <col min="15661" max="15661" width="15.5" style="7" customWidth="1"/>
    <col min="15662" max="15662" width="30.5" style="7" customWidth="1"/>
    <col min="15663" max="15664" width="10" style="7" customWidth="1"/>
    <col min="15665" max="15665" width="4" style="7" customWidth="1"/>
    <col min="15666" max="15666" width="13.83203125" style="7" customWidth="1"/>
    <col min="15667" max="15667" width="39.5" style="7" customWidth="1"/>
    <col min="15668" max="15669" width="13.5" style="7" customWidth="1"/>
    <col min="15670" max="15670" width="14" style="7" customWidth="1"/>
    <col min="15671" max="15671" width="12.5" style="7" customWidth="1"/>
    <col min="15672" max="15672" width="14.33203125" style="7" customWidth="1"/>
    <col min="15673" max="15673" width="13.6640625" style="7" customWidth="1"/>
    <col min="15674" max="15674" width="12.5" style="7" customWidth="1"/>
    <col min="15675" max="15675" width="14" style="7" customWidth="1"/>
    <col min="15676" max="15677" width="13" style="7" customWidth="1"/>
    <col min="15678" max="15678" width="15.33203125" style="7" customWidth="1"/>
    <col min="15679" max="15679" width="12.83203125" style="7" customWidth="1"/>
    <col min="15680" max="15680" width="3.83203125" style="7" customWidth="1"/>
    <col min="15681" max="15681" width="15.6640625" style="7" customWidth="1"/>
    <col min="15682" max="15682" width="10.1640625" style="7" customWidth="1"/>
    <col min="15683" max="15683" width="53.6640625" style="7" customWidth="1"/>
    <col min="15684" max="15684" width="32.83203125" style="7" customWidth="1"/>
    <col min="15685" max="15685" width="21.5" style="7" customWidth="1"/>
    <col min="15686" max="15912" width="9.1640625" style="7" bestFit="1" customWidth="1"/>
    <col min="15913" max="15913" width="4" style="7" customWidth="1"/>
    <col min="15914" max="15914" width="16.6640625" style="7" customWidth="1"/>
    <col min="15915" max="15915" width="45.33203125" style="7" customWidth="1"/>
    <col min="15916" max="15916" width="35.6640625" style="7" customWidth="1"/>
    <col min="15917" max="15917" width="15.5" style="7" customWidth="1"/>
    <col min="15918" max="15918" width="30.5" style="7" customWidth="1"/>
    <col min="15919" max="15920" width="10" style="7" customWidth="1"/>
    <col min="15921" max="15921" width="4" style="7" customWidth="1"/>
    <col min="15922" max="15922" width="13.83203125" style="7" customWidth="1"/>
    <col min="15923" max="15923" width="39.5" style="7" customWidth="1"/>
    <col min="15924" max="15925" width="13.5" style="7" customWidth="1"/>
    <col min="15926" max="15926" width="14" style="7" customWidth="1"/>
    <col min="15927" max="15927" width="12.5" style="7" customWidth="1"/>
    <col min="15928" max="15928" width="14.33203125" style="7" customWidth="1"/>
    <col min="15929" max="15929" width="13.6640625" style="7" customWidth="1"/>
    <col min="15930" max="15930" width="12.5" style="7" customWidth="1"/>
    <col min="15931" max="15931" width="14" style="7" customWidth="1"/>
    <col min="15932" max="15933" width="13" style="7" customWidth="1"/>
    <col min="15934" max="15934" width="15.33203125" style="7" customWidth="1"/>
    <col min="15935" max="15935" width="12.83203125" style="7" customWidth="1"/>
    <col min="15936" max="15936" width="3.83203125" style="7" customWidth="1"/>
    <col min="15937" max="15937" width="15.6640625" style="7" customWidth="1"/>
    <col min="15938" max="15938" width="10.1640625" style="7" customWidth="1"/>
    <col min="15939" max="15939" width="53.6640625" style="7" customWidth="1"/>
    <col min="15940" max="15940" width="32.83203125" style="7" customWidth="1"/>
    <col min="15941" max="15941" width="21.5" style="7" customWidth="1"/>
    <col min="15942" max="16168" width="9.1640625" style="7" bestFit="1" customWidth="1"/>
    <col min="16169" max="16169" width="4" style="7" customWidth="1"/>
    <col min="16170" max="16170" width="16.6640625" style="7" customWidth="1"/>
    <col min="16171" max="16171" width="45.33203125" style="7" customWidth="1"/>
    <col min="16172" max="16172" width="35.6640625" style="7" customWidth="1"/>
    <col min="16173" max="16173" width="15.5" style="7" customWidth="1"/>
    <col min="16174" max="16174" width="30.5" style="7" customWidth="1"/>
    <col min="16175" max="16176" width="10" style="7" customWidth="1"/>
    <col min="16177" max="16177" width="4" style="7" customWidth="1"/>
    <col min="16178" max="16178" width="13.83203125" style="7" customWidth="1"/>
    <col min="16179" max="16179" width="39.5" style="7" customWidth="1"/>
    <col min="16180" max="16181" width="13.5" style="7" customWidth="1"/>
    <col min="16182" max="16182" width="14" style="7" customWidth="1"/>
    <col min="16183" max="16183" width="12.5" style="7" customWidth="1"/>
    <col min="16184" max="16184" width="14.33203125" style="7" customWidth="1"/>
    <col min="16185" max="16185" width="13.6640625" style="7" customWidth="1"/>
    <col min="16186" max="16186" width="12.5" style="7" customWidth="1"/>
    <col min="16187" max="16187" width="14" style="7" customWidth="1"/>
    <col min="16188" max="16189" width="13" style="7" customWidth="1"/>
    <col min="16190" max="16190" width="15.33203125" style="7" customWidth="1"/>
    <col min="16191" max="16191" width="12.83203125" style="7" customWidth="1"/>
    <col min="16192" max="16192" width="3.83203125" style="7" customWidth="1"/>
    <col min="16193" max="16193" width="15.6640625" style="7" customWidth="1"/>
    <col min="16194" max="16194" width="10.1640625" style="7" customWidth="1"/>
    <col min="16195" max="16195" width="53.6640625" style="7" customWidth="1"/>
    <col min="16196" max="16196" width="32.83203125" style="7" customWidth="1"/>
    <col min="16197" max="16197" width="21.5" style="7" customWidth="1"/>
    <col min="16198" max="16384" width="11.5" style="7"/>
  </cols>
  <sheetData>
    <row r="1" spans="1:357" s="149" customFormat="1" ht="41.25" customHeight="1">
      <c r="A1" s="604"/>
      <c r="B1" s="605"/>
      <c r="C1" s="605"/>
      <c r="D1" s="606"/>
      <c r="E1" s="613" t="s">
        <v>0</v>
      </c>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44"/>
      <c r="BJ1" s="430"/>
      <c r="BK1" s="686" t="s">
        <v>67</v>
      </c>
      <c r="BL1" s="686"/>
      <c r="BM1" s="686"/>
      <c r="BN1" s="430"/>
      <c r="BO1" s="431"/>
    </row>
    <row r="2" spans="1:357" s="149" customFormat="1" ht="41.25" customHeight="1">
      <c r="A2" s="607"/>
      <c r="B2" s="608"/>
      <c r="C2" s="608"/>
      <c r="D2" s="609"/>
      <c r="E2" s="614"/>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6"/>
      <c r="BJ2" s="432"/>
      <c r="BK2" s="687" t="s">
        <v>2</v>
      </c>
      <c r="BL2" s="687"/>
      <c r="BM2" s="687"/>
      <c r="BN2" s="432"/>
      <c r="BO2" s="433"/>
    </row>
    <row r="3" spans="1:357" s="149" customFormat="1" ht="41.25" customHeight="1">
      <c r="A3" s="610"/>
      <c r="B3" s="611"/>
      <c r="C3" s="611"/>
      <c r="D3" s="612"/>
      <c r="E3" s="615"/>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966"/>
      <c r="BJ3" s="434"/>
      <c r="BK3" s="688" t="s">
        <v>3</v>
      </c>
      <c r="BL3" s="688"/>
      <c r="BM3" s="688"/>
      <c r="BN3" s="434"/>
      <c r="BO3" s="435"/>
    </row>
    <row r="4" spans="1:357" s="149" customFormat="1" ht="26.25" customHeight="1">
      <c r="A4" s="622" t="s">
        <v>4</v>
      </c>
      <c r="B4" s="623"/>
      <c r="C4" s="623"/>
      <c r="D4" s="623"/>
      <c r="E4" s="623"/>
      <c r="F4" s="623"/>
      <c r="G4" s="624"/>
      <c r="H4" s="628" t="s">
        <v>5</v>
      </c>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59"/>
      <c r="BL4" s="659"/>
      <c r="BM4" s="660"/>
      <c r="BN4" s="631" t="s">
        <v>6</v>
      </c>
      <c r="BO4" s="632"/>
      <c r="BP4" s="632"/>
      <c r="BQ4" s="633"/>
    </row>
    <row r="5" spans="1:357" s="149" customFormat="1" ht="16.5" customHeight="1">
      <c r="A5" s="625"/>
      <c r="B5" s="626"/>
      <c r="C5" s="626"/>
      <c r="D5" s="626"/>
      <c r="E5" s="626"/>
      <c r="F5" s="626"/>
      <c r="G5" s="627"/>
      <c r="H5" s="637"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BN5" s="634"/>
      <c r="BO5" s="635"/>
      <c r="BP5" s="635"/>
      <c r="BQ5" s="636"/>
      <c r="MJ5" s="149" t="s">
        <v>9</v>
      </c>
      <c r="ML5" s="149" t="s">
        <v>10</v>
      </c>
      <c r="MR5" s="151" t="s">
        <v>11</v>
      </c>
      <c r="MS5" s="151" t="s">
        <v>12</v>
      </c>
    </row>
    <row r="6" spans="1:357" s="149" customFormat="1" ht="19.5" customHeight="1">
      <c r="A6" s="789" t="s">
        <v>13</v>
      </c>
      <c r="B6" s="666" t="s">
        <v>14</v>
      </c>
      <c r="C6" s="771" t="s">
        <v>68</v>
      </c>
      <c r="D6" s="771" t="s">
        <v>15</v>
      </c>
      <c r="E6" s="666" t="s">
        <v>16</v>
      </c>
      <c r="F6" s="666" t="s">
        <v>17</v>
      </c>
      <c r="G6" s="666"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583" t="s">
        <v>27</v>
      </c>
      <c r="BF6" s="584"/>
      <c r="BG6" s="585"/>
      <c r="BH6" s="242" t="s">
        <v>19</v>
      </c>
      <c r="BI6" s="782" t="s">
        <v>216</v>
      </c>
      <c r="BJ6" s="462" t="s">
        <v>21</v>
      </c>
      <c r="BK6" s="782" t="s">
        <v>78</v>
      </c>
      <c r="BL6" s="673" t="s">
        <v>28</v>
      </c>
      <c r="BM6" s="674"/>
      <c r="BN6" s="666" t="s">
        <v>29</v>
      </c>
      <c r="BO6" s="666" t="s">
        <v>30</v>
      </c>
      <c r="BP6" s="666" t="s">
        <v>31</v>
      </c>
      <c r="BQ6" s="668" t="s">
        <v>32</v>
      </c>
      <c r="MJ6" s="151" t="s">
        <v>33</v>
      </c>
      <c r="ML6" s="149" t="s">
        <v>34</v>
      </c>
      <c r="MM6" s="149" t="s">
        <v>35</v>
      </c>
      <c r="MN6" s="149" t="s">
        <v>36</v>
      </c>
      <c r="MO6" s="149" t="s">
        <v>37</v>
      </c>
      <c r="MP6" s="149" t="s">
        <v>38</v>
      </c>
      <c r="MQ6" s="149" t="s">
        <v>39</v>
      </c>
      <c r="MR6" s="151" t="s">
        <v>40</v>
      </c>
    </row>
    <row r="7" spans="1:357" s="159" customFormat="1" ht="22.5" customHeight="1">
      <c r="A7" s="790"/>
      <c r="B7" s="667"/>
      <c r="C7" s="772"/>
      <c r="D7" s="667"/>
      <c r="E7" s="667"/>
      <c r="F7" s="667"/>
      <c r="G7" s="667"/>
      <c r="H7" s="152">
        <v>1</v>
      </c>
      <c r="I7" s="153">
        <v>2</v>
      </c>
      <c r="J7" s="153">
        <v>3</v>
      </c>
      <c r="K7" s="153">
        <v>4</v>
      </c>
      <c r="L7" s="154">
        <v>5</v>
      </c>
      <c r="M7" s="155" t="s">
        <v>41</v>
      </c>
      <c r="N7" s="156" t="s">
        <v>42</v>
      </c>
      <c r="O7" s="152">
        <v>1</v>
      </c>
      <c r="P7" s="153">
        <v>2</v>
      </c>
      <c r="Q7" s="153">
        <v>3</v>
      </c>
      <c r="R7" s="153">
        <v>4</v>
      </c>
      <c r="S7" s="153">
        <v>5</v>
      </c>
      <c r="T7" s="153">
        <v>6</v>
      </c>
      <c r="U7" s="153">
        <v>7</v>
      </c>
      <c r="V7" s="153">
        <v>8</v>
      </c>
      <c r="W7" s="153">
        <v>9</v>
      </c>
      <c r="X7" s="153">
        <v>10</v>
      </c>
      <c r="Y7" s="153">
        <v>11</v>
      </c>
      <c r="Z7" s="153">
        <v>12</v>
      </c>
      <c r="AA7" s="153">
        <v>13</v>
      </c>
      <c r="AB7" s="153">
        <v>14</v>
      </c>
      <c r="AC7" s="153">
        <v>15</v>
      </c>
      <c r="AD7" s="153">
        <v>16</v>
      </c>
      <c r="AE7" s="153">
        <v>17</v>
      </c>
      <c r="AF7" s="153">
        <v>18</v>
      </c>
      <c r="AG7" s="154">
        <v>19</v>
      </c>
      <c r="AH7" s="157" t="s">
        <v>43</v>
      </c>
      <c r="AI7" s="158" t="s">
        <v>42</v>
      </c>
      <c r="AJ7" s="586"/>
      <c r="AK7" s="588"/>
      <c r="AL7" s="792"/>
      <c r="AM7" s="581" t="s">
        <v>34</v>
      </c>
      <c r="AN7" s="582"/>
      <c r="AO7" s="581" t="s">
        <v>44</v>
      </c>
      <c r="AP7" s="582"/>
      <c r="AQ7" s="581" t="s">
        <v>35</v>
      </c>
      <c r="AR7" s="582"/>
      <c r="AS7" s="581" t="s">
        <v>45</v>
      </c>
      <c r="AT7" s="582"/>
      <c r="AU7" s="581" t="s">
        <v>46</v>
      </c>
      <c r="AV7" s="582"/>
      <c r="AW7" s="581" t="s">
        <v>47</v>
      </c>
      <c r="AX7" s="582"/>
      <c r="AY7" s="581" t="s">
        <v>48</v>
      </c>
      <c r="AZ7" s="582"/>
      <c r="BA7" s="788"/>
      <c r="BB7" s="603"/>
      <c r="BC7" s="586"/>
      <c r="BD7" s="588"/>
      <c r="BE7" s="586"/>
      <c r="BF7" s="587"/>
      <c r="BG7" s="588"/>
      <c r="BH7" s="243"/>
      <c r="BI7" s="785"/>
      <c r="BJ7" s="463"/>
      <c r="BK7" s="785"/>
      <c r="BL7" s="786"/>
      <c r="BM7" s="787"/>
      <c r="BN7" s="667"/>
      <c r="BO7" s="667"/>
      <c r="BP7" s="667"/>
      <c r="BQ7" s="669"/>
      <c r="MJ7" s="151" t="s">
        <v>49</v>
      </c>
      <c r="ML7" s="149" t="s">
        <v>50</v>
      </c>
      <c r="MM7" s="159" t="s">
        <v>51</v>
      </c>
      <c r="MN7" s="159" t="s">
        <v>52</v>
      </c>
      <c r="MO7" s="159" t="s">
        <v>53</v>
      </c>
      <c r="MP7" s="159" t="s">
        <v>54</v>
      </c>
      <c r="MQ7" s="159" t="s">
        <v>55</v>
      </c>
    </row>
    <row r="8" spans="1:357" s="8" customFormat="1" ht="72.75" customHeight="1">
      <c r="A8" s="571">
        <v>1</v>
      </c>
      <c r="B8" s="988" t="s">
        <v>217</v>
      </c>
      <c r="C8" s="992" t="s">
        <v>218</v>
      </c>
      <c r="D8" s="55" t="s">
        <v>219</v>
      </c>
      <c r="E8" s="982" t="s">
        <v>220</v>
      </c>
      <c r="F8" s="572"/>
      <c r="G8" s="576" t="s">
        <v>347</v>
      </c>
      <c r="H8" s="537"/>
      <c r="I8" s="507" t="s">
        <v>40</v>
      </c>
      <c r="J8" s="507"/>
      <c r="K8" s="507"/>
      <c r="L8" s="508"/>
      <c r="M8" s="510">
        <f>IF(L8="X",5,IF(K8="X",4,IF(J8="X",3,IF(I8="X",2,IF(H8="X",1,"0")))))</f>
        <v>2</v>
      </c>
      <c r="N8" s="512" t="str">
        <f>IF(M8=1,"RARA VEZ",IF(M8=2,"IMPROBABLE",IF(M8=3,"POSIBLE",IF(M8=4,"PROBABLE",IF(M8=5,"CASI SIEMPRE","")))))</f>
        <v>IMPROBABLE</v>
      </c>
      <c r="O8" s="562"/>
      <c r="P8" s="505"/>
      <c r="Q8" s="505"/>
      <c r="R8" s="505"/>
      <c r="S8" s="505" t="s">
        <v>40</v>
      </c>
      <c r="T8" s="505" t="s">
        <v>40</v>
      </c>
      <c r="U8" s="505"/>
      <c r="V8" s="505"/>
      <c r="W8" s="505"/>
      <c r="X8" s="505" t="s">
        <v>40</v>
      </c>
      <c r="Y8" s="505" t="s">
        <v>40</v>
      </c>
      <c r="Z8" s="505" t="s">
        <v>40</v>
      </c>
      <c r="AA8" s="505" t="s">
        <v>40</v>
      </c>
      <c r="AB8" s="505" t="s">
        <v>40</v>
      </c>
      <c r="AC8" s="505"/>
      <c r="AD8" s="505"/>
      <c r="AE8" s="505"/>
      <c r="AF8" s="505"/>
      <c r="AG8" s="551"/>
      <c r="AH8" s="518">
        <f>COUNTIF(O8:AG8,"X")</f>
        <v>7</v>
      </c>
      <c r="AI8" s="553" t="str">
        <f>IF(AH8=0,"",(IF(AH8&gt;11,"CATASTRÓFICO",IF(AH8&lt;=5,"MODERADO",IF(12&gt;=AH8&gt;5,"MAYOR","")))))</f>
        <v>MAYOR</v>
      </c>
      <c r="AJ8" s="555">
        <f>IF(AI8="CATASTRÓFICO",5*M8,IF(AI8="MAYOR",4*M8,IF(AI8="MODERADO",3*M8,0)))</f>
        <v>8</v>
      </c>
      <c r="AK8" s="499" t="str">
        <f t="shared" ref="AK8" si="0">IF(AJ8=0,"",IF(AJ8="MAYOR","EXTREMO",IF(AI8="CASI SIEMPRE","EXTREMO",IF(AI8="CATASTRÓFICO","EXTREMO",IF(AJ8="12M","EXTREMO",IF(AJ8=4,"ALTO",IF(AJ8=8,"ALTO",IF(AJ8=9,"ALTO",IF(AJ8=6,"MODERADO",IF(AJ8=3,"MODERADO",IF(AJ8=12,IF(AI8="MODERADO","ALTO","EXTREMO"),"EXTREMO")))))))))))</f>
        <v>ALTO</v>
      </c>
      <c r="AL8" s="31" t="s">
        <v>221</v>
      </c>
      <c r="AM8" s="36" t="s">
        <v>50</v>
      </c>
      <c r="AN8" s="171">
        <f t="shared" ref="AN8:AN10" si="1">IF(ISBLANK(AM8),"",IF(AM8="Asignado",15,"0"))</f>
        <v>15</v>
      </c>
      <c r="AO8" s="36" t="s">
        <v>63</v>
      </c>
      <c r="AP8" s="171">
        <f t="shared" ref="AP8:AP10" si="2">IF(ISBLANK(AO8),"",IF(AO8="Adecuado",15,"0"))</f>
        <v>15</v>
      </c>
      <c r="AQ8" s="36" t="s">
        <v>51</v>
      </c>
      <c r="AR8" s="171">
        <f t="shared" ref="AR8:AR10" si="3">IF(ISBLANK(AQ8),"",IF(AQ8="Oportuna",15,"0"))</f>
        <v>15</v>
      </c>
      <c r="AS8" s="36" t="s">
        <v>52</v>
      </c>
      <c r="AT8" s="171">
        <f t="shared" ref="AT8:AT10" si="4">IF(ISBLANK(AS8),"",IF(AS8="Prevenir",15,IF(AS8="Detectar",10,"0")))</f>
        <v>15</v>
      </c>
      <c r="AU8" s="36" t="s">
        <v>53</v>
      </c>
      <c r="AV8" s="171">
        <f t="shared" ref="AV8:AV10" si="5">IF(ISBLANK(AU8),"",IF(AU8="Confiable",15,"0"))</f>
        <v>15</v>
      </c>
      <c r="AW8" s="36" t="s">
        <v>55</v>
      </c>
      <c r="AX8" s="171">
        <f t="shared" ref="AX8:AX10" si="6">IF(ISBLANK(AW8),"",IF(AW8="Completa",10,IF(AW8="Incompleta",5,"0")))</f>
        <v>10</v>
      </c>
      <c r="AY8" s="37" t="s">
        <v>54</v>
      </c>
      <c r="AZ8" s="171">
        <f t="shared" ref="AZ8:AZ10" si="7">IF(ISBLANK(AY8),"",IF(AY8="Se Investigan y Resuelven Oportunamente",15,"0"))</f>
        <v>15</v>
      </c>
      <c r="BA8" s="184" t="str">
        <f t="shared" ref="BA8:BA10" si="8">IF(BB8=0,"",IF(BB8&lt;86,"Débil",(IF(BB8&gt;=96,"Fuerte","Moderado"))))</f>
        <v>Fuerte</v>
      </c>
      <c r="BB8" s="185">
        <f t="shared" ref="BB8:BB10" si="9">SUM(AZ8,AX8,AV8,AT8,AR8,AP8,AN8)</f>
        <v>100</v>
      </c>
      <c r="BC8" s="36" t="s">
        <v>33</v>
      </c>
      <c r="BD8" s="195" t="str">
        <f t="shared" ref="BD8:BD10" si="10">IF(ISBLANK(BC8),"",(IF(BC8="El control no se ejecuta por parte del responsable","Débil",(IF(BC8="El control se ejecuta de manera consistente por parte del responsable","Fuerte","Moderado")))))</f>
        <v>Fuerte</v>
      </c>
      <c r="BE8" s="205" t="str">
        <f t="shared" ref="BE8:BE10" si="11">IF(BA8="","",(IF(BD8="Débil","Débil",IF(BD8="Moderado","Moderado",IF(BA8="Débil","Débil","Fuerte")))))</f>
        <v>Fuerte</v>
      </c>
      <c r="BF8" s="206">
        <f t="shared" ref="BF8:BF10" si="12">IF(BD8="","",(IF(BD8="Fuerte",2,IF(BD8="Moderado",1,0))))</f>
        <v>2</v>
      </c>
      <c r="BG8" s="539">
        <f>IFERROR(ROUND(AVERAGE(BF8:BF10),0),0)</f>
        <v>2</v>
      </c>
      <c r="BH8" s="542">
        <f>IF(BI8="CASI SIEMPRE",5,IF(BI8="PROBABLE",4,IF(BI8="POSIBLE",3,IF(BI8="IMPROBABLE",2,IF(BI8="RARA VEZ",1,0)))))</f>
        <v>1</v>
      </c>
      <c r="BI8" s="545" t="str">
        <f>IF(BG8=2,IF(N8="CASI SIEMPRE","POSIBLE",IF(N8="PROBABLE","IMPROBABLE","RARA VEZ")),IF(BG8=1,IF(N8="CASI SEGURO","PROBABLE",IF(N8="PROBABLE","POSIBLE",IF(N8="POSIBLE","IMPROBABLE","RARA VEZ"))),IF(BG8=0,N8,0)))</f>
        <v>RARA VEZ</v>
      </c>
      <c r="BJ8" s="542">
        <f>IF(BK8="CATASTRÓFICO",5,IF(BK8="MAYOR",4,IF(BK8="MODERADO",3,0)))</f>
        <v>4</v>
      </c>
      <c r="BK8" s="548" t="str">
        <f>AI8</f>
        <v>MAYOR</v>
      </c>
      <c r="BL8" s="520">
        <f>IFERROR(ROUNDUP(AVERAGE(BG8:BG10),0),0)</f>
        <v>2</v>
      </c>
      <c r="BM8" s="523" t="str">
        <f>IF(BL8=0,"",IF(BI8="CASI SIEMPRE","EXTREMO",IF(BK8="CATASTRÓFICO","EXTREMO",IF(BL8="12M","EXTREMO",IF(BL8="12A","ALTO",IF(BL8=4,"ALTO",IF(BL8=8,"ALTO",IF(BL8=9,"ALTO",IF(BL8=6,"MODERADO",IF(BL8=3,"MODERADO","EXTREMO"))))))))))</f>
        <v>EXTREMO</v>
      </c>
      <c r="BN8" s="526"/>
      <c r="BO8" s="18"/>
      <c r="BP8" s="236"/>
      <c r="BQ8" s="19"/>
      <c r="ML8" s="8" t="s">
        <v>66</v>
      </c>
    </row>
    <row r="9" spans="1:357" s="8" customFormat="1" ht="72.75" customHeight="1">
      <c r="A9" s="571"/>
      <c r="B9" s="989"/>
      <c r="C9" s="989"/>
      <c r="D9" s="32" t="s">
        <v>222</v>
      </c>
      <c r="E9" s="983"/>
      <c r="F9" s="572"/>
      <c r="G9" s="576"/>
      <c r="H9" s="562"/>
      <c r="I9" s="505"/>
      <c r="J9" s="505"/>
      <c r="K9" s="505"/>
      <c r="L9" s="551"/>
      <c r="M9" s="558"/>
      <c r="N9" s="560"/>
      <c r="O9" s="562"/>
      <c r="P9" s="505"/>
      <c r="Q9" s="505"/>
      <c r="R9" s="505"/>
      <c r="S9" s="505"/>
      <c r="T9" s="505"/>
      <c r="U9" s="505"/>
      <c r="V9" s="505"/>
      <c r="W9" s="505"/>
      <c r="X9" s="505"/>
      <c r="Y9" s="505"/>
      <c r="Z9" s="505"/>
      <c r="AA9" s="505"/>
      <c r="AB9" s="505"/>
      <c r="AC9" s="505"/>
      <c r="AD9" s="505"/>
      <c r="AE9" s="505"/>
      <c r="AF9" s="505"/>
      <c r="AG9" s="551"/>
      <c r="AH9" s="552"/>
      <c r="AI9" s="554"/>
      <c r="AJ9" s="555"/>
      <c r="AK9" s="538"/>
      <c r="AL9" s="32" t="s">
        <v>221</v>
      </c>
      <c r="AM9" s="36" t="s">
        <v>50</v>
      </c>
      <c r="AN9" s="172">
        <f t="shared" si="1"/>
        <v>15</v>
      </c>
      <c r="AO9" s="36" t="s">
        <v>63</v>
      </c>
      <c r="AP9" s="172">
        <f t="shared" si="2"/>
        <v>15</v>
      </c>
      <c r="AQ9" s="36" t="s">
        <v>51</v>
      </c>
      <c r="AR9" s="172">
        <f t="shared" si="3"/>
        <v>15</v>
      </c>
      <c r="AS9" s="36" t="s">
        <v>52</v>
      </c>
      <c r="AT9" s="172">
        <f t="shared" si="4"/>
        <v>15</v>
      </c>
      <c r="AU9" s="36" t="s">
        <v>53</v>
      </c>
      <c r="AV9" s="172">
        <f t="shared" si="5"/>
        <v>15</v>
      </c>
      <c r="AW9" s="36" t="s">
        <v>55</v>
      </c>
      <c r="AX9" s="172">
        <f t="shared" si="6"/>
        <v>10</v>
      </c>
      <c r="AY9" s="37" t="s">
        <v>54</v>
      </c>
      <c r="AZ9" s="172">
        <f t="shared" si="7"/>
        <v>15</v>
      </c>
      <c r="BA9" s="186" t="str">
        <f t="shared" si="8"/>
        <v>Fuerte</v>
      </c>
      <c r="BB9" s="187">
        <f t="shared" si="9"/>
        <v>100</v>
      </c>
      <c r="BC9" s="13" t="s">
        <v>33</v>
      </c>
      <c r="BD9" s="196" t="str">
        <f t="shared" si="10"/>
        <v>Fuerte</v>
      </c>
      <c r="BE9" s="207" t="str">
        <f t="shared" si="11"/>
        <v>Fuerte</v>
      </c>
      <c r="BF9" s="208">
        <f t="shared" si="12"/>
        <v>2</v>
      </c>
      <c r="BG9" s="540"/>
      <c r="BH9" s="543"/>
      <c r="BI9" s="546"/>
      <c r="BJ9" s="543"/>
      <c r="BK9" s="549"/>
      <c r="BL9" s="521"/>
      <c r="BM9" s="524"/>
      <c r="BN9" s="527"/>
      <c r="BO9" s="9"/>
      <c r="BP9" s="143"/>
      <c r="BQ9" s="10"/>
    </row>
    <row r="10" spans="1:357" s="8" customFormat="1" ht="72.75" customHeight="1">
      <c r="A10" s="530"/>
      <c r="B10" s="989"/>
      <c r="C10" s="989"/>
      <c r="D10" s="126" t="s">
        <v>223</v>
      </c>
      <c r="E10" s="984"/>
      <c r="F10" s="534"/>
      <c r="G10" s="536"/>
      <c r="H10" s="578"/>
      <c r="I10" s="556"/>
      <c r="J10" s="556"/>
      <c r="K10" s="556"/>
      <c r="L10" s="567"/>
      <c r="M10" s="559"/>
      <c r="N10" s="561"/>
      <c r="O10" s="515"/>
      <c r="P10" s="506"/>
      <c r="Q10" s="506"/>
      <c r="R10" s="506"/>
      <c r="S10" s="506"/>
      <c r="T10" s="506"/>
      <c r="U10" s="506"/>
      <c r="V10" s="506"/>
      <c r="W10" s="506"/>
      <c r="X10" s="506"/>
      <c r="Y10" s="506"/>
      <c r="Z10" s="506"/>
      <c r="AA10" s="506"/>
      <c r="AB10" s="506"/>
      <c r="AC10" s="506"/>
      <c r="AD10" s="506"/>
      <c r="AE10" s="506"/>
      <c r="AF10" s="506"/>
      <c r="AG10" s="509"/>
      <c r="AH10" s="519"/>
      <c r="AI10" s="490"/>
      <c r="AJ10" s="498"/>
      <c r="AK10" s="500" t="str">
        <f t="shared" ref="AK10" si="13">IF(AJ10=0,"",IF(AJ10="MAYOR","EXTREMO",IF(AI10="CASI SIEMPRE","EXTREMO",IF(AI10="CATASTRÓFICO","EXTREMO",IF(AJ10="12M","EXTREMO",IF(AJ10=4,"ALTO",IF(AJ10=8,"ALTO",IF(AJ10=9,"ALTO",IF(AJ10=6,"MODERADO",IF(AJ10=3,"MODERADO",IF(AJ10=12,IF(AI10="MODERADO","ALTO","EXTREMO"),"EXTREMO")))))))))))</f>
        <v/>
      </c>
      <c r="AL10" s="38" t="s">
        <v>221</v>
      </c>
      <c r="AM10" s="36" t="s">
        <v>50</v>
      </c>
      <c r="AN10" s="173">
        <f t="shared" si="1"/>
        <v>15</v>
      </c>
      <c r="AO10" s="36" t="s">
        <v>63</v>
      </c>
      <c r="AP10" s="173">
        <f t="shared" si="2"/>
        <v>15</v>
      </c>
      <c r="AQ10" s="36" t="s">
        <v>51</v>
      </c>
      <c r="AR10" s="173">
        <f t="shared" si="3"/>
        <v>15</v>
      </c>
      <c r="AS10" s="36" t="s">
        <v>52</v>
      </c>
      <c r="AT10" s="173">
        <f t="shared" si="4"/>
        <v>15</v>
      </c>
      <c r="AU10" s="36" t="s">
        <v>53</v>
      </c>
      <c r="AV10" s="173">
        <f t="shared" si="5"/>
        <v>15</v>
      </c>
      <c r="AW10" s="36" t="s">
        <v>55</v>
      </c>
      <c r="AX10" s="178">
        <f t="shared" si="6"/>
        <v>10</v>
      </c>
      <c r="AY10" s="37" t="s">
        <v>54</v>
      </c>
      <c r="AZ10" s="173">
        <f t="shared" si="7"/>
        <v>15</v>
      </c>
      <c r="BA10" s="188" t="str">
        <f t="shared" si="8"/>
        <v>Fuerte</v>
      </c>
      <c r="BB10" s="189">
        <f t="shared" si="9"/>
        <v>100</v>
      </c>
      <c r="BC10" s="39" t="s">
        <v>33</v>
      </c>
      <c r="BD10" s="197" t="str">
        <f t="shared" si="10"/>
        <v>Fuerte</v>
      </c>
      <c r="BE10" s="209" t="str">
        <f t="shared" si="11"/>
        <v>Fuerte</v>
      </c>
      <c r="BF10" s="210">
        <f t="shared" si="12"/>
        <v>2</v>
      </c>
      <c r="BG10" s="541"/>
      <c r="BH10" s="544"/>
      <c r="BI10" s="547"/>
      <c r="BJ10" s="544"/>
      <c r="BK10" s="550"/>
      <c r="BL10" s="522"/>
      <c r="BM10" s="525"/>
      <c r="BN10" s="528"/>
      <c r="BO10" s="16"/>
      <c r="BP10" s="144"/>
      <c r="BQ10" s="17"/>
    </row>
    <row r="11" spans="1:357" s="8" customFormat="1" ht="111" customHeight="1">
      <c r="A11" s="571">
        <v>2</v>
      </c>
      <c r="B11" s="989"/>
      <c r="C11" s="989"/>
      <c r="D11" s="59" t="s">
        <v>224</v>
      </c>
      <c r="E11" s="827" t="s">
        <v>225</v>
      </c>
      <c r="F11" s="574"/>
      <c r="G11" s="576" t="s">
        <v>202</v>
      </c>
      <c r="H11" s="578"/>
      <c r="I11" s="556" t="s">
        <v>40</v>
      </c>
      <c r="J11" s="556"/>
      <c r="K11" s="556"/>
      <c r="L11" s="567"/>
      <c r="M11" s="559">
        <f>IF(L11="X",5,IF(K11="X",4,IF(J11="X",3,IF(I11="X",2,IF(H11="X",1,"0")))))</f>
        <v>2</v>
      </c>
      <c r="N11" s="561" t="str">
        <f>IF(M11=1,"RARA VEZ",IF(M11=2,"IMPROBABLE",IF(M11=3,"POSIBLE",IF(M11=4,"PROBABLE",IF(M11=5,"CASI SIEMPRE","")))))</f>
        <v>IMPROBABLE</v>
      </c>
      <c r="O11" s="578"/>
      <c r="P11" s="556"/>
      <c r="Q11" s="556"/>
      <c r="R11" s="556"/>
      <c r="S11" s="556" t="s">
        <v>40</v>
      </c>
      <c r="T11" s="556" t="s">
        <v>40</v>
      </c>
      <c r="U11" s="556"/>
      <c r="V11" s="556"/>
      <c r="W11" s="556" t="s">
        <v>40</v>
      </c>
      <c r="X11" s="556" t="s">
        <v>40</v>
      </c>
      <c r="Y11" s="556" t="s">
        <v>40</v>
      </c>
      <c r="Z11" s="556" t="s">
        <v>40</v>
      </c>
      <c r="AA11" s="556" t="s">
        <v>40</v>
      </c>
      <c r="AB11" s="556" t="s">
        <v>40</v>
      </c>
      <c r="AC11" s="556"/>
      <c r="AD11" s="556"/>
      <c r="AE11" s="556"/>
      <c r="AF11" s="556"/>
      <c r="AG11" s="567"/>
      <c r="AH11" s="569">
        <f>COUNTIF(O11:AG11,"X")</f>
        <v>8</v>
      </c>
      <c r="AI11" s="593" t="str">
        <f>IF(AH11=0,"",(IF(AH11&gt;11,"CATASTRÓFICO",IF(AH11&lt;=5,"MODERADO",IF(12&gt;AH11&gt;5,"MAYOR","")))))</f>
        <v>MAYOR</v>
      </c>
      <c r="AJ11" s="595">
        <f>IF(AI11="CATASTRÓFICO",5*M11,IF(AI11="MAYOR",4*M11,IF(AI11="MODERADO",3*M11,0)))</f>
        <v>8</v>
      </c>
      <c r="AK11" s="597" t="str">
        <f>IF(AJ11=0,"",IF(AJ11="MAYOR","EXTREMO",IF(AI11="CASI SIEMPRE","EXTREMO",IF(AI11="CATASTRÓFICO","EXTREMO",IF(AJ11="12M","EXTREMO",IF(AJ11=4,"ALTO",IF(AJ11=8,"ALTO",IF(AJ11=9,"ALTO",IF(AJ11=6,"MODERADO",IF(AJ11=3,"MODERADO",IF(AJ11=12,IF(AI11="MODERADO","ALTO","EXTREMO"),"EXTREMO")))))))))))</f>
        <v>ALTO</v>
      </c>
      <c r="AL11" s="56" t="s">
        <v>226</v>
      </c>
      <c r="AM11" s="36" t="s">
        <v>50</v>
      </c>
      <c r="AN11" s="169">
        <f t="shared" ref="AN11:AN21" si="14">IF(ISBLANK(AM11),"",IF(AM11="Asignado",15,"0"))</f>
        <v>15</v>
      </c>
      <c r="AO11" s="36" t="s">
        <v>63</v>
      </c>
      <c r="AP11" s="169">
        <f t="shared" ref="AP11:AP21" si="15">IF(ISBLANK(AO11),"",IF(AO11="Adecuado",15,"0"))</f>
        <v>15</v>
      </c>
      <c r="AQ11" s="36" t="s">
        <v>51</v>
      </c>
      <c r="AR11" s="169">
        <f t="shared" ref="AR11:AR21" si="16">IF(ISBLANK(AQ11),"",IF(AQ11="Oportuna",15,"0"))</f>
        <v>15</v>
      </c>
      <c r="AS11" s="36" t="s">
        <v>52</v>
      </c>
      <c r="AT11" s="169">
        <f t="shared" ref="AT11:AT21" si="17">IF(ISBLANK(AS11),"",IF(AS11="Prevenir",15,IF(AS11="Detectar",10,"0")))</f>
        <v>15</v>
      </c>
      <c r="AU11" s="36" t="s">
        <v>53</v>
      </c>
      <c r="AV11" s="169">
        <f t="shared" ref="AV11:AV21" si="18">IF(ISBLANK(AU11),"",IF(AU11="Confiable",15,"0"))</f>
        <v>15</v>
      </c>
      <c r="AW11" s="36" t="s">
        <v>55</v>
      </c>
      <c r="AX11" s="169">
        <f t="shared" ref="AX11:AX21" si="19">IF(ISBLANK(AW11),"",IF(AW11="Completa",10,IF(AW11="Incompleta",5,"0")))</f>
        <v>10</v>
      </c>
      <c r="AY11" s="37" t="s">
        <v>54</v>
      </c>
      <c r="AZ11" s="169">
        <f t="shared" ref="AZ11:AZ21" si="20">IF(ISBLANK(AY11),"",IF(AY11="Se Investigan y Resuelven Oportunamente",15,"0"))</f>
        <v>15</v>
      </c>
      <c r="BA11" s="180" t="str">
        <f t="shared" ref="BA11:BA21" si="21">IF(BB11=0,"",IF(BB11&lt;86,"Débil",(IF(BB11&gt;=96,"Fuerte","Moderado"))))</f>
        <v>Fuerte</v>
      </c>
      <c r="BB11" s="181">
        <f t="shared" ref="BB11:BB21" si="22">SUM(AZ11,AX11,AV11,AT11,AR11,AP11,AN11)</f>
        <v>100</v>
      </c>
      <c r="BC11" s="39" t="s">
        <v>33</v>
      </c>
      <c r="BD11" s="181" t="str">
        <f>IF(ISBLANK(BC11),"",(IF(BC11="El control no se ejecuta por parte del responsable","Débil",(IF(BC11="El control se ejecuta de manera consistente por parte del responsable","Fuerte","Moderado")))))</f>
        <v>Fuerte</v>
      </c>
      <c r="BE11" s="180" t="str">
        <f>IF(BA11="","",(IF(BD11="Débil","Débil",IF(BD11="Moderado","Moderado",IF(BA11="Débil","Débil","Fuerte")))))</f>
        <v>Fuerte</v>
      </c>
      <c r="BF11" s="200">
        <f>IF(BD11="","",(IF(BD11="Fuerte",2,IF(BD11="Moderado",1,0))))</f>
        <v>2</v>
      </c>
      <c r="BG11" s="501">
        <f>IFERROR(ROUND(AVERAGE(BF11:BF12),0),0)</f>
        <v>2</v>
      </c>
      <c r="BH11" s="487">
        <f>IF(BI11="CASI SIEMPRE",5,IF(BI11="PROBABLE",4,IF(BI11="POSIBLE",3,IF(BI11="IMPROBABLE",2,IF(BI11="RARA VEZ",1,0)))))</f>
        <v>1</v>
      </c>
      <c r="BI11" s="503" t="str">
        <f>IF(BG11=2,IF(N11="CASI SIEMPRE","POSIBLE",IF(N11="PROBABLE","IMPROBABLE","RARA VEZ")),IF(BG11=1,IF(N11="CASI SEGURO","PROBABLE",IF(N11="PROBABLE","POSIBLE",IF(N11="POSIBLE","IMPROBABLE","RARA VEZ"))),IF(BG11=0,N11,0)))</f>
        <v>RARA VEZ</v>
      </c>
      <c r="BJ11" s="487">
        <f>IF(BK11="CATASTRÓFICO",5,IF(BK11="MAYOR",4,IF(BK11="MODERADO",3,0)))</f>
        <v>4</v>
      </c>
      <c r="BK11" s="563" t="str">
        <f>AI11</f>
        <v>MAYOR</v>
      </c>
      <c r="BL11" s="565">
        <f>IF(BJ11*BH11=12,IF(BI11="PROBABLE","12A","12M"),BH11*BJ11)</f>
        <v>4</v>
      </c>
      <c r="BM11" s="493" t="str">
        <f>IF(BL11=0,"",IF(BI11="CASI SIEMPRE","EXTREMO",IF(BK11="CATASTRÓFICO","EXTREMO",IF(BL11="12M","EXTREMO",IF(BL11="12A","ALTO",IF(BL11=4,"ALTO",IF(BL11=8,"ALTO",IF(BL11=9,"ALTO",IF(BL11=6,"MODERADO",IF(BL11=3,"MODERADO","EXTREMO"))))))))))</f>
        <v>ALTO</v>
      </c>
      <c r="BN11" s="495"/>
      <c r="BO11" s="34"/>
      <c r="BP11" s="27"/>
      <c r="BQ11" s="35"/>
      <c r="MJ11" s="8" t="s">
        <v>56</v>
      </c>
      <c r="ML11" s="145" t="s">
        <v>57</v>
      </c>
      <c r="MM11" s="8" t="s">
        <v>58</v>
      </c>
      <c r="MN11" s="8" t="s">
        <v>59</v>
      </c>
      <c r="MO11" s="8" t="s">
        <v>60</v>
      </c>
      <c r="MP11" s="8" t="s">
        <v>61</v>
      </c>
      <c r="MQ11" s="8" t="s">
        <v>62</v>
      </c>
    </row>
    <row r="12" spans="1:357" s="8" customFormat="1" ht="72.75" customHeight="1">
      <c r="A12" s="530"/>
      <c r="B12" s="989"/>
      <c r="C12" s="989"/>
      <c r="D12" s="147" t="s">
        <v>219</v>
      </c>
      <c r="E12" s="991"/>
      <c r="F12" s="575"/>
      <c r="G12" s="577"/>
      <c r="H12" s="579"/>
      <c r="I12" s="557"/>
      <c r="J12" s="557"/>
      <c r="K12" s="557"/>
      <c r="L12" s="568"/>
      <c r="M12" s="591"/>
      <c r="N12" s="592"/>
      <c r="O12" s="579"/>
      <c r="P12" s="557"/>
      <c r="Q12" s="557"/>
      <c r="R12" s="557"/>
      <c r="S12" s="557"/>
      <c r="T12" s="557"/>
      <c r="U12" s="557"/>
      <c r="V12" s="557"/>
      <c r="W12" s="557"/>
      <c r="X12" s="557"/>
      <c r="Y12" s="557"/>
      <c r="Z12" s="557"/>
      <c r="AA12" s="557"/>
      <c r="AB12" s="557"/>
      <c r="AC12" s="557"/>
      <c r="AD12" s="557"/>
      <c r="AE12" s="557"/>
      <c r="AF12" s="557"/>
      <c r="AG12" s="568"/>
      <c r="AH12" s="570"/>
      <c r="AI12" s="594"/>
      <c r="AJ12" s="596"/>
      <c r="AK12" s="598"/>
      <c r="AL12" s="59" t="s">
        <v>226</v>
      </c>
      <c r="AM12" s="36" t="s">
        <v>50</v>
      </c>
      <c r="AN12" s="170">
        <f t="shared" si="14"/>
        <v>15</v>
      </c>
      <c r="AO12" s="36" t="s">
        <v>63</v>
      </c>
      <c r="AP12" s="170">
        <f t="shared" si="15"/>
        <v>15</v>
      </c>
      <c r="AQ12" s="36" t="s">
        <v>51</v>
      </c>
      <c r="AR12" s="170">
        <f t="shared" si="16"/>
        <v>15</v>
      </c>
      <c r="AS12" s="36" t="s">
        <v>52</v>
      </c>
      <c r="AT12" s="170">
        <f t="shared" si="17"/>
        <v>15</v>
      </c>
      <c r="AU12" s="36" t="s">
        <v>53</v>
      </c>
      <c r="AV12" s="170">
        <f t="shared" si="18"/>
        <v>15</v>
      </c>
      <c r="AW12" s="36" t="s">
        <v>55</v>
      </c>
      <c r="AX12" s="170">
        <f t="shared" si="19"/>
        <v>10</v>
      </c>
      <c r="AY12" s="37" t="s">
        <v>54</v>
      </c>
      <c r="AZ12" s="170">
        <f t="shared" si="20"/>
        <v>15</v>
      </c>
      <c r="BA12" s="182" t="str">
        <f t="shared" si="21"/>
        <v>Fuerte</v>
      </c>
      <c r="BB12" s="183">
        <f t="shared" si="22"/>
        <v>100</v>
      </c>
      <c r="BC12" s="39" t="s">
        <v>33</v>
      </c>
      <c r="BD12" s="194" t="str">
        <f t="shared" ref="BD12:BD21" si="23">IF(ISBLANK(BC12),"",(IF(BC12="El control no se ejecuta por parte del responsable","Débil",(IF(BC12="El control se ejecuta de manera consistente por parte del responsable","Fuerte","Moderado")))))</f>
        <v>Fuerte</v>
      </c>
      <c r="BE12" s="203" t="str">
        <f t="shared" ref="BE12:BE21" si="24">IF(BA12="","",(IF(BD12="Débil","Débil",IF(BD12="Moderado","Moderado",IF(BA12="Débil","Débil","Fuerte")))))</f>
        <v>Fuerte</v>
      </c>
      <c r="BF12" s="204">
        <f t="shared" ref="BF12:BF21" si="25">IF(BD12="","",(IF(BD12="Fuerte",2,IF(BD12="Moderado",1,0))))</f>
        <v>2</v>
      </c>
      <c r="BG12" s="501"/>
      <c r="BH12" s="487"/>
      <c r="BI12" s="503"/>
      <c r="BJ12" s="487"/>
      <c r="BK12" s="564"/>
      <c r="BL12" s="566"/>
      <c r="BM12" s="493"/>
      <c r="BN12" s="495"/>
      <c r="BO12" s="29"/>
      <c r="BP12" s="28"/>
      <c r="BQ12" s="30"/>
      <c r="ML12" s="8" t="s">
        <v>63</v>
      </c>
      <c r="MN12" s="8" t="s">
        <v>64</v>
      </c>
      <c r="MQ12" s="8" t="s">
        <v>65</v>
      </c>
    </row>
    <row r="13" spans="1:357" s="8" customFormat="1" ht="72.75" customHeight="1">
      <c r="A13" s="571">
        <v>3</v>
      </c>
      <c r="B13" s="989"/>
      <c r="C13" s="989"/>
      <c r="D13" s="55" t="s">
        <v>223</v>
      </c>
      <c r="E13" s="987" t="s">
        <v>227</v>
      </c>
      <c r="F13" s="572"/>
      <c r="G13" s="576" t="s">
        <v>202</v>
      </c>
      <c r="H13" s="537"/>
      <c r="I13" s="507" t="s">
        <v>40</v>
      </c>
      <c r="J13" s="507"/>
      <c r="K13" s="507"/>
      <c r="L13" s="508"/>
      <c r="M13" s="510">
        <f>IF(L13="X",5,IF(K13="X",4,IF(J13="X",3,IF(I13="X",2,IF(H13="X",1,"0")))))</f>
        <v>2</v>
      </c>
      <c r="N13" s="512" t="str">
        <f>IF(M13=1,"RARA VEZ",IF(M13=2,"IMPROBABLE",IF(M13=3,"POSIBLE",IF(M13=4,"PROBABLE",IF(M13=5,"CASI SIEMPRE","")))))</f>
        <v>IMPROBABLE</v>
      </c>
      <c r="O13" s="562"/>
      <c r="P13" s="505"/>
      <c r="Q13" s="505"/>
      <c r="R13" s="505"/>
      <c r="S13" s="505" t="s">
        <v>40</v>
      </c>
      <c r="T13" s="505" t="s">
        <v>40</v>
      </c>
      <c r="U13" s="505"/>
      <c r="V13" s="505"/>
      <c r="W13" s="505"/>
      <c r="X13" s="505" t="s">
        <v>40</v>
      </c>
      <c r="Y13" s="505" t="s">
        <v>40</v>
      </c>
      <c r="Z13" s="505" t="s">
        <v>40</v>
      </c>
      <c r="AA13" s="505" t="s">
        <v>40</v>
      </c>
      <c r="AB13" s="505" t="s">
        <v>40</v>
      </c>
      <c r="AC13" s="505"/>
      <c r="AD13" s="505"/>
      <c r="AE13" s="505"/>
      <c r="AF13" s="505"/>
      <c r="AG13" s="551"/>
      <c r="AH13" s="518">
        <f>COUNTIF(O13:AG13,"X")</f>
        <v>7</v>
      </c>
      <c r="AI13" s="553" t="str">
        <f>IF(AH13=0,"",(IF(AH13&gt;11,"CATASTRÓFICO",IF(AH13&lt;=5,"MODERADO",IF(12&gt;=AH13&gt;5,"MAYOR","")))))</f>
        <v>MAYOR</v>
      </c>
      <c r="AJ13" s="555">
        <f>IF(AI13="CATASTRÓFICO",5*M13,IF(AI13="MAYOR",4*M13,IF(AI13="MODERADO",3*M13,0)))</f>
        <v>8</v>
      </c>
      <c r="AK13" s="499" t="str">
        <f t="shared" ref="AK13" si="26">IF(AJ13=0,"",IF(AJ13="MAYOR","EXTREMO",IF(AI13="CASI SIEMPRE","EXTREMO",IF(AI13="CATASTRÓFICO","EXTREMO",IF(AJ13="12M","EXTREMO",IF(AJ13=4,"ALTO",IF(AJ13=8,"ALTO",IF(AJ13=9,"ALTO",IF(AJ13=6,"MODERADO",IF(AJ13=3,"MODERADO",IF(AJ13=12,IF(AI13="MODERADO","ALTO","EXTREMO"),"EXTREMO")))))))))))</f>
        <v>ALTO</v>
      </c>
      <c r="AL13" s="130" t="s">
        <v>221</v>
      </c>
      <c r="AM13" s="36" t="s">
        <v>50</v>
      </c>
      <c r="AN13" s="171">
        <f t="shared" ref="AN13:AN14" si="27">IF(ISBLANK(AM13),"",IF(AM13="Asignado",15,"0"))</f>
        <v>15</v>
      </c>
      <c r="AO13" s="36" t="s">
        <v>63</v>
      </c>
      <c r="AP13" s="171">
        <f t="shared" ref="AP13:AP14" si="28">IF(ISBLANK(AO13),"",IF(AO13="Adecuado",15,"0"))</f>
        <v>15</v>
      </c>
      <c r="AQ13" s="36" t="s">
        <v>51</v>
      </c>
      <c r="AR13" s="171">
        <f t="shared" ref="AR13:AR14" si="29">IF(ISBLANK(AQ13),"",IF(AQ13="Oportuna",15,"0"))</f>
        <v>15</v>
      </c>
      <c r="AS13" s="36" t="s">
        <v>59</v>
      </c>
      <c r="AT13" s="171">
        <f t="shared" ref="AT13:AT14" si="30">IF(ISBLANK(AS13),"",IF(AS13="Prevenir",15,IF(AS13="Detectar",10,"0")))</f>
        <v>10</v>
      </c>
      <c r="AU13" s="36" t="s">
        <v>53</v>
      </c>
      <c r="AV13" s="171">
        <f t="shared" ref="AV13:AV14" si="31">IF(ISBLANK(AU13),"",IF(AU13="Confiable",15,"0"))</f>
        <v>15</v>
      </c>
      <c r="AW13" s="36" t="s">
        <v>55</v>
      </c>
      <c r="AX13" s="171">
        <f t="shared" ref="AX13:AX14" si="32">IF(ISBLANK(AW13),"",IF(AW13="Completa",10,IF(AW13="Incompleta",5,"0")))</f>
        <v>10</v>
      </c>
      <c r="AY13" s="37" t="s">
        <v>54</v>
      </c>
      <c r="AZ13" s="171">
        <f t="shared" ref="AZ13:AZ14" si="33">IF(ISBLANK(AY13),"",IF(AY13="Se Investigan y Resuelven Oportunamente",15,"0"))</f>
        <v>15</v>
      </c>
      <c r="BA13" s="184" t="str">
        <f t="shared" ref="BA13:BA14" si="34">IF(BB13=0,"",IF(BB13&lt;86,"Débil",(IF(BB13&gt;=96,"Fuerte","Moderado"))))</f>
        <v>Moderado</v>
      </c>
      <c r="BB13" s="185">
        <f t="shared" ref="BB13:BB14" si="35">SUM(AZ13,AX13,AV13,AT13,AR13,AP13,AN13)</f>
        <v>95</v>
      </c>
      <c r="BC13" s="39" t="s">
        <v>33</v>
      </c>
      <c r="BD13" s="195" t="str">
        <f t="shared" ref="BD13:BD14" si="36">IF(ISBLANK(BC13),"",(IF(BC13="El control no se ejecuta por parte del responsable","Débil",(IF(BC13="El control se ejecuta de manera consistente por parte del responsable","Fuerte","Moderado")))))</f>
        <v>Fuerte</v>
      </c>
      <c r="BE13" s="205" t="str">
        <f t="shared" ref="BE13:BE14" si="37">IF(BA13="","",(IF(BD13="Débil","Débil",IF(BD13="Moderado","Moderado",IF(BA13="Débil","Débil","Fuerte")))))</f>
        <v>Fuerte</v>
      </c>
      <c r="BF13" s="206">
        <f t="shared" ref="BF13:BF14" si="38">IF(BD13="","",(IF(BD13="Fuerte",2,IF(BD13="Moderado",1,0))))</f>
        <v>2</v>
      </c>
      <c r="BG13" s="539">
        <f>IFERROR(ROUND(AVERAGE(BF13:BF14),0),0)</f>
        <v>2</v>
      </c>
      <c r="BH13" s="542">
        <f>IF(BI13="CASI SIEMPRE",5,IF(BI13="PROBABLE",4,IF(BI13="POSIBLE",3,IF(BI13="IMPROBABLE",2,IF(BI13="RARA VEZ",1,0)))))</f>
        <v>1</v>
      </c>
      <c r="BI13" s="545" t="str">
        <f>IF(BG13=2,IF(N13="CASI SIEMPRE","POSIBLE",IF(N13="PROBABLE","IMPROBABLE","RARA VEZ")),IF(BG13=1,IF(N13="CASI SEGURO","PROBABLE",IF(N13="PROBABLE","POSIBLE",IF(N13="POSIBLE","IMPROBABLE","RARA VEZ"))),IF(BG13=0,N13,0)))</f>
        <v>RARA VEZ</v>
      </c>
      <c r="BJ13" s="542">
        <f>IF(BK13="CATASTRÓFICO",5,IF(BK13="MAYOR",4,IF(BK13="MODERADO",3,0)))</f>
        <v>4</v>
      </c>
      <c r="BK13" s="548" t="str">
        <f>AI13</f>
        <v>MAYOR</v>
      </c>
      <c r="BL13" s="520">
        <f>IFERROR(ROUNDUP(AVERAGE(BG13:BG14),0),0)</f>
        <v>2</v>
      </c>
      <c r="BM13" s="523" t="str">
        <f>IF(BL13=0,"",IF(BI13="CASI SIEMPRE","EXTREMO",IF(BK13="CATASTRÓFICO","EXTREMO",IF(BL13="12M","EXTREMO",IF(BL13="12A","ALTO",IF(BL13=4,"ALTO",IF(BL13=8,"ALTO",IF(BL13=9,"ALTO",IF(BL13=6,"MODERADO",IF(BL13=3,"MODERADO","EXTREMO"))))))))))</f>
        <v>EXTREMO</v>
      </c>
      <c r="BN13" s="526"/>
      <c r="BO13" s="18"/>
      <c r="BP13" s="142"/>
      <c r="BQ13" s="19"/>
      <c r="ML13" s="8" t="s">
        <v>66</v>
      </c>
    </row>
    <row r="14" spans="1:357" s="8" customFormat="1" ht="72.75" customHeight="1">
      <c r="A14" s="530"/>
      <c r="B14" s="989"/>
      <c r="C14" s="989"/>
      <c r="D14" s="15" t="s">
        <v>228</v>
      </c>
      <c r="E14" s="532"/>
      <c r="F14" s="534"/>
      <c r="G14" s="536"/>
      <c r="H14" s="578"/>
      <c r="I14" s="556"/>
      <c r="J14" s="556"/>
      <c r="K14" s="556"/>
      <c r="L14" s="567"/>
      <c r="M14" s="559"/>
      <c r="N14" s="561"/>
      <c r="O14" s="515"/>
      <c r="P14" s="506"/>
      <c r="Q14" s="506"/>
      <c r="R14" s="506"/>
      <c r="S14" s="506"/>
      <c r="T14" s="506"/>
      <c r="U14" s="506"/>
      <c r="V14" s="506"/>
      <c r="W14" s="506"/>
      <c r="X14" s="506"/>
      <c r="Y14" s="506"/>
      <c r="Z14" s="506"/>
      <c r="AA14" s="506"/>
      <c r="AB14" s="506"/>
      <c r="AC14" s="506"/>
      <c r="AD14" s="506"/>
      <c r="AE14" s="506"/>
      <c r="AF14" s="506"/>
      <c r="AG14" s="509"/>
      <c r="AH14" s="519"/>
      <c r="AI14" s="490"/>
      <c r="AJ14" s="498"/>
      <c r="AK14" s="500" t="str">
        <f t="shared" ref="AK14:AK15" si="39">IF(AJ14=0,"",IF(AJ14="MAYOR","EXTREMO",IF(AI14="CASI SIEMPRE","EXTREMO",IF(AI14="CATASTRÓFICO","EXTREMO",IF(AJ14="12M","EXTREMO",IF(AJ14=4,"ALTO",IF(AJ14=8,"ALTO",IF(AJ14=9,"ALTO",IF(AJ14=6,"MODERADO",IF(AJ14=3,"MODERADO",IF(AJ14=12,IF(AI14="MODERADO","ALTO","EXTREMO"),"EXTREMO")))))))))))</f>
        <v/>
      </c>
      <c r="AL14" s="38" t="s">
        <v>221</v>
      </c>
      <c r="AM14" s="39" t="s">
        <v>50</v>
      </c>
      <c r="AN14" s="173">
        <f t="shared" si="27"/>
        <v>15</v>
      </c>
      <c r="AO14" s="39" t="s">
        <v>63</v>
      </c>
      <c r="AP14" s="173">
        <f t="shared" si="28"/>
        <v>15</v>
      </c>
      <c r="AQ14" s="36" t="s">
        <v>51</v>
      </c>
      <c r="AR14" s="173">
        <f t="shared" si="29"/>
        <v>15</v>
      </c>
      <c r="AS14" s="36" t="s">
        <v>59</v>
      </c>
      <c r="AT14" s="173">
        <f t="shared" si="30"/>
        <v>10</v>
      </c>
      <c r="AU14" s="36" t="s">
        <v>53</v>
      </c>
      <c r="AV14" s="173">
        <f t="shared" si="31"/>
        <v>15</v>
      </c>
      <c r="AW14" s="36" t="s">
        <v>55</v>
      </c>
      <c r="AX14" s="178">
        <f t="shared" si="32"/>
        <v>10</v>
      </c>
      <c r="AY14" s="37" t="s">
        <v>54</v>
      </c>
      <c r="AZ14" s="173">
        <f t="shared" si="33"/>
        <v>15</v>
      </c>
      <c r="BA14" s="188" t="str">
        <f t="shared" si="34"/>
        <v>Moderado</v>
      </c>
      <c r="BB14" s="189">
        <f t="shared" si="35"/>
        <v>95</v>
      </c>
      <c r="BC14" s="39" t="s">
        <v>33</v>
      </c>
      <c r="BD14" s="197" t="str">
        <f t="shared" si="36"/>
        <v>Fuerte</v>
      </c>
      <c r="BE14" s="209" t="str">
        <f t="shared" si="37"/>
        <v>Fuerte</v>
      </c>
      <c r="BF14" s="210">
        <f t="shared" si="38"/>
        <v>2</v>
      </c>
      <c r="BG14" s="541"/>
      <c r="BH14" s="544"/>
      <c r="BI14" s="547"/>
      <c r="BJ14" s="544"/>
      <c r="BK14" s="550"/>
      <c r="BL14" s="522"/>
      <c r="BM14" s="525"/>
      <c r="BN14" s="528"/>
      <c r="BO14" s="16"/>
      <c r="BP14" s="144"/>
      <c r="BQ14" s="17"/>
    </row>
    <row r="15" spans="1:357" s="8" customFormat="1" ht="103.5" customHeight="1">
      <c r="A15" s="571">
        <v>4</v>
      </c>
      <c r="B15" s="989"/>
      <c r="C15" s="989"/>
      <c r="D15" s="55" t="s">
        <v>229</v>
      </c>
      <c r="E15" s="531" t="s">
        <v>227</v>
      </c>
      <c r="F15" s="572"/>
      <c r="G15" s="576" t="s">
        <v>202</v>
      </c>
      <c r="H15" s="537"/>
      <c r="I15" s="507" t="s">
        <v>40</v>
      </c>
      <c r="J15" s="507"/>
      <c r="K15" s="507"/>
      <c r="L15" s="508"/>
      <c r="M15" s="510">
        <f>IF(L15="X",5,IF(K15="X",4,IF(J15="X",3,IF(I15="X",2,IF(H15="X",1,"0")))))</f>
        <v>2</v>
      </c>
      <c r="N15" s="512" t="str">
        <f>IF(M15=1,"RARA VEZ",IF(M15=2,"IMPROBABLE",IF(M15=3,"POSIBLE",IF(M15=4,"PROBABLE",IF(M15=5,"CASI SIEMPRE","")))))</f>
        <v>IMPROBABLE</v>
      </c>
      <c r="O15" s="562" t="s">
        <v>40</v>
      </c>
      <c r="P15" s="505" t="s">
        <v>40</v>
      </c>
      <c r="Q15" s="505"/>
      <c r="R15" s="505"/>
      <c r="S15" s="505" t="s">
        <v>40</v>
      </c>
      <c r="T15" s="505" t="s">
        <v>40</v>
      </c>
      <c r="U15" s="505"/>
      <c r="V15" s="505"/>
      <c r="W15" s="505"/>
      <c r="X15" s="505" t="s">
        <v>40</v>
      </c>
      <c r="Y15" s="505" t="s">
        <v>40</v>
      </c>
      <c r="Z15" s="505" t="s">
        <v>40</v>
      </c>
      <c r="AA15" s="505" t="s">
        <v>40</v>
      </c>
      <c r="AB15" s="505" t="s">
        <v>40</v>
      </c>
      <c r="AC15" s="505"/>
      <c r="AD15" s="505"/>
      <c r="AE15" s="505"/>
      <c r="AF15" s="505"/>
      <c r="AG15" s="551"/>
      <c r="AH15" s="518">
        <f>COUNTIF(O15:AG15,"X")</f>
        <v>9</v>
      </c>
      <c r="AI15" s="553" t="str">
        <f>IF(AH15=0,"",(IF(AH15&gt;11,"CATASTRÓFICO",IF(AH15&lt;=5,"MODERADO",IF(12&gt;=AH15&gt;5,"MAYOR","")))))</f>
        <v>MAYOR</v>
      </c>
      <c r="AJ15" s="555">
        <f>IF(AI15="CATASTRÓFICO",5*M15,IF(AI15="MAYOR",4*M15,IF(AI15="MODERADO",3*M15,0)))</f>
        <v>8</v>
      </c>
      <c r="AK15" s="499" t="str">
        <f t="shared" si="39"/>
        <v>ALTO</v>
      </c>
      <c r="AL15" s="31" t="s">
        <v>230</v>
      </c>
      <c r="AM15" s="39" t="s">
        <v>50</v>
      </c>
      <c r="AN15" s="171">
        <f t="shared" ref="AN15:AN16" si="40">IF(ISBLANK(AM15),"",IF(AM15="Asignado",15,"0"))</f>
        <v>15</v>
      </c>
      <c r="AO15" s="39" t="s">
        <v>63</v>
      </c>
      <c r="AP15" s="171">
        <f t="shared" ref="AP15:AP16" si="41">IF(ISBLANK(AO15),"",IF(AO15="Adecuado",15,"0"))</f>
        <v>15</v>
      </c>
      <c r="AQ15" s="36" t="s">
        <v>51</v>
      </c>
      <c r="AR15" s="171">
        <f t="shared" ref="AR15:AR16" si="42">IF(ISBLANK(AQ15),"",IF(AQ15="Oportuna",15,"0"))</f>
        <v>15</v>
      </c>
      <c r="AS15" s="36" t="s">
        <v>59</v>
      </c>
      <c r="AT15" s="171">
        <f t="shared" ref="AT15:AT16" si="43">IF(ISBLANK(AS15),"",IF(AS15="Prevenir",15,IF(AS15="Detectar",10,"0")))</f>
        <v>10</v>
      </c>
      <c r="AU15" s="36" t="s">
        <v>53</v>
      </c>
      <c r="AV15" s="171">
        <f t="shared" ref="AV15:AV16" si="44">IF(ISBLANK(AU15),"",IF(AU15="Confiable",15,"0"))</f>
        <v>15</v>
      </c>
      <c r="AW15" s="36" t="s">
        <v>55</v>
      </c>
      <c r="AX15" s="171">
        <f t="shared" ref="AX15:AX16" si="45">IF(ISBLANK(AW15),"",IF(AW15="Completa",10,IF(AW15="Incompleta",5,"0")))</f>
        <v>10</v>
      </c>
      <c r="AY15" s="37" t="s">
        <v>54</v>
      </c>
      <c r="AZ15" s="171">
        <f t="shared" ref="AZ15:AZ16" si="46">IF(ISBLANK(AY15),"",IF(AY15="Se Investigan y Resuelven Oportunamente",15,"0"))</f>
        <v>15</v>
      </c>
      <c r="BA15" s="184" t="str">
        <f t="shared" ref="BA15:BA16" si="47">IF(BB15=0,"",IF(BB15&lt;86,"Débil",(IF(BB15&gt;=96,"Fuerte","Moderado"))))</f>
        <v>Moderado</v>
      </c>
      <c r="BB15" s="185">
        <f t="shared" ref="BB15:BB16" si="48">SUM(AZ15,AX15,AV15,AT15,AR15,AP15,AN15)</f>
        <v>95</v>
      </c>
      <c r="BC15" s="39" t="s">
        <v>33</v>
      </c>
      <c r="BD15" s="195" t="str">
        <f t="shared" ref="BD15:BD16" si="49">IF(ISBLANK(BC15),"",(IF(BC15="El control no se ejecuta por parte del responsable","Débil",(IF(BC15="El control se ejecuta de manera consistente por parte del responsable","Fuerte","Moderado")))))</f>
        <v>Fuerte</v>
      </c>
      <c r="BE15" s="205" t="str">
        <f t="shared" ref="BE15:BE16" si="50">IF(BA15="","",(IF(BD15="Débil","Débil",IF(BD15="Moderado","Moderado",IF(BA15="Débil","Débil","Fuerte")))))</f>
        <v>Fuerte</v>
      </c>
      <c r="BF15" s="206">
        <f t="shared" ref="BF15:BF16" si="51">IF(BD15="","",(IF(BD15="Fuerte",2,IF(BD15="Moderado",1,0))))</f>
        <v>2</v>
      </c>
      <c r="BG15" s="539">
        <f>IFERROR(ROUND(AVERAGE(BF15:BF16),0),0)</f>
        <v>2</v>
      </c>
      <c r="BH15" s="542">
        <f>IF(BI15="CASI SIEMPRE",5,IF(BI15="PROBABLE",4,IF(BI15="POSIBLE",3,IF(BI15="IMPROBABLE",2,IF(BI15="RARA VEZ",1,0)))))</f>
        <v>1</v>
      </c>
      <c r="BI15" s="545" t="str">
        <f>IF(BG15=2,IF(N15="CASI SIEMPRE","POSIBLE",IF(N15="PROBABLE","IMPROBABLE","RARA VEZ")),IF(BG15=1,IF(N15="CASI SEGURO","PROBABLE",IF(N15="PROBABLE","POSIBLE",IF(N15="POSIBLE","IMPROBABLE","RARA VEZ"))),IF(BG15=0,N15,0)))</f>
        <v>RARA VEZ</v>
      </c>
      <c r="BJ15" s="542">
        <f>IF(BK15="CATASTRÓFICO",5,IF(BK15="MAYOR",4,IF(BK15="MODERADO",3,0)))</f>
        <v>4</v>
      </c>
      <c r="BK15" s="548" t="str">
        <f>AI15</f>
        <v>MAYOR</v>
      </c>
      <c r="BL15" s="520">
        <f>IFERROR(ROUNDUP(AVERAGE(BG15:BG16),0),0)</f>
        <v>2</v>
      </c>
      <c r="BM15" s="523" t="str">
        <f>IF(BL15=0,"",IF(BI15="CASI SIEMPRE","EXTREMO",IF(BK15="CATASTRÓFICO","EXTREMO",IF(BL15="12M","EXTREMO",IF(BL15="12A","ALTO",IF(BL15=4,"ALTO",IF(BL15=8,"ALTO",IF(BL15=9,"ALTO",IF(BL15=6,"MODERADO",IF(BL15=3,"MODERADO","EXTREMO"))))))))))</f>
        <v>EXTREMO</v>
      </c>
      <c r="BN15" s="526"/>
      <c r="BO15" s="18"/>
      <c r="BP15" s="142"/>
      <c r="BQ15" s="19"/>
      <c r="ML15" s="8" t="s">
        <v>66</v>
      </c>
    </row>
    <row r="16" spans="1:357" s="8" customFormat="1" ht="97.5" customHeight="1">
      <c r="A16" s="530"/>
      <c r="B16" s="989"/>
      <c r="C16" s="989"/>
      <c r="D16" s="15" t="s">
        <v>231</v>
      </c>
      <c r="E16" s="532"/>
      <c r="F16" s="534"/>
      <c r="G16" s="536"/>
      <c r="H16" s="578"/>
      <c r="I16" s="556"/>
      <c r="J16" s="556"/>
      <c r="K16" s="556"/>
      <c r="L16" s="567"/>
      <c r="M16" s="559"/>
      <c r="N16" s="561"/>
      <c r="O16" s="515"/>
      <c r="P16" s="506"/>
      <c r="Q16" s="506"/>
      <c r="R16" s="506"/>
      <c r="S16" s="506"/>
      <c r="T16" s="506"/>
      <c r="U16" s="506"/>
      <c r="V16" s="506"/>
      <c r="W16" s="506"/>
      <c r="X16" s="506"/>
      <c r="Y16" s="506"/>
      <c r="Z16" s="506"/>
      <c r="AA16" s="506"/>
      <c r="AB16" s="506"/>
      <c r="AC16" s="506"/>
      <c r="AD16" s="506"/>
      <c r="AE16" s="506"/>
      <c r="AF16" s="506"/>
      <c r="AG16" s="509"/>
      <c r="AH16" s="519"/>
      <c r="AI16" s="490"/>
      <c r="AJ16" s="498"/>
      <c r="AK16" s="500" t="str">
        <f t="shared" ref="AK16" si="52">IF(AJ16=0,"",IF(AJ16="MAYOR","EXTREMO",IF(AI16="CASI SIEMPRE","EXTREMO",IF(AI16="CATASTRÓFICO","EXTREMO",IF(AJ16="12M","EXTREMO",IF(AJ16=4,"ALTO",IF(AJ16=8,"ALTO",IF(AJ16=9,"ALTO",IF(AJ16=6,"MODERADO",IF(AJ16=3,"MODERADO",IF(AJ16=12,IF(AI16="MODERADO","ALTO","EXTREMO"),"EXTREMO")))))))))))</f>
        <v/>
      </c>
      <c r="AL16" s="38" t="s">
        <v>230</v>
      </c>
      <c r="AM16" s="39" t="s">
        <v>50</v>
      </c>
      <c r="AN16" s="173">
        <f t="shared" si="40"/>
        <v>15</v>
      </c>
      <c r="AO16" s="39" t="s">
        <v>63</v>
      </c>
      <c r="AP16" s="173">
        <f t="shared" si="41"/>
        <v>15</v>
      </c>
      <c r="AQ16" s="36" t="s">
        <v>51</v>
      </c>
      <c r="AR16" s="173">
        <f t="shared" si="42"/>
        <v>15</v>
      </c>
      <c r="AS16" s="36" t="s">
        <v>59</v>
      </c>
      <c r="AT16" s="173">
        <f t="shared" si="43"/>
        <v>10</v>
      </c>
      <c r="AU16" s="36" t="s">
        <v>53</v>
      </c>
      <c r="AV16" s="173">
        <f t="shared" si="44"/>
        <v>15</v>
      </c>
      <c r="AW16" s="36" t="s">
        <v>55</v>
      </c>
      <c r="AX16" s="178">
        <f t="shared" si="45"/>
        <v>10</v>
      </c>
      <c r="AY16" s="37" t="s">
        <v>54</v>
      </c>
      <c r="AZ16" s="173">
        <f t="shared" si="46"/>
        <v>15</v>
      </c>
      <c r="BA16" s="188" t="str">
        <f t="shared" si="47"/>
        <v>Moderado</v>
      </c>
      <c r="BB16" s="189">
        <f t="shared" si="48"/>
        <v>95</v>
      </c>
      <c r="BC16" s="39" t="s">
        <v>33</v>
      </c>
      <c r="BD16" s="197" t="str">
        <f t="shared" si="49"/>
        <v>Fuerte</v>
      </c>
      <c r="BE16" s="209" t="str">
        <f t="shared" si="50"/>
        <v>Fuerte</v>
      </c>
      <c r="BF16" s="210">
        <f t="shared" si="51"/>
        <v>2</v>
      </c>
      <c r="BG16" s="541"/>
      <c r="BH16" s="544"/>
      <c r="BI16" s="547"/>
      <c r="BJ16" s="544"/>
      <c r="BK16" s="550"/>
      <c r="BL16" s="522"/>
      <c r="BM16" s="525"/>
      <c r="BN16" s="528"/>
      <c r="BO16" s="16"/>
      <c r="BP16" s="144"/>
      <c r="BQ16" s="17"/>
    </row>
    <row r="17" spans="1:350" s="8" customFormat="1" ht="108.75" customHeight="1">
      <c r="A17" s="571">
        <v>5</v>
      </c>
      <c r="B17" s="989"/>
      <c r="C17" s="989"/>
      <c r="D17" s="55" t="s">
        <v>232</v>
      </c>
      <c r="E17" s="531" t="s">
        <v>233</v>
      </c>
      <c r="F17" s="572"/>
      <c r="G17" s="576" t="s">
        <v>202</v>
      </c>
      <c r="H17" s="537"/>
      <c r="I17" s="507" t="s">
        <v>40</v>
      </c>
      <c r="J17" s="507"/>
      <c r="K17" s="507"/>
      <c r="L17" s="508"/>
      <c r="M17" s="510">
        <f>IF(L17="X",5,IF(K17="X",4,IF(J17="X",3,IF(I17="X",2,IF(H17="X",1,"0")))))</f>
        <v>2</v>
      </c>
      <c r="N17" s="512" t="str">
        <f>IF(M17=1,"RARA VEZ",IF(M17=2,"IMPROBABLE",IF(M17=3,"POSIBLE",IF(M17=4,"PROBABLE",IF(M17=5,"CASI SIEMPRE","")))))</f>
        <v>IMPROBABLE</v>
      </c>
      <c r="O17" s="562" t="s">
        <v>40</v>
      </c>
      <c r="P17" s="505"/>
      <c r="Q17" s="505" t="s">
        <v>40</v>
      </c>
      <c r="R17" s="505" t="s">
        <v>40</v>
      </c>
      <c r="S17" s="505"/>
      <c r="T17" s="505" t="s">
        <v>40</v>
      </c>
      <c r="U17" s="505" t="s">
        <v>40</v>
      </c>
      <c r="V17" s="505"/>
      <c r="W17" s="505"/>
      <c r="X17" s="505"/>
      <c r="Y17" s="505"/>
      <c r="Z17" s="505"/>
      <c r="AA17" s="505"/>
      <c r="AB17" s="505"/>
      <c r="AC17" s="505"/>
      <c r="AD17" s="505"/>
      <c r="AE17" s="505" t="s">
        <v>40</v>
      </c>
      <c r="AF17" s="505" t="s">
        <v>40</v>
      </c>
      <c r="AG17" s="551"/>
      <c r="AH17" s="518">
        <f>COUNTIF(O17:AG17,"X")</f>
        <v>7</v>
      </c>
      <c r="AI17" s="553" t="str">
        <f>IF(AH17=0,"",(IF(AH17&gt;11,"CATASTRÓFICO",IF(AH17&lt;=5,"MODERADO",IF(12&gt;=AH17&gt;5,"MAYOR","")))))</f>
        <v>MAYOR</v>
      </c>
      <c r="AJ17" s="555">
        <f>IF(AI17="CATASTRÓFICO",5*M17,IF(AI17="MAYOR",4*M17,IF(AI17="MODERADO",3*M17,0)))</f>
        <v>8</v>
      </c>
      <c r="AK17" s="499" t="str">
        <f t="shared" ref="AK17" si="53">IF(AJ17=0,"",IF(AJ17="MAYOR","EXTREMO",IF(AI17="CASI SIEMPRE","EXTREMO",IF(AI17="CATASTRÓFICO","EXTREMO",IF(AJ17="12M","EXTREMO",IF(AJ17=4,"ALTO",IF(AJ17=8,"ALTO",IF(AJ17=9,"ALTO",IF(AJ17=6,"MODERADO",IF(AJ17=3,"MODERADO",IF(AJ17=12,IF(AI17="MODERADO","ALTO","EXTREMO"),"EXTREMO")))))))))))</f>
        <v>ALTO</v>
      </c>
      <c r="AL17" s="31" t="s">
        <v>234</v>
      </c>
      <c r="AM17" s="39" t="s">
        <v>50</v>
      </c>
      <c r="AN17" s="171">
        <f t="shared" si="14"/>
        <v>15</v>
      </c>
      <c r="AO17" s="39" t="s">
        <v>63</v>
      </c>
      <c r="AP17" s="171">
        <f t="shared" si="15"/>
        <v>15</v>
      </c>
      <c r="AQ17" s="36" t="s">
        <v>51</v>
      </c>
      <c r="AR17" s="171">
        <f t="shared" si="16"/>
        <v>15</v>
      </c>
      <c r="AS17" s="36" t="s">
        <v>52</v>
      </c>
      <c r="AT17" s="171">
        <f t="shared" si="17"/>
        <v>15</v>
      </c>
      <c r="AU17" s="36" t="s">
        <v>53</v>
      </c>
      <c r="AV17" s="171">
        <f t="shared" si="18"/>
        <v>15</v>
      </c>
      <c r="AW17" s="36" t="s">
        <v>55</v>
      </c>
      <c r="AX17" s="171">
        <f t="shared" si="19"/>
        <v>10</v>
      </c>
      <c r="AY17" s="37" t="s">
        <v>54</v>
      </c>
      <c r="AZ17" s="171">
        <f t="shared" si="20"/>
        <v>15</v>
      </c>
      <c r="BA17" s="184" t="str">
        <f t="shared" si="21"/>
        <v>Fuerte</v>
      </c>
      <c r="BB17" s="185">
        <f t="shared" si="22"/>
        <v>100</v>
      </c>
      <c r="BC17" s="39" t="s">
        <v>33</v>
      </c>
      <c r="BD17" s="195" t="str">
        <f t="shared" si="23"/>
        <v>Fuerte</v>
      </c>
      <c r="BE17" s="205" t="str">
        <f t="shared" si="24"/>
        <v>Fuerte</v>
      </c>
      <c r="BF17" s="206">
        <f t="shared" si="25"/>
        <v>2</v>
      </c>
      <c r="BG17" s="539">
        <f>IFERROR(ROUND(AVERAGE(BF17:BF19),0),0)</f>
        <v>2</v>
      </c>
      <c r="BH17" s="542">
        <f>IF(BI17="CASI SIEMPRE",5,IF(BI17="PROBABLE",4,IF(BI17="POSIBLE",3,IF(BI17="IMPROBABLE",2,IF(BI17="RARA VEZ",1,0)))))</f>
        <v>1</v>
      </c>
      <c r="BI17" s="545" t="str">
        <f>IF(BG17=2,IF(N17="CASI SIEMPRE","POSIBLE",IF(N17="PROBABLE","IMPROBABLE","RARA VEZ")),IF(BG17=1,IF(N17="CASI SEGURO","PROBABLE",IF(N17="PROBABLE","POSIBLE",IF(N17="POSIBLE","IMPROBABLE","RARA VEZ"))),IF(BG17=0,N17,0)))</f>
        <v>RARA VEZ</v>
      </c>
      <c r="BJ17" s="542">
        <f>IF(BK17="CATASTRÓFICO",5,IF(BK17="MAYOR",4,IF(BK17="MODERADO",3,0)))</f>
        <v>4</v>
      </c>
      <c r="BK17" s="548" t="str">
        <f>AI17</f>
        <v>MAYOR</v>
      </c>
      <c r="BL17" s="520">
        <f>IFERROR(ROUNDUP(AVERAGE(BG17:BG19),0),0)</f>
        <v>2</v>
      </c>
      <c r="BM17" s="523" t="str">
        <f>IF(BL17=0,"",IF(BI17="CASI SIEMPRE","EXTREMO",IF(BK17="CATASTRÓFICO","EXTREMO",IF(BL17="12M","EXTREMO",IF(BL17="12A","ALTO",IF(BL17=4,"ALTO",IF(BL17=8,"ALTO",IF(BL17=9,"ALTO",IF(BL17=6,"MODERADO",IF(BL17=3,"MODERADO","EXTREMO"))))))))))</f>
        <v>EXTREMO</v>
      </c>
      <c r="BN17" s="526"/>
      <c r="BO17" s="18"/>
      <c r="BP17" s="142"/>
      <c r="BQ17" s="19"/>
      <c r="ML17" s="8" t="s">
        <v>66</v>
      </c>
    </row>
    <row r="18" spans="1:350" s="8" customFormat="1" ht="105" customHeight="1">
      <c r="A18" s="571"/>
      <c r="B18" s="989"/>
      <c r="C18" s="989"/>
      <c r="D18" s="32" t="s">
        <v>219</v>
      </c>
      <c r="E18" s="580"/>
      <c r="F18" s="572"/>
      <c r="G18" s="576"/>
      <c r="H18" s="562"/>
      <c r="I18" s="505"/>
      <c r="J18" s="505"/>
      <c r="K18" s="505"/>
      <c r="L18" s="551"/>
      <c r="M18" s="558"/>
      <c r="N18" s="560"/>
      <c r="O18" s="562"/>
      <c r="P18" s="505"/>
      <c r="Q18" s="505"/>
      <c r="R18" s="505"/>
      <c r="S18" s="505"/>
      <c r="T18" s="505"/>
      <c r="U18" s="505"/>
      <c r="V18" s="505"/>
      <c r="W18" s="505"/>
      <c r="X18" s="505"/>
      <c r="Y18" s="505"/>
      <c r="Z18" s="505"/>
      <c r="AA18" s="505"/>
      <c r="AB18" s="505"/>
      <c r="AC18" s="505"/>
      <c r="AD18" s="505"/>
      <c r="AE18" s="505"/>
      <c r="AF18" s="505"/>
      <c r="AG18" s="551"/>
      <c r="AH18" s="552"/>
      <c r="AI18" s="554"/>
      <c r="AJ18" s="555"/>
      <c r="AK18" s="538"/>
      <c r="AL18" s="32" t="s">
        <v>234</v>
      </c>
      <c r="AM18" s="39" t="s">
        <v>50</v>
      </c>
      <c r="AN18" s="172">
        <f t="shared" si="14"/>
        <v>15</v>
      </c>
      <c r="AO18" s="39" t="s">
        <v>63</v>
      </c>
      <c r="AP18" s="172">
        <f t="shared" si="15"/>
        <v>15</v>
      </c>
      <c r="AQ18" s="36" t="s">
        <v>51</v>
      </c>
      <c r="AR18" s="172">
        <f t="shared" si="16"/>
        <v>15</v>
      </c>
      <c r="AS18" s="13" t="s">
        <v>52</v>
      </c>
      <c r="AT18" s="172">
        <f t="shared" si="17"/>
        <v>15</v>
      </c>
      <c r="AU18" s="36" t="s">
        <v>53</v>
      </c>
      <c r="AV18" s="172">
        <f t="shared" si="18"/>
        <v>15</v>
      </c>
      <c r="AW18" s="36" t="s">
        <v>55</v>
      </c>
      <c r="AX18" s="172">
        <f t="shared" si="19"/>
        <v>10</v>
      </c>
      <c r="AY18" s="37" t="s">
        <v>54</v>
      </c>
      <c r="AZ18" s="172">
        <f t="shared" si="20"/>
        <v>15</v>
      </c>
      <c r="BA18" s="186" t="str">
        <f t="shared" si="21"/>
        <v>Fuerte</v>
      </c>
      <c r="BB18" s="187">
        <f t="shared" si="22"/>
        <v>100</v>
      </c>
      <c r="BC18" s="39" t="s">
        <v>33</v>
      </c>
      <c r="BD18" s="196" t="str">
        <f t="shared" si="23"/>
        <v>Fuerte</v>
      </c>
      <c r="BE18" s="207" t="str">
        <f t="shared" si="24"/>
        <v>Fuerte</v>
      </c>
      <c r="BF18" s="208">
        <f t="shared" si="25"/>
        <v>2</v>
      </c>
      <c r="BG18" s="540"/>
      <c r="BH18" s="543"/>
      <c r="BI18" s="546"/>
      <c r="BJ18" s="543"/>
      <c r="BK18" s="549"/>
      <c r="BL18" s="521"/>
      <c r="BM18" s="524"/>
      <c r="BN18" s="527"/>
      <c r="BO18" s="9"/>
      <c r="BP18" s="143"/>
      <c r="BQ18" s="10"/>
    </row>
    <row r="19" spans="1:350" s="8" customFormat="1" ht="101.25" customHeight="1">
      <c r="A19" s="530"/>
      <c r="B19" s="989"/>
      <c r="C19" s="989"/>
      <c r="D19" s="15" t="s">
        <v>235</v>
      </c>
      <c r="E19" s="532"/>
      <c r="F19" s="534"/>
      <c r="G19" s="536"/>
      <c r="H19" s="578"/>
      <c r="I19" s="556"/>
      <c r="J19" s="556"/>
      <c r="K19" s="556"/>
      <c r="L19" s="567"/>
      <c r="M19" s="559"/>
      <c r="N19" s="561"/>
      <c r="O19" s="515"/>
      <c r="P19" s="506"/>
      <c r="Q19" s="506"/>
      <c r="R19" s="506"/>
      <c r="S19" s="506"/>
      <c r="T19" s="506"/>
      <c r="U19" s="506"/>
      <c r="V19" s="506"/>
      <c r="W19" s="506"/>
      <c r="X19" s="506"/>
      <c r="Y19" s="506"/>
      <c r="Z19" s="506"/>
      <c r="AA19" s="506"/>
      <c r="AB19" s="506"/>
      <c r="AC19" s="506"/>
      <c r="AD19" s="506"/>
      <c r="AE19" s="506"/>
      <c r="AF19" s="506"/>
      <c r="AG19" s="509"/>
      <c r="AH19" s="519"/>
      <c r="AI19" s="490"/>
      <c r="AJ19" s="498"/>
      <c r="AK19" s="500" t="str">
        <f t="shared" ref="AK19:AK20" si="54">IF(AJ19=0,"",IF(AJ19="MAYOR","EXTREMO",IF(AI19="CASI SIEMPRE","EXTREMO",IF(AI19="CATASTRÓFICO","EXTREMO",IF(AJ19="12M","EXTREMO",IF(AJ19=4,"ALTO",IF(AJ19=8,"ALTO",IF(AJ19=9,"ALTO",IF(AJ19=6,"MODERADO",IF(AJ19=3,"MODERADO",IF(AJ19=12,IF(AI19="MODERADO","ALTO","EXTREMO"),"EXTREMO")))))))))))</f>
        <v/>
      </c>
      <c r="AL19" s="38" t="s">
        <v>234</v>
      </c>
      <c r="AM19" s="39" t="s">
        <v>50</v>
      </c>
      <c r="AN19" s="173">
        <f t="shared" si="14"/>
        <v>15</v>
      </c>
      <c r="AO19" s="39" t="s">
        <v>63</v>
      </c>
      <c r="AP19" s="173">
        <f t="shared" si="15"/>
        <v>15</v>
      </c>
      <c r="AQ19" s="36" t="s">
        <v>51</v>
      </c>
      <c r="AR19" s="173">
        <f t="shared" si="16"/>
        <v>15</v>
      </c>
      <c r="AS19" s="39" t="s">
        <v>52</v>
      </c>
      <c r="AT19" s="173">
        <f t="shared" si="17"/>
        <v>15</v>
      </c>
      <c r="AU19" s="36" t="s">
        <v>53</v>
      </c>
      <c r="AV19" s="173">
        <f t="shared" si="18"/>
        <v>15</v>
      </c>
      <c r="AW19" s="36" t="s">
        <v>55</v>
      </c>
      <c r="AX19" s="178">
        <f t="shared" si="19"/>
        <v>10</v>
      </c>
      <c r="AY19" s="37" t="s">
        <v>54</v>
      </c>
      <c r="AZ19" s="173">
        <f t="shared" si="20"/>
        <v>15</v>
      </c>
      <c r="BA19" s="188" t="str">
        <f t="shared" si="21"/>
        <v>Fuerte</v>
      </c>
      <c r="BB19" s="189">
        <f t="shared" si="22"/>
        <v>100</v>
      </c>
      <c r="BC19" s="39" t="s">
        <v>33</v>
      </c>
      <c r="BD19" s="197" t="str">
        <f t="shared" si="23"/>
        <v>Fuerte</v>
      </c>
      <c r="BE19" s="209" t="str">
        <f t="shared" si="24"/>
        <v>Fuerte</v>
      </c>
      <c r="BF19" s="210">
        <f t="shared" si="25"/>
        <v>2</v>
      </c>
      <c r="BG19" s="541"/>
      <c r="BH19" s="544"/>
      <c r="BI19" s="547"/>
      <c r="BJ19" s="544"/>
      <c r="BK19" s="550"/>
      <c r="BL19" s="522"/>
      <c r="BM19" s="525"/>
      <c r="BN19" s="528"/>
      <c r="BO19" s="16"/>
      <c r="BP19" s="144"/>
      <c r="BQ19" s="17"/>
    </row>
    <row r="20" spans="1:350" s="8" customFormat="1" ht="72.75" customHeight="1">
      <c r="A20" s="529">
        <v>6</v>
      </c>
      <c r="B20" s="989"/>
      <c r="C20" s="989"/>
      <c r="D20" s="31" t="s">
        <v>219</v>
      </c>
      <c r="E20" s="531" t="s">
        <v>236</v>
      </c>
      <c r="F20" s="533"/>
      <c r="G20" s="535" t="s">
        <v>202</v>
      </c>
      <c r="H20" s="537"/>
      <c r="I20" s="507" t="s">
        <v>40</v>
      </c>
      <c r="J20" s="507"/>
      <c r="K20" s="507"/>
      <c r="L20" s="508"/>
      <c r="M20" s="510">
        <f>IF(L20="X",5,IF(K20="X",4,IF(J20="X",3,IF(I20="X",2,IF(H20="X",1,"0")))))</f>
        <v>2</v>
      </c>
      <c r="N20" s="512" t="str">
        <f>IF(M20=1,"RARA VEZ",IF(M20=2,"IMPROBABLE",IF(M20=3,"POSIBLE",IF(M20=4,"PROBABLE",IF(M20=5,"CASI SIEMPRE","")))))</f>
        <v>IMPROBABLE</v>
      </c>
      <c r="O20" s="514"/>
      <c r="P20" s="516"/>
      <c r="Q20" s="516"/>
      <c r="R20" s="516"/>
      <c r="S20" s="516" t="s">
        <v>40</v>
      </c>
      <c r="T20" s="516" t="s">
        <v>40</v>
      </c>
      <c r="U20" s="516"/>
      <c r="V20" s="516"/>
      <c r="W20" s="516"/>
      <c r="X20" s="516" t="s">
        <v>40</v>
      </c>
      <c r="Y20" s="516" t="s">
        <v>40</v>
      </c>
      <c r="Z20" s="516" t="s">
        <v>40</v>
      </c>
      <c r="AA20" s="516" t="s">
        <v>40</v>
      </c>
      <c r="AB20" s="516" t="s">
        <v>40</v>
      </c>
      <c r="AC20" s="516"/>
      <c r="AD20" s="516"/>
      <c r="AE20" s="516" t="s">
        <v>40</v>
      </c>
      <c r="AF20" s="516" t="s">
        <v>40</v>
      </c>
      <c r="AG20" s="517"/>
      <c r="AH20" s="518">
        <f>COUNTIF(O20:AG20,"X")</f>
        <v>9</v>
      </c>
      <c r="AI20" s="489" t="str">
        <f>IF(AH20=0,"",(IF(AH20&gt;11,"CATASTRÓFICO",IF(AH20&lt;=5,"MODERADO",IF(12&gt;=AH20&gt;5,"MAYOR","")))))</f>
        <v>MAYOR</v>
      </c>
      <c r="AJ20" s="497">
        <f>IF(AI20="CATASTRÓFICO",5*M20,IF(AI20="MAYOR",4*M20,IF(AI20="MODERADO",3*M20,0)))</f>
        <v>8</v>
      </c>
      <c r="AK20" s="499" t="str">
        <f t="shared" si="54"/>
        <v>ALTO</v>
      </c>
      <c r="AL20" s="33" t="s">
        <v>237</v>
      </c>
      <c r="AM20" s="39" t="s">
        <v>50</v>
      </c>
      <c r="AN20" s="174">
        <f t="shared" si="14"/>
        <v>15</v>
      </c>
      <c r="AO20" s="39" t="s">
        <v>63</v>
      </c>
      <c r="AP20" s="177">
        <f t="shared" si="15"/>
        <v>15</v>
      </c>
      <c r="AQ20" s="36" t="s">
        <v>51</v>
      </c>
      <c r="AR20" s="177">
        <f t="shared" si="16"/>
        <v>15</v>
      </c>
      <c r="AS20" s="11" t="s">
        <v>59</v>
      </c>
      <c r="AT20" s="177">
        <f t="shared" si="17"/>
        <v>10</v>
      </c>
      <c r="AU20" s="36" t="s">
        <v>53</v>
      </c>
      <c r="AV20" s="177">
        <f t="shared" si="18"/>
        <v>15</v>
      </c>
      <c r="AW20" s="36" t="s">
        <v>55</v>
      </c>
      <c r="AX20" s="177">
        <f t="shared" si="19"/>
        <v>10</v>
      </c>
      <c r="AY20" s="37" t="s">
        <v>54</v>
      </c>
      <c r="AZ20" s="174">
        <f t="shared" si="20"/>
        <v>15</v>
      </c>
      <c r="BA20" s="190" t="str">
        <f t="shared" si="21"/>
        <v>Moderado</v>
      </c>
      <c r="BB20" s="191">
        <f t="shared" si="22"/>
        <v>95</v>
      </c>
      <c r="BC20" s="39" t="s">
        <v>33</v>
      </c>
      <c r="BD20" s="198" t="str">
        <f t="shared" si="23"/>
        <v>Fuerte</v>
      </c>
      <c r="BE20" s="205" t="str">
        <f t="shared" si="24"/>
        <v>Fuerte</v>
      </c>
      <c r="BF20" s="206">
        <f t="shared" si="25"/>
        <v>2</v>
      </c>
      <c r="BG20" s="501">
        <f>IFERROR(ROUND(AVERAGE(BF20:BF21),0),0)</f>
        <v>2</v>
      </c>
      <c r="BH20" s="487">
        <f>IF(BI20="CASI SIEMPRE",5,IF(BI20="PROBABLE",4,IF(BI20="POSIBLE",3,IF(BI20="IMPROBABLE",2,IF(BI20="RARA VEZ",1,0)))))</f>
        <v>1</v>
      </c>
      <c r="BI20" s="503" t="str">
        <f>IF(BG20=2,IF(N20="CASI SIEMPRE","POSIBLE",IF(N20="PROBABLE","IMPROBABLE","RARA VEZ")),IF(BG20=1,IF(N20="CASI SEGURO","PROBABLE",IF(N20="PROBABLE","POSIBLE",IF(N20="POSIBLE","IMPROBABLE","RARA VEZ"))),IF(BG20=0,N20,0)))</f>
        <v>RARA VEZ</v>
      </c>
      <c r="BJ20" s="487">
        <f>IF(BK20="CATASTRÓFICO",5,IF(BK20="MAYOR",4,IF(BK20="MODERADO",3,0)))</f>
        <v>4</v>
      </c>
      <c r="BK20" s="489" t="str">
        <f>AI20</f>
        <v>MAYOR</v>
      </c>
      <c r="BL20" s="491">
        <f>IFERROR(ROUNDUP(AVERAGE(BG20:BG21),0),0)</f>
        <v>2</v>
      </c>
      <c r="BM20" s="493" t="str">
        <f>IF(BL20=0,"",IF(BI20="CASI SIEMPRE","EXTREMO",IF(BK20="CATASTRÓFICO","EXTREMO",IF(BL20="12M","EXTREMO",IF(BL20="12A","ALTO",IF(BL20=4,"ALTO",IF(BL20=8,"ALTO",IF(BL20=9,"ALTO",IF(BL20=6,"MODERADO",IF(BL20=3,"MODERADO","EXTREMO"))))))))))</f>
        <v>EXTREMO</v>
      </c>
      <c r="BN20" s="495"/>
      <c r="BO20" s="34"/>
      <c r="BP20" s="27"/>
      <c r="BQ20" s="35"/>
    </row>
    <row r="21" spans="1:350" s="8" customFormat="1" ht="72.75" customHeight="1">
      <c r="A21" s="974"/>
      <c r="B21" s="990"/>
      <c r="C21" s="990"/>
      <c r="D21" s="126" t="s">
        <v>238</v>
      </c>
      <c r="E21" s="754"/>
      <c r="F21" s="707"/>
      <c r="G21" s="975"/>
      <c r="H21" s="741"/>
      <c r="I21" s="713"/>
      <c r="J21" s="713"/>
      <c r="K21" s="713"/>
      <c r="L21" s="732"/>
      <c r="M21" s="743"/>
      <c r="N21" s="744"/>
      <c r="O21" s="741"/>
      <c r="P21" s="713"/>
      <c r="Q21" s="713"/>
      <c r="R21" s="713"/>
      <c r="S21" s="713"/>
      <c r="T21" s="713"/>
      <c r="U21" s="713"/>
      <c r="V21" s="713"/>
      <c r="W21" s="713"/>
      <c r="X21" s="713"/>
      <c r="Y21" s="713"/>
      <c r="Z21" s="713"/>
      <c r="AA21" s="713"/>
      <c r="AB21" s="713"/>
      <c r="AC21" s="713"/>
      <c r="AD21" s="713"/>
      <c r="AE21" s="713"/>
      <c r="AF21" s="713"/>
      <c r="AG21" s="732"/>
      <c r="AH21" s="742"/>
      <c r="AI21" s="715"/>
      <c r="AJ21" s="716"/>
      <c r="AK21" s="730"/>
      <c r="AL21" s="126" t="s">
        <v>237</v>
      </c>
      <c r="AM21" s="384" t="s">
        <v>50</v>
      </c>
      <c r="AN21" s="281">
        <f t="shared" si="14"/>
        <v>15</v>
      </c>
      <c r="AO21" s="384" t="s">
        <v>63</v>
      </c>
      <c r="AP21" s="282">
        <f t="shared" si="15"/>
        <v>15</v>
      </c>
      <c r="AQ21" s="386" t="s">
        <v>51</v>
      </c>
      <c r="AR21" s="282">
        <f t="shared" si="16"/>
        <v>15</v>
      </c>
      <c r="AS21" s="387" t="s">
        <v>59</v>
      </c>
      <c r="AT21" s="282">
        <f t="shared" si="17"/>
        <v>10</v>
      </c>
      <c r="AU21" s="386" t="s">
        <v>53</v>
      </c>
      <c r="AV21" s="282">
        <f t="shared" si="18"/>
        <v>15</v>
      </c>
      <c r="AW21" s="386" t="s">
        <v>55</v>
      </c>
      <c r="AX21" s="282">
        <f t="shared" si="19"/>
        <v>10</v>
      </c>
      <c r="AY21" s="388" t="s">
        <v>54</v>
      </c>
      <c r="AZ21" s="281">
        <f t="shared" si="20"/>
        <v>15</v>
      </c>
      <c r="BA21" s="283" t="str">
        <f t="shared" si="21"/>
        <v>Moderado</v>
      </c>
      <c r="BB21" s="284">
        <f t="shared" si="22"/>
        <v>95</v>
      </c>
      <c r="BC21" s="384" t="s">
        <v>33</v>
      </c>
      <c r="BD21" s="285" t="str">
        <f t="shared" si="23"/>
        <v>Fuerte</v>
      </c>
      <c r="BE21" s="286" t="str">
        <f t="shared" si="24"/>
        <v>Fuerte</v>
      </c>
      <c r="BF21" s="287">
        <f t="shared" si="25"/>
        <v>2</v>
      </c>
      <c r="BG21" s="972"/>
      <c r="BH21" s="968"/>
      <c r="BI21" s="969"/>
      <c r="BJ21" s="968"/>
      <c r="BK21" s="715"/>
      <c r="BL21" s="985"/>
      <c r="BM21" s="986"/>
      <c r="BN21" s="967"/>
      <c r="BO21" s="127"/>
      <c r="BP21" s="128"/>
      <c r="BQ21" s="129"/>
    </row>
    <row r="22" spans="1:350">
      <c r="H22" s="24"/>
      <c r="M22" s="244"/>
      <c r="N22" s="245"/>
      <c r="O22" s="25"/>
      <c r="AH22" s="248"/>
      <c r="AI22" s="245"/>
      <c r="AK22" s="249"/>
      <c r="BI22" s="256"/>
      <c r="BJ22" s="245"/>
      <c r="BM22" s="257"/>
    </row>
    <row r="23" spans="1:350" s="23" customFormat="1" ht="15" customHeight="1">
      <c r="B23" s="7"/>
      <c r="C23" s="7"/>
      <c r="D23" s="7"/>
      <c r="E23" s="7"/>
      <c r="G23" s="7"/>
      <c r="M23" s="246"/>
      <c r="N23" s="247"/>
      <c r="AH23" s="250"/>
      <c r="AI23" s="247"/>
      <c r="AJ23" s="150"/>
      <c r="AK23" s="251"/>
      <c r="AN23" s="253"/>
      <c r="AP23" s="253"/>
      <c r="AR23" s="253"/>
      <c r="AT23" s="253"/>
      <c r="AV23" s="253"/>
      <c r="AX23" s="253"/>
      <c r="AZ23" s="253"/>
      <c r="BA23" s="150"/>
      <c r="BB23" s="253"/>
      <c r="BC23" s="26"/>
      <c r="BD23" s="150"/>
      <c r="BE23" s="150"/>
      <c r="BF23" s="150"/>
      <c r="BG23" s="150"/>
      <c r="BH23" s="150"/>
      <c r="BI23" s="253"/>
      <c r="BJ23" s="150"/>
      <c r="BK23" s="150"/>
      <c r="BL23" s="150"/>
      <c r="BM23" s="150"/>
      <c r="BO23" s="7"/>
    </row>
  </sheetData>
  <sheetProtection insertColumns="0" insertRows="0" deleteColumns="0" deleteRows="0"/>
  <mergeCells count="295">
    <mergeCell ref="BP6:BP7"/>
    <mergeCell ref="BQ6:BQ7"/>
    <mergeCell ref="AM7:AN7"/>
    <mergeCell ref="AO7:AP7"/>
    <mergeCell ref="AQ7:AR7"/>
    <mergeCell ref="AS7:AT7"/>
    <mergeCell ref="AU7:AV7"/>
    <mergeCell ref="AW7:AX7"/>
    <mergeCell ref="AY7:AZ7"/>
    <mergeCell ref="BE6:BG7"/>
    <mergeCell ref="BL6:BM7"/>
    <mergeCell ref="BN6:BN7"/>
    <mergeCell ref="BI6:BI7"/>
    <mergeCell ref="BK6:BK7"/>
    <mergeCell ref="AM6:AZ6"/>
    <mergeCell ref="BA6:BB7"/>
    <mergeCell ref="BC6:BD7"/>
    <mergeCell ref="BO6:BO7"/>
    <mergeCell ref="A1:D3"/>
    <mergeCell ref="A4:G5"/>
    <mergeCell ref="H4:BM4"/>
    <mergeCell ref="BN4:BQ5"/>
    <mergeCell ref="H5:AK5"/>
    <mergeCell ref="AL5:BM5"/>
    <mergeCell ref="BK1:BM1"/>
    <mergeCell ref="BK2:BM2"/>
    <mergeCell ref="BK3:BM3"/>
    <mergeCell ref="E1:BI3"/>
    <mergeCell ref="BL8:BL10"/>
    <mergeCell ref="BM8:BM10"/>
    <mergeCell ref="BN8:BN10"/>
    <mergeCell ref="BK8:BK10"/>
    <mergeCell ref="AH6:AI6"/>
    <mergeCell ref="AJ6:AK7"/>
    <mergeCell ref="AL6:AL7"/>
    <mergeCell ref="A6:A7"/>
    <mergeCell ref="B6:B7"/>
    <mergeCell ref="D6:D7"/>
    <mergeCell ref="E6:E7"/>
    <mergeCell ref="F6:F7"/>
    <mergeCell ref="G6:G7"/>
    <mergeCell ref="H6:L6"/>
    <mergeCell ref="M6:N6"/>
    <mergeCell ref="O6:AG6"/>
    <mergeCell ref="C6:C7"/>
    <mergeCell ref="C8:C21"/>
    <mergeCell ref="Y11:Y12"/>
    <mergeCell ref="Z11:Z12"/>
    <mergeCell ref="BN11:BN12"/>
    <mergeCell ref="BH11:BH12"/>
    <mergeCell ref="BI11:BI12"/>
    <mergeCell ref="BJ11:BJ12"/>
    <mergeCell ref="BK11:BK12"/>
    <mergeCell ref="BL11:BL12"/>
    <mergeCell ref="BM11:BM12"/>
    <mergeCell ref="AG11:AG12"/>
    <mergeCell ref="AH11:AH12"/>
    <mergeCell ref="AI11:AI12"/>
    <mergeCell ref="AJ11:AJ12"/>
    <mergeCell ref="AK11:AK12"/>
    <mergeCell ref="BG11:BG12"/>
    <mergeCell ref="AA11:AA12"/>
    <mergeCell ref="AB11:AB12"/>
    <mergeCell ref="AC11:AC12"/>
    <mergeCell ref="AD11:AD12"/>
    <mergeCell ref="AE11:AE12"/>
    <mergeCell ref="AF11:AF12"/>
    <mergeCell ref="L13:L14"/>
    <mergeCell ref="K20:K21"/>
    <mergeCell ref="L20:L21"/>
    <mergeCell ref="A15:A16"/>
    <mergeCell ref="E15:E16"/>
    <mergeCell ref="F15:F16"/>
    <mergeCell ref="V11:V12"/>
    <mergeCell ref="W11:W12"/>
    <mergeCell ref="X11:X12"/>
    <mergeCell ref="O11:O12"/>
    <mergeCell ref="P11:P12"/>
    <mergeCell ref="Q11:Q12"/>
    <mergeCell ref="R11:R12"/>
    <mergeCell ref="S11:S12"/>
    <mergeCell ref="T11:T12"/>
    <mergeCell ref="I11:I12"/>
    <mergeCell ref="J11:J12"/>
    <mergeCell ref="K11:K12"/>
    <mergeCell ref="L11:L12"/>
    <mergeCell ref="M11:M12"/>
    <mergeCell ref="N11:N12"/>
    <mergeCell ref="U11:U12"/>
    <mergeCell ref="M17:M19"/>
    <mergeCell ref="N17:N19"/>
    <mergeCell ref="O17:O19"/>
    <mergeCell ref="P17:P19"/>
    <mergeCell ref="Q17:Q19"/>
    <mergeCell ref="R17:R19"/>
    <mergeCell ref="A17:A19"/>
    <mergeCell ref="E17:E19"/>
    <mergeCell ref="F17:F19"/>
    <mergeCell ref="G17:G19"/>
    <mergeCell ref="H17:H19"/>
    <mergeCell ref="I17:I19"/>
    <mergeCell ref="J17:J19"/>
    <mergeCell ref="K17:K19"/>
    <mergeCell ref="L17:L19"/>
    <mergeCell ref="B8:B21"/>
    <mergeCell ref="A11:A12"/>
    <mergeCell ref="E11:E12"/>
    <mergeCell ref="F11:F12"/>
    <mergeCell ref="G11:G12"/>
    <mergeCell ref="H11:H12"/>
    <mergeCell ref="I13:I14"/>
    <mergeCell ref="J13:J14"/>
    <mergeCell ref="K13:K14"/>
    <mergeCell ref="G15:G16"/>
    <mergeCell ref="H15:H16"/>
    <mergeCell ref="Z17:Z19"/>
    <mergeCell ref="AA17:AA19"/>
    <mergeCell ref="AC17:AC19"/>
    <mergeCell ref="AD17:AD19"/>
    <mergeCell ref="S17:S19"/>
    <mergeCell ref="T17:T19"/>
    <mergeCell ref="U17:U19"/>
    <mergeCell ref="V17:V19"/>
    <mergeCell ref="W17:W19"/>
    <mergeCell ref="X17:X19"/>
    <mergeCell ref="Z20:Z21"/>
    <mergeCell ref="AA20:AA21"/>
    <mergeCell ref="BM17:BM19"/>
    <mergeCell ref="BN17:BN19"/>
    <mergeCell ref="A20:A21"/>
    <mergeCell ref="E20:E21"/>
    <mergeCell ref="F20:F21"/>
    <mergeCell ref="G20:G21"/>
    <mergeCell ref="H20:H21"/>
    <mergeCell ref="I20:I21"/>
    <mergeCell ref="J20:J21"/>
    <mergeCell ref="AK17:AK19"/>
    <mergeCell ref="BG17:BG19"/>
    <mergeCell ref="BH17:BH19"/>
    <mergeCell ref="BI17:BI19"/>
    <mergeCell ref="BJ17:BJ19"/>
    <mergeCell ref="BK17:BK19"/>
    <mergeCell ref="AE17:AE19"/>
    <mergeCell ref="AF17:AF19"/>
    <mergeCell ref="AG17:AG19"/>
    <mergeCell ref="AH17:AH19"/>
    <mergeCell ref="AI17:AI19"/>
    <mergeCell ref="AJ17:AJ19"/>
    <mergeCell ref="Y17:Y19"/>
    <mergeCell ref="Y13:Y14"/>
    <mergeCell ref="Z13:Z14"/>
    <mergeCell ref="BM20:BM21"/>
    <mergeCell ref="BN20:BN21"/>
    <mergeCell ref="A13:A14"/>
    <mergeCell ref="E13:E14"/>
    <mergeCell ref="F13:F14"/>
    <mergeCell ref="G13:G14"/>
    <mergeCell ref="H13:H14"/>
    <mergeCell ref="AI20:AI21"/>
    <mergeCell ref="AJ20:AJ21"/>
    <mergeCell ref="AK20:AK21"/>
    <mergeCell ref="BG20:BG21"/>
    <mergeCell ref="BH20:BH21"/>
    <mergeCell ref="BI20:BI21"/>
    <mergeCell ref="AC20:AC21"/>
    <mergeCell ref="AD20:AD21"/>
    <mergeCell ref="AE20:AE21"/>
    <mergeCell ref="AF20:AF21"/>
    <mergeCell ref="AG20:AG21"/>
    <mergeCell ref="AH20:AH21"/>
    <mergeCell ref="W20:W21"/>
    <mergeCell ref="X20:X21"/>
    <mergeCell ref="Y20:Y21"/>
    <mergeCell ref="AJ13:AJ14"/>
    <mergeCell ref="AK13:AK14"/>
    <mergeCell ref="M13:M14"/>
    <mergeCell ref="N13:N14"/>
    <mergeCell ref="BJ20:BJ21"/>
    <mergeCell ref="BK20:BK21"/>
    <mergeCell ref="BL20:BL21"/>
    <mergeCell ref="AB20:AB21"/>
    <mergeCell ref="Q20:Q21"/>
    <mergeCell ref="R20:R21"/>
    <mergeCell ref="S20:S21"/>
    <mergeCell ref="T20:T21"/>
    <mergeCell ref="U20:U21"/>
    <mergeCell ref="V20:V21"/>
    <mergeCell ref="M20:M21"/>
    <mergeCell ref="N20:N21"/>
    <mergeCell ref="O20:O21"/>
    <mergeCell ref="P20:P21"/>
    <mergeCell ref="BL17:BL19"/>
    <mergeCell ref="AB17:AB19"/>
    <mergeCell ref="U13:U14"/>
    <mergeCell ref="V13:V14"/>
    <mergeCell ref="W13:W14"/>
    <mergeCell ref="X13:X14"/>
    <mergeCell ref="BG13:BG14"/>
    <mergeCell ref="AA13:AA14"/>
    <mergeCell ref="AB13:AB14"/>
    <mergeCell ref="AC13:AC14"/>
    <mergeCell ref="AD13:AD14"/>
    <mergeCell ref="AE13:AE14"/>
    <mergeCell ref="AF13:AF14"/>
    <mergeCell ref="M8:M10"/>
    <mergeCell ref="N8:N10"/>
    <mergeCell ref="O8:O10"/>
    <mergeCell ref="P8:P10"/>
    <mergeCell ref="Q8:Q10"/>
    <mergeCell ref="R8:R10"/>
    <mergeCell ref="U8:U10"/>
    <mergeCell ref="V8:V10"/>
    <mergeCell ref="W8:W10"/>
    <mergeCell ref="X8:X10"/>
    <mergeCell ref="O13:O14"/>
    <mergeCell ref="P13:P14"/>
    <mergeCell ref="Q13:Q14"/>
    <mergeCell ref="R13:R14"/>
    <mergeCell ref="S13:S14"/>
    <mergeCell ref="T13:T14"/>
    <mergeCell ref="AI13:AI14"/>
    <mergeCell ref="BN13:BN14"/>
    <mergeCell ref="A8:A10"/>
    <mergeCell ref="E8:E10"/>
    <mergeCell ref="F8:F10"/>
    <mergeCell ref="G8:G10"/>
    <mergeCell ref="H8:H10"/>
    <mergeCell ref="I8:I10"/>
    <mergeCell ref="J8:J10"/>
    <mergeCell ref="K8:K10"/>
    <mergeCell ref="L8:L10"/>
    <mergeCell ref="BH13:BH14"/>
    <mergeCell ref="BI13:BI14"/>
    <mergeCell ref="BJ13:BJ14"/>
    <mergeCell ref="BK13:BK14"/>
    <mergeCell ref="BL13:BL14"/>
    <mergeCell ref="BM13:BM14"/>
    <mergeCell ref="AG13:AG14"/>
    <mergeCell ref="AH13:AH14"/>
    <mergeCell ref="AA8:AA10"/>
    <mergeCell ref="AB8:AB10"/>
    <mergeCell ref="AC8:AC10"/>
    <mergeCell ref="AD8:AD10"/>
    <mergeCell ref="S8:S10"/>
    <mergeCell ref="T8:T10"/>
    <mergeCell ref="I15:I16"/>
    <mergeCell ref="J15:J16"/>
    <mergeCell ref="AK8:AK10"/>
    <mergeCell ref="BG8:BG10"/>
    <mergeCell ref="BH8:BH10"/>
    <mergeCell ref="BI8:BI10"/>
    <mergeCell ref="BJ8:BJ10"/>
    <mergeCell ref="AE8:AE10"/>
    <mergeCell ref="AF8:AF10"/>
    <mergeCell ref="AG8:AG10"/>
    <mergeCell ref="AH8:AH10"/>
    <mergeCell ref="AI8:AI10"/>
    <mergeCell ref="AJ8:AJ10"/>
    <mergeCell ref="Y8:Y10"/>
    <mergeCell ref="Z8:Z10"/>
    <mergeCell ref="Q15:Q16"/>
    <mergeCell ref="R15:R16"/>
    <mergeCell ref="S15:S16"/>
    <mergeCell ref="T15:T16"/>
    <mergeCell ref="U15:U16"/>
    <mergeCell ref="V15:V16"/>
    <mergeCell ref="K15:K16"/>
    <mergeCell ref="L15:L16"/>
    <mergeCell ref="M15:M16"/>
    <mergeCell ref="N15:N16"/>
    <mergeCell ref="O15:O16"/>
    <mergeCell ref="P15:P16"/>
    <mergeCell ref="AC15:AC16"/>
    <mergeCell ref="AD15:AD16"/>
    <mergeCell ref="AE15:AE16"/>
    <mergeCell ref="AF15:AF16"/>
    <mergeCell ref="AG15:AG16"/>
    <mergeCell ref="AH15:AH16"/>
    <mergeCell ref="W15:W16"/>
    <mergeCell ref="X15:X16"/>
    <mergeCell ref="Y15:Y16"/>
    <mergeCell ref="Z15:Z16"/>
    <mergeCell ref="AA15:AA16"/>
    <mergeCell ref="AB15:AB16"/>
    <mergeCell ref="BJ15:BJ16"/>
    <mergeCell ref="BK15:BK16"/>
    <mergeCell ref="BL15:BL16"/>
    <mergeCell ref="BM15:BM16"/>
    <mergeCell ref="BN15:BN16"/>
    <mergeCell ref="AI15:AI16"/>
    <mergeCell ref="AJ15:AJ16"/>
    <mergeCell ref="AK15:AK16"/>
    <mergeCell ref="BG15:BG16"/>
    <mergeCell ref="BH15:BH16"/>
    <mergeCell ref="BI15:BI16"/>
  </mergeCells>
  <conditionalFormatting sqref="N11">
    <cfRule type="cellIs" dxfId="1690" priority="770" operator="equal">
      <formula>"CASI SIEMPRE"</formula>
    </cfRule>
    <cfRule type="cellIs" dxfId="1689" priority="771" operator="equal">
      <formula>"PROBABLE"</formula>
    </cfRule>
    <cfRule type="cellIs" dxfId="1688" priority="772" operator="equal">
      <formula>"POSIBLE"</formula>
    </cfRule>
    <cfRule type="cellIs" dxfId="1687" priority="773" operator="equal">
      <formula>"RARA VEZ"</formula>
    </cfRule>
    <cfRule type="cellIs" dxfId="1686" priority="774" operator="equal">
      <formula>"IMPROBABLE"</formula>
    </cfRule>
  </conditionalFormatting>
  <conditionalFormatting sqref="M11">
    <cfRule type="cellIs" dxfId="1685" priority="765" operator="equal">
      <formula>5</formula>
    </cfRule>
    <cfRule type="cellIs" dxfId="1684" priority="766" operator="equal">
      <formula>4</formula>
    </cfRule>
    <cfRule type="cellIs" dxfId="1683" priority="767" operator="equal">
      <formula>3</formula>
    </cfRule>
    <cfRule type="cellIs" dxfId="1682" priority="768" operator="equal">
      <formula>2</formula>
    </cfRule>
    <cfRule type="cellIs" dxfId="1681" priority="769" operator="equal">
      <formula>1</formula>
    </cfRule>
  </conditionalFormatting>
  <conditionalFormatting sqref="AH11">
    <cfRule type="cellIs" dxfId="1680" priority="759" operator="greaterThanOrEqual">
      <formula>12</formula>
    </cfRule>
    <cfRule type="cellIs" dxfId="1679" priority="760" operator="between">
      <formula>6</formula>
      <formula>11</formula>
    </cfRule>
    <cfRule type="cellIs" dxfId="1678" priority="764" operator="between">
      <formula>1</formula>
      <formula>5</formula>
    </cfRule>
  </conditionalFormatting>
  <conditionalFormatting sqref="AI11 AI20">
    <cfRule type="cellIs" dxfId="1677" priority="761" operator="equal">
      <formula>"CATASTRÓFICO"</formula>
    </cfRule>
    <cfRule type="cellIs" dxfId="1676" priority="762" operator="equal">
      <formula>"MAYOR"</formula>
    </cfRule>
    <cfRule type="cellIs" dxfId="1675" priority="763" operator="equal">
      <formula>"MODERADO"</formula>
    </cfRule>
  </conditionalFormatting>
  <conditionalFormatting sqref="AX11">
    <cfRule type="cellIs" priority="755" operator="equal">
      <formula>""""""</formula>
    </cfRule>
    <cfRule type="cellIs" dxfId="1674" priority="756" stopIfTrue="1" operator="equal">
      <formula>5</formula>
    </cfRule>
    <cfRule type="cellIs" dxfId="1673" priority="757" operator="equal">
      <formula>"0"</formula>
    </cfRule>
    <cfRule type="cellIs" dxfId="1672" priority="758" stopIfTrue="1" operator="equal">
      <formula>10</formula>
    </cfRule>
  </conditionalFormatting>
  <conditionalFormatting sqref="AZ11 AX14">
    <cfRule type="cellIs" priority="751" operator="equal">
      <formula>""""""</formula>
    </cfRule>
    <cfRule type="cellIs" dxfId="1671" priority="752" stopIfTrue="1" operator="equal">
      <formula>10</formula>
    </cfRule>
    <cfRule type="cellIs" dxfId="1670" priority="753" operator="equal">
      <formula>"0"</formula>
    </cfRule>
    <cfRule type="cellIs" dxfId="1669" priority="754" stopIfTrue="1" operator="equal">
      <formula>15</formula>
    </cfRule>
  </conditionalFormatting>
  <conditionalFormatting sqref="BA11 BA13:BA14 BD13:BD14">
    <cfRule type="cellIs" dxfId="1668" priority="748" operator="equal">
      <formula>"DÉBIL"</formula>
    </cfRule>
    <cfRule type="cellIs" dxfId="1667" priority="749" operator="equal">
      <formula>"MODERADO"</formula>
    </cfRule>
    <cfRule type="cellIs" dxfId="1666" priority="750" operator="equal">
      <formula>"FUERTE"</formula>
    </cfRule>
  </conditionalFormatting>
  <conditionalFormatting sqref="AV11">
    <cfRule type="cellIs" priority="744" operator="equal">
      <formula>""""""</formula>
    </cfRule>
    <cfRule type="cellIs" dxfId="1665" priority="745" stopIfTrue="1" operator="equal">
      <formula>10</formula>
    </cfRule>
    <cfRule type="cellIs" dxfId="1664" priority="746" operator="equal">
      <formula>"0"</formula>
    </cfRule>
    <cfRule type="cellIs" dxfId="1663" priority="747" stopIfTrue="1" operator="equal">
      <formula>15</formula>
    </cfRule>
  </conditionalFormatting>
  <conditionalFormatting sqref="AT11">
    <cfRule type="cellIs" priority="740" operator="equal">
      <formula>""""""</formula>
    </cfRule>
    <cfRule type="cellIs" dxfId="1662" priority="741" stopIfTrue="1" operator="equal">
      <formula>10</formula>
    </cfRule>
    <cfRule type="cellIs" dxfId="1661" priority="742" operator="equal">
      <formula>"0"</formula>
    </cfRule>
    <cfRule type="cellIs" dxfId="1660" priority="743" stopIfTrue="1" operator="equal">
      <formula>15</formula>
    </cfRule>
  </conditionalFormatting>
  <conditionalFormatting sqref="AR11">
    <cfRule type="cellIs" priority="736" operator="equal">
      <formula>""""""</formula>
    </cfRule>
    <cfRule type="cellIs" dxfId="1659" priority="737" stopIfTrue="1" operator="equal">
      <formula>10</formula>
    </cfRule>
    <cfRule type="cellIs" dxfId="1658" priority="738" operator="equal">
      <formula>"0"</formula>
    </cfRule>
    <cfRule type="cellIs" dxfId="1657" priority="739" stopIfTrue="1" operator="equal">
      <formula>15</formula>
    </cfRule>
  </conditionalFormatting>
  <conditionalFormatting sqref="AP11">
    <cfRule type="cellIs" priority="732" operator="equal">
      <formula>""""""</formula>
    </cfRule>
    <cfRule type="cellIs" dxfId="1656" priority="733" stopIfTrue="1" operator="equal">
      <formula>10</formula>
    </cfRule>
    <cfRule type="cellIs" dxfId="1655" priority="734" operator="equal">
      <formula>"0"</formula>
    </cfRule>
    <cfRule type="cellIs" dxfId="1654" priority="735" stopIfTrue="1" operator="equal">
      <formula>15</formula>
    </cfRule>
  </conditionalFormatting>
  <conditionalFormatting sqref="AN11">
    <cfRule type="cellIs" priority="728" operator="equal">
      <formula>""""""</formula>
    </cfRule>
    <cfRule type="cellIs" dxfId="1653" priority="729" stopIfTrue="1" operator="equal">
      <formula>10</formula>
    </cfRule>
    <cfRule type="cellIs" dxfId="1652" priority="730" operator="equal">
      <formula>"0"</formula>
    </cfRule>
    <cfRule type="cellIs" dxfId="1651" priority="731" stopIfTrue="1" operator="equal">
      <formula>15</formula>
    </cfRule>
  </conditionalFormatting>
  <conditionalFormatting sqref="BA12">
    <cfRule type="cellIs" dxfId="1650" priority="725" operator="equal">
      <formula>"DÉBIL"</formula>
    </cfRule>
    <cfRule type="cellIs" dxfId="1649" priority="726" operator="equal">
      <formula>"MODERADO"</formula>
    </cfRule>
    <cfRule type="cellIs" dxfId="1648" priority="727" operator="equal">
      <formula>"FUERTE"</formula>
    </cfRule>
  </conditionalFormatting>
  <conditionalFormatting sqref="BA17:BA19">
    <cfRule type="cellIs" dxfId="1647" priority="722" operator="equal">
      <formula>"DÉBIL"</formula>
    </cfRule>
    <cfRule type="cellIs" dxfId="1646" priority="723" operator="equal">
      <formula>"MODERADO"</formula>
    </cfRule>
    <cfRule type="cellIs" dxfId="1645" priority="724" operator="equal">
      <formula>"FUERTE"</formula>
    </cfRule>
  </conditionalFormatting>
  <conditionalFormatting sqref="BA20">
    <cfRule type="cellIs" dxfId="1644" priority="719" operator="equal">
      <formula>"DÉBIL"</formula>
    </cfRule>
    <cfRule type="cellIs" dxfId="1643" priority="720" operator="equal">
      <formula>"MODERADO"</formula>
    </cfRule>
    <cfRule type="cellIs" dxfId="1642" priority="721" operator="equal">
      <formula>"FUERTE"</formula>
    </cfRule>
  </conditionalFormatting>
  <conditionalFormatting sqref="BA21">
    <cfRule type="cellIs" dxfId="1641" priority="716" operator="equal">
      <formula>"DÉBIL"</formula>
    </cfRule>
    <cfRule type="cellIs" dxfId="1640" priority="717" operator="equal">
      <formula>"MODERADO"</formula>
    </cfRule>
    <cfRule type="cellIs" dxfId="1639" priority="718" operator="equal">
      <formula>"FUERTE"</formula>
    </cfRule>
  </conditionalFormatting>
  <conditionalFormatting sqref="BB17:BB21 BB11:BB14">
    <cfRule type="cellIs" dxfId="1638" priority="710" operator="greaterThanOrEqual">
      <formula>96</formula>
    </cfRule>
    <cfRule type="cellIs" dxfId="1637" priority="711" operator="between">
      <formula>86</formula>
      <formula>95</formula>
    </cfRule>
    <cfRule type="cellIs" dxfId="1636" priority="712" operator="between">
      <formula>0</formula>
      <formula>85</formula>
    </cfRule>
  </conditionalFormatting>
  <conditionalFormatting sqref="BD11">
    <cfRule type="cellIs" dxfId="1635" priority="707" operator="equal">
      <formula>"DÉBIL"</formula>
    </cfRule>
    <cfRule type="cellIs" dxfId="1634" priority="708" operator="equal">
      <formula>"MODERADO"</formula>
    </cfRule>
    <cfRule type="cellIs" dxfId="1633" priority="709" operator="equal">
      <formula>"FUERTE"</formula>
    </cfRule>
  </conditionalFormatting>
  <conditionalFormatting sqref="BD12">
    <cfRule type="cellIs" dxfId="1632" priority="704" operator="equal">
      <formula>"DÉBIL"</formula>
    </cfRule>
    <cfRule type="cellIs" dxfId="1631" priority="705" operator="equal">
      <formula>"MODERADO"</formula>
    </cfRule>
    <cfRule type="cellIs" dxfId="1630" priority="706" operator="equal">
      <formula>"FUERTE"</formula>
    </cfRule>
  </conditionalFormatting>
  <conditionalFormatting sqref="BD17:BD19">
    <cfRule type="cellIs" dxfId="1629" priority="701" operator="equal">
      <formula>"DÉBIL"</formula>
    </cfRule>
    <cfRule type="cellIs" dxfId="1628" priority="702" operator="equal">
      <formula>"MODERADO"</formula>
    </cfRule>
    <cfRule type="cellIs" dxfId="1627" priority="703" operator="equal">
      <formula>"FUERTE"</formula>
    </cfRule>
  </conditionalFormatting>
  <conditionalFormatting sqref="BD20">
    <cfRule type="cellIs" dxfId="1626" priority="698" operator="equal">
      <formula>"DÉBIL"</formula>
    </cfRule>
    <cfRule type="cellIs" dxfId="1625" priority="699" operator="equal">
      <formula>"MODERADO"</formula>
    </cfRule>
    <cfRule type="cellIs" dxfId="1624" priority="700" operator="equal">
      <formula>"FUERTE"</formula>
    </cfRule>
  </conditionalFormatting>
  <conditionalFormatting sqref="BD21">
    <cfRule type="cellIs" dxfId="1623" priority="695" operator="equal">
      <formula>"DÉBIL"</formula>
    </cfRule>
    <cfRule type="cellIs" dxfId="1622" priority="696" operator="equal">
      <formula>"MODERADO"</formula>
    </cfRule>
    <cfRule type="cellIs" dxfId="1621" priority="697" operator="equal">
      <formula>"FUERTE"</formula>
    </cfRule>
  </conditionalFormatting>
  <conditionalFormatting sqref="BE11:BH11 BH17 BE14:BF14">
    <cfRule type="cellIs" dxfId="1620" priority="689" operator="equal">
      <formula>"DÉBIL"</formula>
    </cfRule>
    <cfRule type="cellIs" dxfId="1619" priority="690" operator="equal">
      <formula>"MODERADO"</formula>
    </cfRule>
    <cfRule type="cellIs" dxfId="1618" priority="691" operator="equal">
      <formula>"FUERTE"</formula>
    </cfRule>
  </conditionalFormatting>
  <conditionalFormatting sqref="BM11">
    <cfRule type="cellIs" dxfId="1617" priority="686" operator="equal">
      <formula>"EXTREMO"</formula>
    </cfRule>
    <cfRule type="cellIs" dxfId="1616" priority="687" operator="equal">
      <formula>"MODERADO"</formula>
    </cfRule>
    <cfRule type="cellIs" dxfId="1615" priority="688" operator="equal">
      <formula>"ALTO"</formula>
    </cfRule>
  </conditionalFormatting>
  <conditionalFormatting sqref="BL11">
    <cfRule type="cellIs" dxfId="1614" priority="683" operator="equal">
      <formula>"DÉBIL"</formula>
    </cfRule>
    <cfRule type="cellIs" dxfId="1613" priority="684" operator="equal">
      <formula>"MODERADO"</formula>
    </cfRule>
    <cfRule type="cellIs" dxfId="1612" priority="685" operator="equal">
      <formula>"FUERTE"</formula>
    </cfRule>
  </conditionalFormatting>
  <conditionalFormatting sqref="BI11">
    <cfRule type="cellIs" dxfId="1611" priority="678" operator="equal">
      <formula>"CASI SIEMPRE"</formula>
    </cfRule>
    <cfRule type="cellIs" dxfId="1610" priority="679" operator="equal">
      <formula>"PROBABLE"</formula>
    </cfRule>
    <cfRule type="cellIs" dxfId="1609" priority="680" operator="equal">
      <formula>"POSIBLE"</formula>
    </cfRule>
    <cfRule type="cellIs" dxfId="1608" priority="681" operator="equal">
      <formula>"RARA VEZ"</formula>
    </cfRule>
    <cfRule type="cellIs" dxfId="1607" priority="682" operator="equal">
      <formula>"IMPROBABLE"</formula>
    </cfRule>
  </conditionalFormatting>
  <conditionalFormatting sqref="N20">
    <cfRule type="cellIs" dxfId="1606" priority="673" operator="equal">
      <formula>"CASI SIEMPRE"</formula>
    </cfRule>
    <cfRule type="cellIs" dxfId="1605" priority="674" operator="equal">
      <formula>"PROBABLE"</formula>
    </cfRule>
    <cfRule type="cellIs" dxfId="1604" priority="675" operator="equal">
      <formula>"POSIBLE"</formula>
    </cfRule>
    <cfRule type="cellIs" dxfId="1603" priority="676" operator="equal">
      <formula>"RARA VEZ"</formula>
    </cfRule>
    <cfRule type="cellIs" dxfId="1602" priority="677" operator="equal">
      <formula>"IMPROBABLE"</formula>
    </cfRule>
  </conditionalFormatting>
  <conditionalFormatting sqref="M20">
    <cfRule type="cellIs" dxfId="1601" priority="668" operator="equal">
      <formula>5</formula>
    </cfRule>
    <cfRule type="cellIs" dxfId="1600" priority="669" operator="equal">
      <formula>4</formula>
    </cfRule>
    <cfRule type="cellIs" dxfId="1599" priority="670" operator="equal">
      <formula>3</formula>
    </cfRule>
    <cfRule type="cellIs" dxfId="1598" priority="671" operator="equal">
      <formula>2</formula>
    </cfRule>
    <cfRule type="cellIs" dxfId="1597" priority="672" operator="equal">
      <formula>1</formula>
    </cfRule>
  </conditionalFormatting>
  <conditionalFormatting sqref="AX12">
    <cfRule type="cellIs" priority="664" operator="equal">
      <formula>""""""</formula>
    </cfRule>
    <cfRule type="cellIs" dxfId="1596" priority="665" stopIfTrue="1" operator="equal">
      <formula>5</formula>
    </cfRule>
    <cfRule type="cellIs" dxfId="1595" priority="666" operator="equal">
      <formula>"0"</formula>
    </cfRule>
    <cfRule type="cellIs" dxfId="1594" priority="667" stopIfTrue="1" operator="equal">
      <formula>10</formula>
    </cfRule>
  </conditionalFormatting>
  <conditionalFormatting sqref="AZ12">
    <cfRule type="cellIs" priority="660" operator="equal">
      <formula>""""""</formula>
    </cfRule>
    <cfRule type="cellIs" dxfId="1593" priority="661" stopIfTrue="1" operator="equal">
      <formula>10</formula>
    </cfRule>
    <cfRule type="cellIs" dxfId="1592" priority="662" operator="equal">
      <formula>"0"</formula>
    </cfRule>
    <cfRule type="cellIs" dxfId="1591" priority="663" stopIfTrue="1" operator="equal">
      <formula>15</formula>
    </cfRule>
  </conditionalFormatting>
  <conditionalFormatting sqref="AV12">
    <cfRule type="cellIs" priority="656" operator="equal">
      <formula>""""""</formula>
    </cfRule>
    <cfRule type="cellIs" dxfId="1590" priority="657" stopIfTrue="1" operator="equal">
      <formula>10</formula>
    </cfRule>
    <cfRule type="cellIs" dxfId="1589" priority="658" operator="equal">
      <formula>"0"</formula>
    </cfRule>
    <cfRule type="cellIs" dxfId="1588" priority="659" stopIfTrue="1" operator="equal">
      <formula>15</formula>
    </cfRule>
  </conditionalFormatting>
  <conditionalFormatting sqref="AT12">
    <cfRule type="cellIs" priority="652" operator="equal">
      <formula>""""""</formula>
    </cfRule>
    <cfRule type="cellIs" dxfId="1587" priority="653" stopIfTrue="1" operator="equal">
      <formula>10</formula>
    </cfRule>
    <cfRule type="cellIs" dxfId="1586" priority="654" operator="equal">
      <formula>"0"</formula>
    </cfRule>
    <cfRule type="cellIs" dxfId="1585" priority="655" stopIfTrue="1" operator="equal">
      <formula>15</formula>
    </cfRule>
  </conditionalFormatting>
  <conditionalFormatting sqref="AR12">
    <cfRule type="cellIs" priority="648" operator="equal">
      <formula>""""""</formula>
    </cfRule>
    <cfRule type="cellIs" dxfId="1584" priority="649" stopIfTrue="1" operator="equal">
      <formula>10</formula>
    </cfRule>
    <cfRule type="cellIs" dxfId="1583" priority="650" operator="equal">
      <formula>"0"</formula>
    </cfRule>
    <cfRule type="cellIs" dxfId="1582" priority="651" stopIfTrue="1" operator="equal">
      <formula>15</formula>
    </cfRule>
  </conditionalFormatting>
  <conditionalFormatting sqref="AP12">
    <cfRule type="cellIs" priority="644" operator="equal">
      <formula>""""""</formula>
    </cfRule>
    <cfRule type="cellIs" dxfId="1581" priority="645" stopIfTrue="1" operator="equal">
      <formula>10</formula>
    </cfRule>
    <cfRule type="cellIs" dxfId="1580" priority="646" operator="equal">
      <formula>"0"</formula>
    </cfRule>
    <cfRule type="cellIs" dxfId="1579" priority="647" stopIfTrue="1" operator="equal">
      <formula>15</formula>
    </cfRule>
  </conditionalFormatting>
  <conditionalFormatting sqref="AN12">
    <cfRule type="cellIs" priority="640" operator="equal">
      <formula>""""""</formula>
    </cfRule>
    <cfRule type="cellIs" dxfId="1578" priority="641" stopIfTrue="1" operator="equal">
      <formula>10</formula>
    </cfRule>
    <cfRule type="cellIs" dxfId="1577" priority="642" operator="equal">
      <formula>"0"</formula>
    </cfRule>
    <cfRule type="cellIs" dxfId="1576" priority="643" stopIfTrue="1" operator="equal">
      <formula>15</formula>
    </cfRule>
  </conditionalFormatting>
  <conditionalFormatting sqref="AR17">
    <cfRule type="cellIs" priority="636" operator="equal">
      <formula>""""""</formula>
    </cfRule>
    <cfRule type="cellIs" dxfId="1575" priority="637" stopIfTrue="1" operator="equal">
      <formula>10</formula>
    </cfRule>
    <cfRule type="cellIs" dxfId="1574" priority="638" operator="equal">
      <formula>"0"</formula>
    </cfRule>
    <cfRule type="cellIs" dxfId="1573" priority="639" stopIfTrue="1" operator="equal">
      <formula>15</formula>
    </cfRule>
  </conditionalFormatting>
  <conditionalFormatting sqref="AP17">
    <cfRule type="cellIs" priority="632" operator="equal">
      <formula>""""""</formula>
    </cfRule>
    <cfRule type="cellIs" dxfId="1572" priority="633" stopIfTrue="1" operator="equal">
      <formula>10</formula>
    </cfRule>
    <cfRule type="cellIs" dxfId="1571" priority="634" operator="equal">
      <formula>"0"</formula>
    </cfRule>
    <cfRule type="cellIs" dxfId="1570" priority="635" stopIfTrue="1" operator="equal">
      <formula>15</formula>
    </cfRule>
  </conditionalFormatting>
  <conditionalFormatting sqref="AN17:AN18">
    <cfRule type="cellIs" priority="628" operator="equal">
      <formula>""""""</formula>
    </cfRule>
    <cfRule type="cellIs" dxfId="1569" priority="629" stopIfTrue="1" operator="equal">
      <formula>10</formula>
    </cfRule>
    <cfRule type="cellIs" dxfId="1568" priority="630" operator="equal">
      <formula>"0"</formula>
    </cfRule>
    <cfRule type="cellIs" dxfId="1567" priority="631" stopIfTrue="1" operator="equal">
      <formula>15</formula>
    </cfRule>
  </conditionalFormatting>
  <conditionalFormatting sqref="AT17">
    <cfRule type="cellIs" priority="624" operator="equal">
      <formula>""""""</formula>
    </cfRule>
    <cfRule type="cellIs" dxfId="1566" priority="625" stopIfTrue="1" operator="equal">
      <formula>10</formula>
    </cfRule>
    <cfRule type="cellIs" dxfId="1565" priority="626" operator="equal">
      <formula>"0"</formula>
    </cfRule>
    <cfRule type="cellIs" dxfId="1564" priority="627" stopIfTrue="1" operator="equal">
      <formula>15</formula>
    </cfRule>
  </conditionalFormatting>
  <conditionalFormatting sqref="AV17">
    <cfRule type="cellIs" priority="620" operator="equal">
      <formula>""""""</formula>
    </cfRule>
    <cfRule type="cellIs" dxfId="1563" priority="621" stopIfTrue="1" operator="equal">
      <formula>10</formula>
    </cfRule>
    <cfRule type="cellIs" dxfId="1562" priority="622" operator="equal">
      <formula>"0"</formula>
    </cfRule>
    <cfRule type="cellIs" dxfId="1561" priority="623" stopIfTrue="1" operator="equal">
      <formula>15</formula>
    </cfRule>
  </conditionalFormatting>
  <conditionalFormatting sqref="AX17">
    <cfRule type="cellIs" priority="616" operator="equal">
      <formula>""""""</formula>
    </cfRule>
    <cfRule type="cellIs" dxfId="1560" priority="617" stopIfTrue="1" operator="equal">
      <formula>10</formula>
    </cfRule>
    <cfRule type="cellIs" dxfId="1559" priority="618" operator="equal">
      <formula>"0"</formula>
    </cfRule>
    <cfRule type="cellIs" dxfId="1558" priority="619" stopIfTrue="1" operator="equal">
      <formula>15</formula>
    </cfRule>
  </conditionalFormatting>
  <conditionalFormatting sqref="AZ17">
    <cfRule type="cellIs" priority="612" operator="equal">
      <formula>""""""</formula>
    </cfRule>
    <cfRule type="cellIs" dxfId="1557" priority="613" stopIfTrue="1" operator="equal">
      <formula>10</formula>
    </cfRule>
    <cfRule type="cellIs" dxfId="1556" priority="614" operator="equal">
      <formula>"0"</formula>
    </cfRule>
    <cfRule type="cellIs" dxfId="1555" priority="615" stopIfTrue="1" operator="equal">
      <formula>15</formula>
    </cfRule>
  </conditionalFormatting>
  <conditionalFormatting sqref="AZ19">
    <cfRule type="cellIs" priority="608" operator="equal">
      <formula>""""""</formula>
    </cfRule>
    <cfRule type="cellIs" dxfId="1554" priority="609" stopIfTrue="1" operator="equal">
      <formula>10</formula>
    </cfRule>
    <cfRule type="cellIs" dxfId="1553" priority="610" operator="equal">
      <formula>"0"</formula>
    </cfRule>
    <cfRule type="cellIs" dxfId="1552" priority="611" stopIfTrue="1" operator="equal">
      <formula>15</formula>
    </cfRule>
  </conditionalFormatting>
  <conditionalFormatting sqref="AV19">
    <cfRule type="cellIs" priority="604" operator="equal">
      <formula>""""""</formula>
    </cfRule>
    <cfRule type="cellIs" dxfId="1551" priority="605" stopIfTrue="1" operator="equal">
      <formula>10</formula>
    </cfRule>
    <cfRule type="cellIs" dxfId="1550" priority="606" operator="equal">
      <formula>"0"</formula>
    </cfRule>
    <cfRule type="cellIs" dxfId="1549" priority="607" stopIfTrue="1" operator="equal">
      <formula>15</formula>
    </cfRule>
  </conditionalFormatting>
  <conditionalFormatting sqref="AT19">
    <cfRule type="cellIs" priority="600" operator="equal">
      <formula>""""""</formula>
    </cfRule>
    <cfRule type="cellIs" dxfId="1548" priority="601" stopIfTrue="1" operator="equal">
      <formula>10</formula>
    </cfRule>
    <cfRule type="cellIs" dxfId="1547" priority="602" operator="equal">
      <formula>"0"</formula>
    </cfRule>
    <cfRule type="cellIs" dxfId="1546" priority="603" stopIfTrue="1" operator="equal">
      <formula>15</formula>
    </cfRule>
  </conditionalFormatting>
  <conditionalFormatting sqref="AR19">
    <cfRule type="cellIs" priority="596" operator="equal">
      <formula>""""""</formula>
    </cfRule>
    <cfRule type="cellIs" dxfId="1545" priority="597" stopIfTrue="1" operator="equal">
      <formula>10</formula>
    </cfRule>
    <cfRule type="cellIs" dxfId="1544" priority="598" operator="equal">
      <formula>"0"</formula>
    </cfRule>
    <cfRule type="cellIs" dxfId="1543" priority="599" stopIfTrue="1" operator="equal">
      <formula>15</formula>
    </cfRule>
  </conditionalFormatting>
  <conditionalFormatting sqref="AP19">
    <cfRule type="cellIs" priority="592" operator="equal">
      <formula>""""""</formula>
    </cfRule>
    <cfRule type="cellIs" dxfId="1542" priority="593" stopIfTrue="1" operator="equal">
      <formula>10</formula>
    </cfRule>
    <cfRule type="cellIs" dxfId="1541" priority="594" operator="equal">
      <formula>"0"</formula>
    </cfRule>
    <cfRule type="cellIs" dxfId="1540" priority="595" stopIfTrue="1" operator="equal">
      <formula>15</formula>
    </cfRule>
  </conditionalFormatting>
  <conditionalFormatting sqref="AN19">
    <cfRule type="cellIs" priority="588" operator="equal">
      <formula>""""""</formula>
    </cfRule>
    <cfRule type="cellIs" dxfId="1539" priority="589" stopIfTrue="1" operator="equal">
      <formula>10</formula>
    </cfRule>
    <cfRule type="cellIs" dxfId="1538" priority="590" operator="equal">
      <formula>"0"</formula>
    </cfRule>
    <cfRule type="cellIs" dxfId="1537" priority="591" stopIfTrue="1" operator="equal">
      <formula>15</formula>
    </cfRule>
  </conditionalFormatting>
  <conditionalFormatting sqref="AP18">
    <cfRule type="cellIs" priority="584" operator="equal">
      <formula>""""""</formula>
    </cfRule>
    <cfRule type="cellIs" dxfId="1536" priority="585" stopIfTrue="1" operator="equal">
      <formula>10</formula>
    </cfRule>
    <cfRule type="cellIs" dxfId="1535" priority="586" operator="equal">
      <formula>"0"</formula>
    </cfRule>
    <cfRule type="cellIs" dxfId="1534" priority="587" stopIfTrue="1" operator="equal">
      <formula>15</formula>
    </cfRule>
  </conditionalFormatting>
  <conditionalFormatting sqref="AR18">
    <cfRule type="cellIs" priority="580" operator="equal">
      <formula>""""""</formula>
    </cfRule>
    <cfRule type="cellIs" dxfId="1533" priority="581" stopIfTrue="1" operator="equal">
      <formula>10</formula>
    </cfRule>
    <cfRule type="cellIs" dxfId="1532" priority="582" operator="equal">
      <formula>"0"</formula>
    </cfRule>
    <cfRule type="cellIs" dxfId="1531" priority="583" stopIfTrue="1" operator="equal">
      <formula>15</formula>
    </cfRule>
  </conditionalFormatting>
  <conditionalFormatting sqref="AT18">
    <cfRule type="cellIs" priority="576" operator="equal">
      <formula>""""""</formula>
    </cfRule>
    <cfRule type="cellIs" dxfId="1530" priority="577" stopIfTrue="1" operator="equal">
      <formula>10</formula>
    </cfRule>
    <cfRule type="cellIs" dxfId="1529" priority="578" operator="equal">
      <formula>"0"</formula>
    </cfRule>
    <cfRule type="cellIs" dxfId="1528" priority="579" stopIfTrue="1" operator="equal">
      <formula>15</formula>
    </cfRule>
  </conditionalFormatting>
  <conditionalFormatting sqref="AV18">
    <cfRule type="cellIs" priority="572" operator="equal">
      <formula>""""""</formula>
    </cfRule>
    <cfRule type="cellIs" dxfId="1527" priority="573" stopIfTrue="1" operator="equal">
      <formula>10</formula>
    </cfRule>
    <cfRule type="cellIs" dxfId="1526" priority="574" operator="equal">
      <formula>"0"</formula>
    </cfRule>
    <cfRule type="cellIs" dxfId="1525" priority="575" stopIfTrue="1" operator="equal">
      <formula>15</formula>
    </cfRule>
  </conditionalFormatting>
  <conditionalFormatting sqref="AX18:AX19">
    <cfRule type="cellIs" priority="568" operator="equal">
      <formula>""""""</formula>
    </cfRule>
    <cfRule type="cellIs" dxfId="1524" priority="569" stopIfTrue="1" operator="equal">
      <formula>10</formula>
    </cfRule>
    <cfRule type="cellIs" dxfId="1523" priority="570" operator="equal">
      <formula>"0"</formula>
    </cfRule>
    <cfRule type="cellIs" dxfId="1522" priority="571" stopIfTrue="1" operator="equal">
      <formula>15</formula>
    </cfRule>
  </conditionalFormatting>
  <conditionalFormatting sqref="AZ18">
    <cfRule type="cellIs" priority="564" operator="equal">
      <formula>""""""</formula>
    </cfRule>
    <cfRule type="cellIs" dxfId="1521" priority="565" stopIfTrue="1" operator="equal">
      <formula>10</formula>
    </cfRule>
    <cfRule type="cellIs" dxfId="1520" priority="566" operator="equal">
      <formula>"0"</formula>
    </cfRule>
    <cfRule type="cellIs" dxfId="1519" priority="567" stopIfTrue="1" operator="equal">
      <formula>15</formula>
    </cfRule>
  </conditionalFormatting>
  <conditionalFormatting sqref="AZ20">
    <cfRule type="cellIs" priority="560" operator="equal">
      <formula>""""""</formula>
    </cfRule>
    <cfRule type="cellIs" dxfId="1518" priority="561" stopIfTrue="1" operator="equal">
      <formula>10</formula>
    </cfRule>
    <cfRule type="cellIs" dxfId="1517" priority="562" operator="equal">
      <formula>"0"</formula>
    </cfRule>
    <cfRule type="cellIs" dxfId="1516" priority="563" stopIfTrue="1" operator="equal">
      <formula>15</formula>
    </cfRule>
  </conditionalFormatting>
  <conditionalFormatting sqref="AN20">
    <cfRule type="cellIs" priority="556" operator="equal">
      <formula>""""""</formula>
    </cfRule>
    <cfRule type="cellIs" dxfId="1515" priority="557" stopIfTrue="1" operator="equal">
      <formula>10</formula>
    </cfRule>
    <cfRule type="cellIs" dxfId="1514" priority="558" operator="equal">
      <formula>"0"</formula>
    </cfRule>
    <cfRule type="cellIs" dxfId="1513" priority="559" stopIfTrue="1" operator="equal">
      <formula>15</formula>
    </cfRule>
  </conditionalFormatting>
  <conditionalFormatting sqref="AZ21">
    <cfRule type="cellIs" priority="552" operator="equal">
      <formula>""""""</formula>
    </cfRule>
    <cfRule type="cellIs" dxfId="1512" priority="553" stopIfTrue="1" operator="equal">
      <formula>10</formula>
    </cfRule>
    <cfRule type="cellIs" dxfId="1511" priority="554" operator="equal">
      <formula>"0"</formula>
    </cfRule>
    <cfRule type="cellIs" dxfId="1510" priority="555" stopIfTrue="1" operator="equal">
      <formula>15</formula>
    </cfRule>
  </conditionalFormatting>
  <conditionalFormatting sqref="AN21">
    <cfRule type="cellIs" priority="548" operator="equal">
      <formula>""""""</formula>
    </cfRule>
    <cfRule type="cellIs" dxfId="1509" priority="549" stopIfTrue="1" operator="equal">
      <formula>10</formula>
    </cfRule>
    <cfRule type="cellIs" dxfId="1508" priority="550" operator="equal">
      <formula>"0"</formula>
    </cfRule>
    <cfRule type="cellIs" dxfId="1507" priority="551" stopIfTrue="1" operator="equal">
      <formula>15</formula>
    </cfRule>
  </conditionalFormatting>
  <conditionalFormatting sqref="N17">
    <cfRule type="cellIs" dxfId="1506" priority="535" operator="equal">
      <formula>"CASI SIEMPRE"</formula>
    </cfRule>
    <cfRule type="cellIs" dxfId="1505" priority="536" operator="equal">
      <formula>"PROBABLE"</formula>
    </cfRule>
    <cfRule type="cellIs" dxfId="1504" priority="537" operator="equal">
      <formula>"POSIBLE"</formula>
    </cfRule>
    <cfRule type="cellIs" dxfId="1503" priority="538" operator="equal">
      <formula>"RARA VEZ"</formula>
    </cfRule>
    <cfRule type="cellIs" dxfId="1502" priority="539" operator="equal">
      <formula>"IMPROBABLE"</formula>
    </cfRule>
  </conditionalFormatting>
  <conditionalFormatting sqref="M17">
    <cfRule type="cellIs" dxfId="1501" priority="530" operator="equal">
      <formula>5</formula>
    </cfRule>
    <cfRule type="cellIs" dxfId="1500" priority="531" operator="equal">
      <formula>4</formula>
    </cfRule>
    <cfRule type="cellIs" dxfId="1499" priority="532" operator="equal">
      <formula>3</formula>
    </cfRule>
    <cfRule type="cellIs" dxfId="1498" priority="533" operator="equal">
      <formula>2</formula>
    </cfRule>
    <cfRule type="cellIs" dxfId="1497" priority="534" operator="equal">
      <formula>1</formula>
    </cfRule>
  </conditionalFormatting>
  <conditionalFormatting sqref="AH17">
    <cfRule type="cellIs" dxfId="1496" priority="527" operator="greaterThanOrEqual">
      <formula>12</formula>
    </cfRule>
    <cfRule type="cellIs" dxfId="1495" priority="528" operator="between">
      <formula>6</formula>
      <formula>11</formula>
    </cfRule>
    <cfRule type="cellIs" dxfId="1494" priority="529" operator="between">
      <formula>1</formula>
      <formula>5</formula>
    </cfRule>
  </conditionalFormatting>
  <conditionalFormatting sqref="AI17">
    <cfRule type="cellIs" dxfId="1493" priority="524" operator="equal">
      <formula>"CATASTRÓFICO"</formula>
    </cfRule>
    <cfRule type="cellIs" dxfId="1492" priority="525" operator="equal">
      <formula>"MAYOR"</formula>
    </cfRule>
    <cfRule type="cellIs" dxfId="1491" priority="526" operator="equal">
      <formula>"MODERADO"</formula>
    </cfRule>
  </conditionalFormatting>
  <conditionalFormatting sqref="AH20">
    <cfRule type="cellIs" dxfId="1490" priority="511" operator="greaterThanOrEqual">
      <formula>12</formula>
    </cfRule>
    <cfRule type="cellIs" dxfId="1489" priority="512" operator="between">
      <formula>6</formula>
      <formula>11</formula>
    </cfRule>
    <cfRule type="cellIs" dxfId="1488" priority="513" operator="between">
      <formula>1</formula>
      <formula>5</formula>
    </cfRule>
  </conditionalFormatting>
  <conditionalFormatting sqref="BE12:BF12">
    <cfRule type="cellIs" dxfId="1487" priority="505" operator="equal">
      <formula>"DÉBIL"</formula>
    </cfRule>
    <cfRule type="cellIs" dxfId="1486" priority="506" operator="equal">
      <formula>"MODERADO"</formula>
    </cfRule>
    <cfRule type="cellIs" dxfId="1485" priority="507" operator="equal">
      <formula>"FUERTE"</formula>
    </cfRule>
  </conditionalFormatting>
  <conditionalFormatting sqref="BE18:BF21">
    <cfRule type="cellIs" dxfId="1484" priority="502" operator="equal">
      <formula>"DÉBIL"</formula>
    </cfRule>
    <cfRule type="cellIs" dxfId="1483" priority="503" operator="equal">
      <formula>"MODERADO"</formula>
    </cfRule>
    <cfRule type="cellIs" dxfId="1482" priority="504" operator="equal">
      <formula>"FUERTE"</formula>
    </cfRule>
  </conditionalFormatting>
  <conditionalFormatting sqref="AK17">
    <cfRule type="cellIs" dxfId="1481" priority="499" operator="equal">
      <formula>"MODERADO"</formula>
    </cfRule>
    <cfRule type="cellIs" dxfId="1480" priority="500" operator="equal">
      <formula>"ALTO"</formula>
    </cfRule>
    <cfRule type="cellIs" dxfId="1479" priority="501" operator="equal">
      <formula>"EXTREMO"</formula>
    </cfRule>
  </conditionalFormatting>
  <conditionalFormatting sqref="AK17">
    <cfRule type="cellIs" dxfId="1478" priority="498" operator="equal">
      <formula>"NINGUNO"</formula>
    </cfRule>
  </conditionalFormatting>
  <conditionalFormatting sqref="AK20">
    <cfRule type="cellIs" dxfId="1477" priority="495" operator="equal">
      <formula>"MODERADO"</formula>
    </cfRule>
    <cfRule type="cellIs" dxfId="1476" priority="496" operator="equal">
      <formula>"ALTO"</formula>
    </cfRule>
    <cfRule type="cellIs" dxfId="1475" priority="497" operator="equal">
      <formula>"EXTREMO"</formula>
    </cfRule>
  </conditionalFormatting>
  <conditionalFormatting sqref="AK20">
    <cfRule type="cellIs" dxfId="1474" priority="494" operator="equal">
      <formula>"NINGUNO"</formula>
    </cfRule>
  </conditionalFormatting>
  <conditionalFormatting sqref="BM17">
    <cfRule type="cellIs" dxfId="1473" priority="487" operator="equal">
      <formula>"EXTREMO"</formula>
    </cfRule>
    <cfRule type="cellIs" dxfId="1472" priority="488" operator="equal">
      <formula>"MODERADO"</formula>
    </cfRule>
    <cfRule type="cellIs" dxfId="1471" priority="489" operator="equal">
      <formula>"ALTO"</formula>
    </cfRule>
  </conditionalFormatting>
  <conditionalFormatting sqref="BJ11">
    <cfRule type="cellIs" dxfId="1470" priority="484" operator="equal">
      <formula>"DÉBIL"</formula>
    </cfRule>
    <cfRule type="cellIs" dxfId="1469" priority="485" operator="equal">
      <formula>"MODERADO"</formula>
    </cfRule>
    <cfRule type="cellIs" dxfId="1468" priority="486" operator="equal">
      <formula>"FUERTE"</formula>
    </cfRule>
  </conditionalFormatting>
  <conditionalFormatting sqref="BI20">
    <cfRule type="cellIs" dxfId="1467" priority="479" operator="equal">
      <formula>"CASI SIEMPRE"</formula>
    </cfRule>
    <cfRule type="cellIs" dxfId="1466" priority="480" operator="equal">
      <formula>"PROBABLE"</formula>
    </cfRule>
    <cfRule type="cellIs" dxfId="1465" priority="481" operator="equal">
      <formula>"POSIBLE"</formula>
    </cfRule>
    <cfRule type="cellIs" dxfId="1464" priority="482" operator="equal">
      <formula>"RARA VEZ"</formula>
    </cfRule>
    <cfRule type="cellIs" dxfId="1463" priority="483" operator="equal">
      <formula>"IMPROBABLE"</formula>
    </cfRule>
  </conditionalFormatting>
  <conditionalFormatting sqref="BE17:BF17">
    <cfRule type="cellIs" dxfId="1462" priority="471" operator="equal">
      <formula>"DÉBIL"</formula>
    </cfRule>
    <cfRule type="cellIs" dxfId="1461" priority="472" operator="equal">
      <formula>"MODERADO"</formula>
    </cfRule>
    <cfRule type="cellIs" dxfId="1460" priority="473" operator="equal">
      <formula>"FUERTE"</formula>
    </cfRule>
  </conditionalFormatting>
  <conditionalFormatting sqref="AR20">
    <cfRule type="cellIs" priority="467" operator="equal">
      <formula>""""""</formula>
    </cfRule>
    <cfRule type="cellIs" dxfId="1459" priority="468" stopIfTrue="1" operator="equal">
      <formula>10</formula>
    </cfRule>
    <cfRule type="cellIs" dxfId="1458" priority="469" operator="equal">
      <formula>"0"</formula>
    </cfRule>
    <cfRule type="cellIs" dxfId="1457" priority="470" stopIfTrue="1" operator="equal">
      <formula>15</formula>
    </cfRule>
  </conditionalFormatting>
  <conditionalFormatting sqref="AP20">
    <cfRule type="cellIs" priority="463" operator="equal">
      <formula>""""""</formula>
    </cfRule>
    <cfRule type="cellIs" dxfId="1456" priority="464" stopIfTrue="1" operator="equal">
      <formula>10</formula>
    </cfRule>
    <cfRule type="cellIs" dxfId="1455" priority="465" operator="equal">
      <formula>"0"</formula>
    </cfRule>
    <cfRule type="cellIs" dxfId="1454" priority="466" stopIfTrue="1" operator="equal">
      <formula>15</formula>
    </cfRule>
  </conditionalFormatting>
  <conditionalFormatting sqref="AT20">
    <cfRule type="cellIs" priority="459" operator="equal">
      <formula>""""""</formula>
    </cfRule>
    <cfRule type="cellIs" dxfId="1453" priority="460" stopIfTrue="1" operator="equal">
      <formula>10</formula>
    </cfRule>
    <cfRule type="cellIs" dxfId="1452" priority="461" operator="equal">
      <formula>"0"</formula>
    </cfRule>
    <cfRule type="cellIs" dxfId="1451" priority="462" stopIfTrue="1" operator="equal">
      <formula>15</formula>
    </cfRule>
  </conditionalFormatting>
  <conditionalFormatting sqref="AV20">
    <cfRule type="cellIs" priority="455" operator="equal">
      <formula>""""""</formula>
    </cfRule>
    <cfRule type="cellIs" dxfId="1450" priority="456" stopIfTrue="1" operator="equal">
      <formula>10</formula>
    </cfRule>
    <cfRule type="cellIs" dxfId="1449" priority="457" operator="equal">
      <formula>"0"</formula>
    </cfRule>
    <cfRule type="cellIs" dxfId="1448" priority="458" stopIfTrue="1" operator="equal">
      <formula>15</formula>
    </cfRule>
  </conditionalFormatting>
  <conditionalFormatting sqref="AX20">
    <cfRule type="cellIs" priority="451" operator="equal">
      <formula>""""""</formula>
    </cfRule>
    <cfRule type="cellIs" dxfId="1447" priority="452" stopIfTrue="1" operator="equal">
      <formula>10</formula>
    </cfRule>
    <cfRule type="cellIs" dxfId="1446" priority="453" operator="equal">
      <formula>"0"</formula>
    </cfRule>
    <cfRule type="cellIs" dxfId="1445" priority="454" stopIfTrue="1" operator="equal">
      <formula>15</formula>
    </cfRule>
  </conditionalFormatting>
  <conditionalFormatting sqref="AP21">
    <cfRule type="cellIs" priority="431" operator="equal">
      <formula>""""""</formula>
    </cfRule>
    <cfRule type="cellIs" dxfId="1444" priority="432" stopIfTrue="1" operator="equal">
      <formula>10</formula>
    </cfRule>
    <cfRule type="cellIs" dxfId="1443" priority="433" operator="equal">
      <formula>"0"</formula>
    </cfRule>
    <cfRule type="cellIs" dxfId="1442" priority="434" stopIfTrue="1" operator="equal">
      <formula>15</formula>
    </cfRule>
  </conditionalFormatting>
  <conditionalFormatting sqref="AR21">
    <cfRule type="cellIs" priority="427" operator="equal">
      <formula>""""""</formula>
    </cfRule>
    <cfRule type="cellIs" dxfId="1441" priority="428" stopIfTrue="1" operator="equal">
      <formula>10</formula>
    </cfRule>
    <cfRule type="cellIs" dxfId="1440" priority="429" operator="equal">
      <formula>"0"</formula>
    </cfRule>
    <cfRule type="cellIs" dxfId="1439" priority="430" stopIfTrue="1" operator="equal">
      <formula>15</formula>
    </cfRule>
  </conditionalFormatting>
  <conditionalFormatting sqref="AT21">
    <cfRule type="cellIs" priority="423" operator="equal">
      <formula>""""""</formula>
    </cfRule>
    <cfRule type="cellIs" dxfId="1438" priority="424" stopIfTrue="1" operator="equal">
      <formula>10</formula>
    </cfRule>
    <cfRule type="cellIs" dxfId="1437" priority="425" operator="equal">
      <formula>"0"</formula>
    </cfRule>
    <cfRule type="cellIs" dxfId="1436" priority="426" stopIfTrue="1" operator="equal">
      <formula>15</formula>
    </cfRule>
  </conditionalFormatting>
  <conditionalFormatting sqref="AV21">
    <cfRule type="cellIs" priority="419" operator="equal">
      <formula>""""""</formula>
    </cfRule>
    <cfRule type="cellIs" dxfId="1435" priority="420" stopIfTrue="1" operator="equal">
      <formula>10</formula>
    </cfRule>
    <cfRule type="cellIs" dxfId="1434" priority="421" operator="equal">
      <formula>"0"</formula>
    </cfRule>
    <cfRule type="cellIs" dxfId="1433" priority="422" stopIfTrue="1" operator="equal">
      <formula>15</formula>
    </cfRule>
  </conditionalFormatting>
  <conditionalFormatting sqref="AX21">
    <cfRule type="cellIs" priority="415" operator="equal">
      <formula>""""""</formula>
    </cfRule>
    <cfRule type="cellIs" dxfId="1432" priority="416" stopIfTrue="1" operator="equal">
      <formula>10</formula>
    </cfRule>
    <cfRule type="cellIs" dxfId="1431" priority="417" operator="equal">
      <formula>"0"</formula>
    </cfRule>
    <cfRule type="cellIs" dxfId="1430" priority="418" stopIfTrue="1" operator="equal">
      <formula>15</formula>
    </cfRule>
  </conditionalFormatting>
  <conditionalFormatting sqref="BM20">
    <cfRule type="cellIs" dxfId="1429" priority="412" operator="equal">
      <formula>"EXTREMO"</formula>
    </cfRule>
    <cfRule type="cellIs" dxfId="1428" priority="413" operator="equal">
      <formula>"MODERADO"</formula>
    </cfRule>
    <cfRule type="cellIs" dxfId="1427" priority="414" operator="equal">
      <formula>"ALTO"</formula>
    </cfRule>
  </conditionalFormatting>
  <conditionalFormatting sqref="BJ17">
    <cfRule type="cellIs" dxfId="1426" priority="406" operator="equal">
      <formula>"DÉBIL"</formula>
    </cfRule>
    <cfRule type="cellIs" dxfId="1425" priority="407" operator="equal">
      <formula>"MODERADO"</formula>
    </cfRule>
    <cfRule type="cellIs" dxfId="1424" priority="408" operator="equal">
      <formula>"FUERTE"</formula>
    </cfRule>
  </conditionalFormatting>
  <conditionalFormatting sqref="BJ20">
    <cfRule type="cellIs" dxfId="1423" priority="403" operator="equal">
      <formula>"DÉBIL"</formula>
    </cfRule>
    <cfRule type="cellIs" dxfId="1422" priority="404" operator="equal">
      <formula>"MODERADO"</formula>
    </cfRule>
    <cfRule type="cellIs" dxfId="1421" priority="405" operator="equal">
      <formula>"FUERTE"</formula>
    </cfRule>
  </conditionalFormatting>
  <conditionalFormatting sqref="BI17">
    <cfRule type="cellIs" dxfId="1420" priority="395" operator="equal">
      <formula>"CASI SIEMPRE"</formula>
    </cfRule>
    <cfRule type="cellIs" dxfId="1419" priority="396" operator="equal">
      <formula>"PROBABLE"</formula>
    </cfRule>
    <cfRule type="cellIs" dxfId="1418" priority="397" operator="equal">
      <formula>"POSIBLE"</formula>
    </cfRule>
    <cfRule type="cellIs" dxfId="1417" priority="398" operator="equal">
      <formula>"RARA VEZ"</formula>
    </cfRule>
    <cfRule type="cellIs" dxfId="1416" priority="399" operator="equal">
      <formula>"IMPROBABLE"</formula>
    </cfRule>
  </conditionalFormatting>
  <conditionalFormatting sqref="AK11">
    <cfRule type="cellIs" dxfId="1415" priority="392" operator="equal">
      <formula>"EXTREMO"</formula>
    </cfRule>
    <cfRule type="cellIs" dxfId="1414" priority="393" operator="equal">
      <formula>"MODERADO"</formula>
    </cfRule>
    <cfRule type="cellIs" dxfId="1413" priority="394" operator="equal">
      <formula>"ALTO"</formula>
    </cfRule>
  </conditionalFormatting>
  <conditionalFormatting sqref="BG17">
    <cfRule type="cellIs" dxfId="1412" priority="389" operator="equal">
      <formula>"DÉBIL"</formula>
    </cfRule>
    <cfRule type="cellIs" dxfId="1411" priority="390" operator="equal">
      <formula>"MODERADO"</formula>
    </cfRule>
    <cfRule type="cellIs" dxfId="1410" priority="391" operator="equal">
      <formula>"FUERTE"</formula>
    </cfRule>
  </conditionalFormatting>
  <conditionalFormatting sqref="BG20">
    <cfRule type="cellIs" dxfId="1409" priority="386" operator="equal">
      <formula>"DÉBIL"</formula>
    </cfRule>
    <cfRule type="cellIs" dxfId="1408" priority="387" operator="equal">
      <formula>"MODERADO"</formula>
    </cfRule>
    <cfRule type="cellIs" dxfId="1407" priority="388" operator="equal">
      <formula>"FUERTE"</formula>
    </cfRule>
  </conditionalFormatting>
  <conditionalFormatting sqref="BH20">
    <cfRule type="cellIs" dxfId="1406" priority="383" operator="equal">
      <formula>"DÉBIL"</formula>
    </cfRule>
    <cfRule type="cellIs" dxfId="1405" priority="384" operator="equal">
      <formula>"MODERADO"</formula>
    </cfRule>
    <cfRule type="cellIs" dxfId="1404" priority="385" operator="equal">
      <formula>"FUERTE"</formula>
    </cfRule>
  </conditionalFormatting>
  <conditionalFormatting sqref="BK11">
    <cfRule type="cellIs" dxfId="1403" priority="380" operator="equal">
      <formula>"CATASTRÓFICO"</formula>
    </cfRule>
    <cfRule type="cellIs" dxfId="1402" priority="381" operator="equal">
      <formula>"MAYOR"</formula>
    </cfRule>
    <cfRule type="cellIs" dxfId="1401" priority="382" operator="equal">
      <formula>"MODERADO"</formula>
    </cfRule>
  </conditionalFormatting>
  <conditionalFormatting sqref="BK17">
    <cfRule type="cellIs" dxfId="1400" priority="377" operator="equal">
      <formula>"CATASTRÓFICO"</formula>
    </cfRule>
    <cfRule type="cellIs" dxfId="1399" priority="378" operator="equal">
      <formula>"MAYOR"</formula>
    </cfRule>
    <cfRule type="cellIs" dxfId="1398" priority="379" operator="equal">
      <formula>"MODERADO"</formula>
    </cfRule>
  </conditionalFormatting>
  <conditionalFormatting sqref="BK20">
    <cfRule type="cellIs" dxfId="1397" priority="374" operator="equal">
      <formula>"CATASTRÓFICO"</formula>
    </cfRule>
    <cfRule type="cellIs" dxfId="1396" priority="375" operator="equal">
      <formula>"MAYOR"</formula>
    </cfRule>
    <cfRule type="cellIs" dxfId="1395" priority="376" operator="equal">
      <formula>"MODERADO"</formula>
    </cfRule>
  </conditionalFormatting>
  <conditionalFormatting sqref="BH13">
    <cfRule type="cellIs" dxfId="1394" priority="359" operator="equal">
      <formula>"DÉBIL"</formula>
    </cfRule>
    <cfRule type="cellIs" dxfId="1393" priority="360" operator="equal">
      <formula>"MODERADO"</formula>
    </cfRule>
    <cfRule type="cellIs" dxfId="1392" priority="361" operator="equal">
      <formula>"FUERTE"</formula>
    </cfRule>
  </conditionalFormatting>
  <conditionalFormatting sqref="AR13">
    <cfRule type="cellIs" priority="355" operator="equal">
      <formula>""""""</formula>
    </cfRule>
    <cfRule type="cellIs" dxfId="1391" priority="356" stopIfTrue="1" operator="equal">
      <formula>10</formula>
    </cfRule>
    <cfRule type="cellIs" dxfId="1390" priority="357" operator="equal">
      <formula>"0"</formula>
    </cfRule>
    <cfRule type="cellIs" dxfId="1389" priority="358" stopIfTrue="1" operator="equal">
      <formula>15</formula>
    </cfRule>
  </conditionalFormatting>
  <conditionalFormatting sqref="AP13">
    <cfRule type="cellIs" priority="351" operator="equal">
      <formula>""""""</formula>
    </cfRule>
    <cfRule type="cellIs" dxfId="1388" priority="352" stopIfTrue="1" operator="equal">
      <formula>10</formula>
    </cfRule>
    <cfRule type="cellIs" dxfId="1387" priority="353" operator="equal">
      <formula>"0"</formula>
    </cfRule>
    <cfRule type="cellIs" dxfId="1386" priority="354" stopIfTrue="1" operator="equal">
      <formula>15</formula>
    </cfRule>
  </conditionalFormatting>
  <conditionalFormatting sqref="AN13">
    <cfRule type="cellIs" priority="347" operator="equal">
      <formula>""""""</formula>
    </cfRule>
    <cfRule type="cellIs" dxfId="1385" priority="348" stopIfTrue="1" operator="equal">
      <formula>10</formula>
    </cfRule>
    <cfRule type="cellIs" dxfId="1384" priority="349" operator="equal">
      <formula>"0"</formula>
    </cfRule>
    <cfRule type="cellIs" dxfId="1383" priority="350" stopIfTrue="1" operator="equal">
      <formula>15</formula>
    </cfRule>
  </conditionalFormatting>
  <conditionalFormatting sqref="AT13">
    <cfRule type="cellIs" priority="343" operator="equal">
      <formula>""""""</formula>
    </cfRule>
    <cfRule type="cellIs" dxfId="1382" priority="344" stopIfTrue="1" operator="equal">
      <formula>10</formula>
    </cfRule>
    <cfRule type="cellIs" dxfId="1381" priority="345" operator="equal">
      <formula>"0"</formula>
    </cfRule>
    <cfRule type="cellIs" dxfId="1380" priority="346" stopIfTrue="1" operator="equal">
      <formula>15</formula>
    </cfRule>
  </conditionalFormatting>
  <conditionalFormatting sqref="AV13">
    <cfRule type="cellIs" priority="339" operator="equal">
      <formula>""""""</formula>
    </cfRule>
    <cfRule type="cellIs" dxfId="1379" priority="340" stopIfTrue="1" operator="equal">
      <formula>10</formula>
    </cfRule>
    <cfRule type="cellIs" dxfId="1378" priority="341" operator="equal">
      <formula>"0"</formula>
    </cfRule>
    <cfRule type="cellIs" dxfId="1377" priority="342" stopIfTrue="1" operator="equal">
      <formula>15</formula>
    </cfRule>
  </conditionalFormatting>
  <conditionalFormatting sqref="AX13">
    <cfRule type="cellIs" priority="335" operator="equal">
      <formula>""""""</formula>
    </cfRule>
    <cfRule type="cellIs" dxfId="1376" priority="336" stopIfTrue="1" operator="equal">
      <formula>10</formula>
    </cfRule>
    <cfRule type="cellIs" dxfId="1375" priority="337" operator="equal">
      <formula>"0"</formula>
    </cfRule>
    <cfRule type="cellIs" dxfId="1374" priority="338" stopIfTrue="1" operator="equal">
      <formula>15</formula>
    </cfRule>
  </conditionalFormatting>
  <conditionalFormatting sqref="AZ13">
    <cfRule type="cellIs" priority="331" operator="equal">
      <formula>""""""</formula>
    </cfRule>
    <cfRule type="cellIs" dxfId="1373" priority="332" stopIfTrue="1" operator="equal">
      <formula>10</formula>
    </cfRule>
    <cfRule type="cellIs" dxfId="1372" priority="333" operator="equal">
      <formula>"0"</formula>
    </cfRule>
    <cfRule type="cellIs" dxfId="1371" priority="334" stopIfTrue="1" operator="equal">
      <formula>15</formula>
    </cfRule>
  </conditionalFormatting>
  <conditionalFormatting sqref="AZ14">
    <cfRule type="cellIs" priority="327" operator="equal">
      <formula>""""""</formula>
    </cfRule>
    <cfRule type="cellIs" dxfId="1370" priority="328" stopIfTrue="1" operator="equal">
      <formula>10</formula>
    </cfRule>
    <cfRule type="cellIs" dxfId="1369" priority="329" operator="equal">
      <formula>"0"</formula>
    </cfRule>
    <cfRule type="cellIs" dxfId="1368" priority="330" stopIfTrue="1" operator="equal">
      <formula>15</formula>
    </cfRule>
  </conditionalFormatting>
  <conditionalFormatting sqref="AV14">
    <cfRule type="cellIs" priority="323" operator="equal">
      <formula>""""""</formula>
    </cfRule>
    <cfRule type="cellIs" dxfId="1367" priority="324" stopIfTrue="1" operator="equal">
      <formula>10</formula>
    </cfRule>
    <cfRule type="cellIs" dxfId="1366" priority="325" operator="equal">
      <formula>"0"</formula>
    </cfRule>
    <cfRule type="cellIs" dxfId="1365" priority="326" stopIfTrue="1" operator="equal">
      <formula>15</formula>
    </cfRule>
  </conditionalFormatting>
  <conditionalFormatting sqref="AT14">
    <cfRule type="cellIs" priority="319" operator="equal">
      <formula>""""""</formula>
    </cfRule>
    <cfRule type="cellIs" dxfId="1364" priority="320" stopIfTrue="1" operator="equal">
      <formula>10</formula>
    </cfRule>
    <cfRule type="cellIs" dxfId="1363" priority="321" operator="equal">
      <formula>"0"</formula>
    </cfRule>
    <cfRule type="cellIs" dxfId="1362" priority="322" stopIfTrue="1" operator="equal">
      <formula>15</formula>
    </cfRule>
  </conditionalFormatting>
  <conditionalFormatting sqref="AR14">
    <cfRule type="cellIs" priority="315" operator="equal">
      <formula>""""""</formula>
    </cfRule>
    <cfRule type="cellIs" dxfId="1361" priority="316" stopIfTrue="1" operator="equal">
      <formula>10</formula>
    </cfRule>
    <cfRule type="cellIs" dxfId="1360" priority="317" operator="equal">
      <formula>"0"</formula>
    </cfRule>
    <cfRule type="cellIs" dxfId="1359" priority="318" stopIfTrue="1" operator="equal">
      <formula>15</formula>
    </cfRule>
  </conditionalFormatting>
  <conditionalFormatting sqref="AP14">
    <cfRule type="cellIs" priority="311" operator="equal">
      <formula>""""""</formula>
    </cfRule>
    <cfRule type="cellIs" dxfId="1358" priority="312" stopIfTrue="1" operator="equal">
      <formula>10</formula>
    </cfRule>
    <cfRule type="cellIs" dxfId="1357" priority="313" operator="equal">
      <formula>"0"</formula>
    </cfRule>
    <cfRule type="cellIs" dxfId="1356" priority="314" stopIfTrue="1" operator="equal">
      <formula>15</formula>
    </cfRule>
  </conditionalFormatting>
  <conditionalFormatting sqref="AN14">
    <cfRule type="cellIs" priority="307" operator="equal">
      <formula>""""""</formula>
    </cfRule>
    <cfRule type="cellIs" dxfId="1355" priority="308" stopIfTrue="1" operator="equal">
      <formula>10</formula>
    </cfRule>
    <cfRule type="cellIs" dxfId="1354" priority="309" operator="equal">
      <formula>"0"</formula>
    </cfRule>
    <cfRule type="cellIs" dxfId="1353" priority="310" stopIfTrue="1" operator="equal">
      <formula>15</formula>
    </cfRule>
  </conditionalFormatting>
  <conditionalFormatting sqref="N13">
    <cfRule type="cellIs" dxfId="1352" priority="278" operator="equal">
      <formula>"CASI SIEMPRE"</formula>
    </cfRule>
    <cfRule type="cellIs" dxfId="1351" priority="279" operator="equal">
      <formula>"PROBABLE"</formula>
    </cfRule>
    <cfRule type="cellIs" dxfId="1350" priority="280" operator="equal">
      <formula>"POSIBLE"</formula>
    </cfRule>
    <cfRule type="cellIs" dxfId="1349" priority="281" operator="equal">
      <formula>"RARA VEZ"</formula>
    </cfRule>
    <cfRule type="cellIs" dxfId="1348" priority="282" operator="equal">
      <formula>"IMPROBABLE"</formula>
    </cfRule>
  </conditionalFormatting>
  <conditionalFormatting sqref="M13">
    <cfRule type="cellIs" dxfId="1347" priority="273" operator="equal">
      <formula>5</formula>
    </cfRule>
    <cfRule type="cellIs" dxfId="1346" priority="274" operator="equal">
      <formula>4</formula>
    </cfRule>
    <cfRule type="cellIs" dxfId="1345" priority="275" operator="equal">
      <formula>3</formula>
    </cfRule>
    <cfRule type="cellIs" dxfId="1344" priority="276" operator="equal">
      <formula>2</formula>
    </cfRule>
    <cfRule type="cellIs" dxfId="1343" priority="277" operator="equal">
      <formula>1</formula>
    </cfRule>
  </conditionalFormatting>
  <conditionalFormatting sqref="AH13">
    <cfRule type="cellIs" dxfId="1342" priority="270" operator="greaterThanOrEqual">
      <formula>12</formula>
    </cfRule>
    <cfRule type="cellIs" dxfId="1341" priority="271" operator="between">
      <formula>6</formula>
      <formula>11</formula>
    </cfRule>
    <cfRule type="cellIs" dxfId="1340" priority="272" operator="between">
      <formula>1</formula>
      <formula>5</formula>
    </cfRule>
  </conditionalFormatting>
  <conditionalFormatting sqref="AI13">
    <cfRule type="cellIs" dxfId="1339" priority="267" operator="equal">
      <formula>"CATASTRÓFICO"</formula>
    </cfRule>
    <cfRule type="cellIs" dxfId="1338" priority="268" operator="equal">
      <formula>"MAYOR"</formula>
    </cfRule>
    <cfRule type="cellIs" dxfId="1337" priority="269" operator="equal">
      <formula>"MODERADO"</formula>
    </cfRule>
  </conditionalFormatting>
  <conditionalFormatting sqref="AK13">
    <cfRule type="cellIs" dxfId="1336" priority="261" operator="equal">
      <formula>"MODERADO"</formula>
    </cfRule>
    <cfRule type="cellIs" dxfId="1335" priority="262" operator="equal">
      <formula>"ALTO"</formula>
    </cfRule>
    <cfRule type="cellIs" dxfId="1334" priority="263" operator="equal">
      <formula>"EXTREMO"</formula>
    </cfRule>
  </conditionalFormatting>
  <conditionalFormatting sqref="AK13">
    <cfRule type="cellIs" dxfId="1333" priority="260" operator="equal">
      <formula>"NINGUNO"</formula>
    </cfRule>
  </conditionalFormatting>
  <conditionalFormatting sqref="BM13">
    <cfRule type="cellIs" dxfId="1332" priority="257" operator="equal">
      <formula>"EXTREMO"</formula>
    </cfRule>
    <cfRule type="cellIs" dxfId="1331" priority="258" operator="equal">
      <formula>"MODERADO"</formula>
    </cfRule>
    <cfRule type="cellIs" dxfId="1330" priority="259" operator="equal">
      <formula>"ALTO"</formula>
    </cfRule>
  </conditionalFormatting>
  <conditionalFormatting sqref="BE13:BF13">
    <cfRule type="cellIs" dxfId="1329" priority="254" operator="equal">
      <formula>"DÉBIL"</formula>
    </cfRule>
    <cfRule type="cellIs" dxfId="1328" priority="255" operator="equal">
      <formula>"MODERADO"</formula>
    </cfRule>
    <cfRule type="cellIs" dxfId="1327" priority="256" operator="equal">
      <formula>"FUERTE"</formula>
    </cfRule>
  </conditionalFormatting>
  <conditionalFormatting sqref="BJ13">
    <cfRule type="cellIs" dxfId="1326" priority="251" operator="equal">
      <formula>"DÉBIL"</formula>
    </cfRule>
    <cfRule type="cellIs" dxfId="1325" priority="252" operator="equal">
      <formula>"MODERADO"</formula>
    </cfRule>
    <cfRule type="cellIs" dxfId="1324" priority="253" operator="equal">
      <formula>"FUERTE"</formula>
    </cfRule>
  </conditionalFormatting>
  <conditionalFormatting sqref="BI13">
    <cfRule type="cellIs" dxfId="1323" priority="246" operator="equal">
      <formula>"CASI SIEMPRE"</formula>
    </cfRule>
    <cfRule type="cellIs" dxfId="1322" priority="247" operator="equal">
      <formula>"PROBABLE"</formula>
    </cfRule>
    <cfRule type="cellIs" dxfId="1321" priority="248" operator="equal">
      <formula>"POSIBLE"</formula>
    </cfRule>
    <cfRule type="cellIs" dxfId="1320" priority="249" operator="equal">
      <formula>"RARA VEZ"</formula>
    </cfRule>
    <cfRule type="cellIs" dxfId="1319" priority="250" operator="equal">
      <formula>"IMPROBABLE"</formula>
    </cfRule>
  </conditionalFormatting>
  <conditionalFormatting sqref="BG13">
    <cfRule type="cellIs" dxfId="1318" priority="243" operator="equal">
      <formula>"DÉBIL"</formula>
    </cfRule>
    <cfRule type="cellIs" dxfId="1317" priority="244" operator="equal">
      <formula>"MODERADO"</formula>
    </cfRule>
    <cfRule type="cellIs" dxfId="1316" priority="245" operator="equal">
      <formula>"FUERTE"</formula>
    </cfRule>
  </conditionalFormatting>
  <conditionalFormatting sqref="BK13">
    <cfRule type="cellIs" dxfId="1315" priority="240" operator="equal">
      <formula>"CATASTRÓFICO"</formula>
    </cfRule>
    <cfRule type="cellIs" dxfId="1314" priority="241" operator="equal">
      <formula>"MAYOR"</formula>
    </cfRule>
    <cfRule type="cellIs" dxfId="1313" priority="242" operator="equal">
      <formula>"MODERADO"</formula>
    </cfRule>
  </conditionalFormatting>
  <conditionalFormatting sqref="BA8:BA10">
    <cfRule type="cellIs" dxfId="1312" priority="237" operator="equal">
      <formula>"DÉBIL"</formula>
    </cfRule>
    <cfRule type="cellIs" dxfId="1311" priority="238" operator="equal">
      <formula>"MODERADO"</formula>
    </cfRule>
    <cfRule type="cellIs" dxfId="1310" priority="239" operator="equal">
      <formula>"FUERTE"</formula>
    </cfRule>
  </conditionalFormatting>
  <conditionalFormatting sqref="BB8:BC10 BC11:BC21">
    <cfRule type="cellIs" dxfId="1309" priority="234" operator="greaterThanOrEqual">
      <formula>96</formula>
    </cfRule>
    <cfRule type="cellIs" dxfId="1308" priority="235" operator="between">
      <formula>86</formula>
      <formula>95</formula>
    </cfRule>
    <cfRule type="cellIs" dxfId="1307" priority="236" operator="between">
      <formula>0</formula>
      <formula>85</formula>
    </cfRule>
  </conditionalFormatting>
  <conditionalFormatting sqref="BD8:BD10">
    <cfRule type="cellIs" dxfId="1306" priority="231" operator="equal">
      <formula>"DÉBIL"</formula>
    </cfRule>
    <cfRule type="cellIs" dxfId="1305" priority="232" operator="equal">
      <formula>"MODERADO"</formula>
    </cfRule>
    <cfRule type="cellIs" dxfId="1304" priority="233" operator="equal">
      <formula>"FUERTE"</formula>
    </cfRule>
  </conditionalFormatting>
  <conditionalFormatting sqref="BH8">
    <cfRule type="cellIs" dxfId="1303" priority="228" operator="equal">
      <formula>"DÉBIL"</formula>
    </cfRule>
    <cfRule type="cellIs" dxfId="1302" priority="229" operator="equal">
      <formula>"MODERADO"</formula>
    </cfRule>
    <cfRule type="cellIs" dxfId="1301" priority="230" operator="equal">
      <formula>"FUERTE"</formula>
    </cfRule>
  </conditionalFormatting>
  <conditionalFormatting sqref="AR8">
    <cfRule type="cellIs" priority="224" operator="equal">
      <formula>""""""</formula>
    </cfRule>
    <cfRule type="cellIs" dxfId="1300" priority="225" stopIfTrue="1" operator="equal">
      <formula>10</formula>
    </cfRule>
    <cfRule type="cellIs" dxfId="1299" priority="226" operator="equal">
      <formula>"0"</formula>
    </cfRule>
    <cfRule type="cellIs" dxfId="1298" priority="227" stopIfTrue="1" operator="equal">
      <formula>15</formula>
    </cfRule>
  </conditionalFormatting>
  <conditionalFormatting sqref="AP8">
    <cfRule type="cellIs" priority="220" operator="equal">
      <formula>""""""</formula>
    </cfRule>
    <cfRule type="cellIs" dxfId="1297" priority="221" stopIfTrue="1" operator="equal">
      <formula>10</formula>
    </cfRule>
    <cfRule type="cellIs" dxfId="1296" priority="222" operator="equal">
      <formula>"0"</formula>
    </cfRule>
    <cfRule type="cellIs" dxfId="1295" priority="223" stopIfTrue="1" operator="equal">
      <formula>15</formula>
    </cfRule>
  </conditionalFormatting>
  <conditionalFormatting sqref="AN8:AN9">
    <cfRule type="cellIs" priority="216" operator="equal">
      <formula>""""""</formula>
    </cfRule>
    <cfRule type="cellIs" dxfId="1294" priority="217" stopIfTrue="1" operator="equal">
      <formula>10</formula>
    </cfRule>
    <cfRule type="cellIs" dxfId="1293" priority="218" operator="equal">
      <formula>"0"</formula>
    </cfRule>
    <cfRule type="cellIs" dxfId="1292" priority="219" stopIfTrue="1" operator="equal">
      <formula>15</formula>
    </cfRule>
  </conditionalFormatting>
  <conditionalFormatting sqref="AT8">
    <cfRule type="cellIs" priority="212" operator="equal">
      <formula>""""""</formula>
    </cfRule>
    <cfRule type="cellIs" dxfId="1291" priority="213" stopIfTrue="1" operator="equal">
      <formula>10</formula>
    </cfRule>
    <cfRule type="cellIs" dxfId="1290" priority="214" operator="equal">
      <formula>"0"</formula>
    </cfRule>
    <cfRule type="cellIs" dxfId="1289" priority="215" stopIfTrue="1" operator="equal">
      <formula>15</formula>
    </cfRule>
  </conditionalFormatting>
  <conditionalFormatting sqref="AV8">
    <cfRule type="cellIs" priority="208" operator="equal">
      <formula>""""""</formula>
    </cfRule>
    <cfRule type="cellIs" dxfId="1288" priority="209" stopIfTrue="1" operator="equal">
      <formula>10</formula>
    </cfRule>
    <cfRule type="cellIs" dxfId="1287" priority="210" operator="equal">
      <formula>"0"</formula>
    </cfRule>
    <cfRule type="cellIs" dxfId="1286" priority="211" stopIfTrue="1" operator="equal">
      <formula>15</formula>
    </cfRule>
  </conditionalFormatting>
  <conditionalFormatting sqref="AX8">
    <cfRule type="cellIs" priority="204" operator="equal">
      <formula>""""""</formula>
    </cfRule>
    <cfRule type="cellIs" dxfId="1285" priority="205" stopIfTrue="1" operator="equal">
      <formula>10</formula>
    </cfRule>
    <cfRule type="cellIs" dxfId="1284" priority="206" operator="equal">
      <formula>"0"</formula>
    </cfRule>
    <cfRule type="cellIs" dxfId="1283" priority="207" stopIfTrue="1" operator="equal">
      <formula>15</formula>
    </cfRule>
  </conditionalFormatting>
  <conditionalFormatting sqref="AZ8">
    <cfRule type="cellIs" priority="200" operator="equal">
      <formula>""""""</formula>
    </cfRule>
    <cfRule type="cellIs" dxfId="1282" priority="201" stopIfTrue="1" operator="equal">
      <formula>10</formula>
    </cfRule>
    <cfRule type="cellIs" dxfId="1281" priority="202" operator="equal">
      <formula>"0"</formula>
    </cfRule>
    <cfRule type="cellIs" dxfId="1280" priority="203" stopIfTrue="1" operator="equal">
      <formula>15</formula>
    </cfRule>
  </conditionalFormatting>
  <conditionalFormatting sqref="AZ10">
    <cfRule type="cellIs" priority="196" operator="equal">
      <formula>""""""</formula>
    </cfRule>
    <cfRule type="cellIs" dxfId="1279" priority="197" stopIfTrue="1" operator="equal">
      <formula>10</formula>
    </cfRule>
    <cfRule type="cellIs" dxfId="1278" priority="198" operator="equal">
      <formula>"0"</formula>
    </cfRule>
    <cfRule type="cellIs" dxfId="1277" priority="199" stopIfTrue="1" operator="equal">
      <formula>15</formula>
    </cfRule>
  </conditionalFormatting>
  <conditionalFormatting sqref="AV10">
    <cfRule type="cellIs" priority="192" operator="equal">
      <formula>""""""</formula>
    </cfRule>
    <cfRule type="cellIs" dxfId="1276" priority="193" stopIfTrue="1" operator="equal">
      <formula>10</formula>
    </cfRule>
    <cfRule type="cellIs" dxfId="1275" priority="194" operator="equal">
      <formula>"0"</formula>
    </cfRule>
    <cfRule type="cellIs" dxfId="1274" priority="195" stopIfTrue="1" operator="equal">
      <formula>15</formula>
    </cfRule>
  </conditionalFormatting>
  <conditionalFormatting sqref="AT10">
    <cfRule type="cellIs" priority="188" operator="equal">
      <formula>""""""</formula>
    </cfRule>
    <cfRule type="cellIs" dxfId="1273" priority="189" stopIfTrue="1" operator="equal">
      <formula>10</formula>
    </cfRule>
    <cfRule type="cellIs" dxfId="1272" priority="190" operator="equal">
      <formula>"0"</formula>
    </cfRule>
    <cfRule type="cellIs" dxfId="1271" priority="191" stopIfTrue="1" operator="equal">
      <formula>15</formula>
    </cfRule>
  </conditionalFormatting>
  <conditionalFormatting sqref="AR10">
    <cfRule type="cellIs" priority="184" operator="equal">
      <formula>""""""</formula>
    </cfRule>
    <cfRule type="cellIs" dxfId="1270" priority="185" stopIfTrue="1" operator="equal">
      <formula>10</formula>
    </cfRule>
    <cfRule type="cellIs" dxfId="1269" priority="186" operator="equal">
      <formula>"0"</formula>
    </cfRule>
    <cfRule type="cellIs" dxfId="1268" priority="187" stopIfTrue="1" operator="equal">
      <formula>15</formula>
    </cfRule>
  </conditionalFormatting>
  <conditionalFormatting sqref="AP10">
    <cfRule type="cellIs" priority="180" operator="equal">
      <formula>""""""</formula>
    </cfRule>
    <cfRule type="cellIs" dxfId="1267" priority="181" stopIfTrue="1" operator="equal">
      <formula>10</formula>
    </cfRule>
    <cfRule type="cellIs" dxfId="1266" priority="182" operator="equal">
      <formula>"0"</formula>
    </cfRule>
    <cfRule type="cellIs" dxfId="1265" priority="183" stopIfTrue="1" operator="equal">
      <formula>15</formula>
    </cfRule>
  </conditionalFormatting>
  <conditionalFormatting sqref="AN10">
    <cfRule type="cellIs" priority="176" operator="equal">
      <formula>""""""</formula>
    </cfRule>
    <cfRule type="cellIs" dxfId="1264" priority="177" stopIfTrue="1" operator="equal">
      <formula>10</formula>
    </cfRule>
    <cfRule type="cellIs" dxfId="1263" priority="178" operator="equal">
      <formula>"0"</formula>
    </cfRule>
    <cfRule type="cellIs" dxfId="1262" priority="179" stopIfTrue="1" operator="equal">
      <formula>15</formula>
    </cfRule>
  </conditionalFormatting>
  <conditionalFormatting sqref="AP9">
    <cfRule type="cellIs" priority="172" operator="equal">
      <formula>""""""</formula>
    </cfRule>
    <cfRule type="cellIs" dxfId="1261" priority="173" stopIfTrue="1" operator="equal">
      <formula>10</formula>
    </cfRule>
    <cfRule type="cellIs" dxfId="1260" priority="174" operator="equal">
      <formula>"0"</formula>
    </cfRule>
    <cfRule type="cellIs" dxfId="1259" priority="175" stopIfTrue="1" operator="equal">
      <formula>15</formula>
    </cfRule>
  </conditionalFormatting>
  <conditionalFormatting sqref="AR9">
    <cfRule type="cellIs" priority="168" operator="equal">
      <formula>""""""</formula>
    </cfRule>
    <cfRule type="cellIs" dxfId="1258" priority="169" stopIfTrue="1" operator="equal">
      <formula>10</formula>
    </cfRule>
    <cfRule type="cellIs" dxfId="1257" priority="170" operator="equal">
      <formula>"0"</formula>
    </cfRule>
    <cfRule type="cellIs" dxfId="1256" priority="171" stopIfTrue="1" operator="equal">
      <formula>15</formula>
    </cfRule>
  </conditionalFormatting>
  <conditionalFormatting sqref="AT9">
    <cfRule type="cellIs" priority="164" operator="equal">
      <formula>""""""</formula>
    </cfRule>
    <cfRule type="cellIs" dxfId="1255" priority="165" stopIfTrue="1" operator="equal">
      <formula>10</formula>
    </cfRule>
    <cfRule type="cellIs" dxfId="1254" priority="166" operator="equal">
      <formula>"0"</formula>
    </cfRule>
    <cfRule type="cellIs" dxfId="1253" priority="167" stopIfTrue="1" operator="equal">
      <formula>15</formula>
    </cfRule>
  </conditionalFormatting>
  <conditionalFormatting sqref="AV9">
    <cfRule type="cellIs" priority="160" operator="equal">
      <formula>""""""</formula>
    </cfRule>
    <cfRule type="cellIs" dxfId="1252" priority="161" stopIfTrue="1" operator="equal">
      <formula>10</formula>
    </cfRule>
    <cfRule type="cellIs" dxfId="1251" priority="162" operator="equal">
      <formula>"0"</formula>
    </cfRule>
    <cfRule type="cellIs" dxfId="1250" priority="163" stopIfTrue="1" operator="equal">
      <formula>15</formula>
    </cfRule>
  </conditionalFormatting>
  <conditionalFormatting sqref="AX9:AX10">
    <cfRule type="cellIs" priority="156" operator="equal">
      <formula>""""""</formula>
    </cfRule>
    <cfRule type="cellIs" dxfId="1249" priority="157" stopIfTrue="1" operator="equal">
      <formula>10</formula>
    </cfRule>
    <cfRule type="cellIs" dxfId="1248" priority="158" operator="equal">
      <formula>"0"</formula>
    </cfRule>
    <cfRule type="cellIs" dxfId="1247" priority="159" stopIfTrue="1" operator="equal">
      <formula>15</formula>
    </cfRule>
  </conditionalFormatting>
  <conditionalFormatting sqref="AZ9">
    <cfRule type="cellIs" priority="152" operator="equal">
      <formula>""""""</formula>
    </cfRule>
    <cfRule type="cellIs" dxfId="1246" priority="153" stopIfTrue="1" operator="equal">
      <formula>10</formula>
    </cfRule>
    <cfRule type="cellIs" dxfId="1245" priority="154" operator="equal">
      <formula>"0"</formula>
    </cfRule>
    <cfRule type="cellIs" dxfId="1244" priority="155" stopIfTrue="1" operator="equal">
      <formula>15</formula>
    </cfRule>
  </conditionalFormatting>
  <conditionalFormatting sqref="N8">
    <cfRule type="cellIs" dxfId="1243" priority="147" operator="equal">
      <formula>"CASI SIEMPRE"</formula>
    </cfRule>
    <cfRule type="cellIs" dxfId="1242" priority="148" operator="equal">
      <formula>"PROBABLE"</formula>
    </cfRule>
    <cfRule type="cellIs" dxfId="1241" priority="149" operator="equal">
      <formula>"POSIBLE"</formula>
    </cfRule>
    <cfRule type="cellIs" dxfId="1240" priority="150" operator="equal">
      <formula>"RARA VEZ"</formula>
    </cfRule>
    <cfRule type="cellIs" dxfId="1239" priority="151" operator="equal">
      <formula>"IMPROBABLE"</formula>
    </cfRule>
  </conditionalFormatting>
  <conditionalFormatting sqref="M8">
    <cfRule type="cellIs" dxfId="1238" priority="142" operator="equal">
      <formula>5</formula>
    </cfRule>
    <cfRule type="cellIs" dxfId="1237" priority="143" operator="equal">
      <formula>4</formula>
    </cfRule>
    <cfRule type="cellIs" dxfId="1236" priority="144" operator="equal">
      <formula>3</formula>
    </cfRule>
    <cfRule type="cellIs" dxfId="1235" priority="145" operator="equal">
      <formula>2</formula>
    </cfRule>
    <cfRule type="cellIs" dxfId="1234" priority="146" operator="equal">
      <formula>1</formula>
    </cfRule>
  </conditionalFormatting>
  <conditionalFormatting sqref="AH8">
    <cfRule type="cellIs" dxfId="1233" priority="139" operator="greaterThanOrEqual">
      <formula>12</formula>
    </cfRule>
    <cfRule type="cellIs" dxfId="1232" priority="140" operator="between">
      <formula>6</formula>
      <formula>11</formula>
    </cfRule>
    <cfRule type="cellIs" dxfId="1231" priority="141" operator="between">
      <formula>1</formula>
      <formula>5</formula>
    </cfRule>
  </conditionalFormatting>
  <conditionalFormatting sqref="AI8">
    <cfRule type="cellIs" dxfId="1230" priority="136" operator="equal">
      <formula>"CATASTRÓFICO"</formula>
    </cfRule>
    <cfRule type="cellIs" dxfId="1229" priority="137" operator="equal">
      <formula>"MAYOR"</formula>
    </cfRule>
    <cfRule type="cellIs" dxfId="1228" priority="138" operator="equal">
      <formula>"MODERADO"</formula>
    </cfRule>
  </conditionalFormatting>
  <conditionalFormatting sqref="BE9:BF10">
    <cfRule type="cellIs" dxfId="1227" priority="133" operator="equal">
      <formula>"DÉBIL"</formula>
    </cfRule>
    <cfRule type="cellIs" dxfId="1226" priority="134" operator="equal">
      <formula>"MODERADO"</formula>
    </cfRule>
    <cfRule type="cellIs" dxfId="1225" priority="135" operator="equal">
      <formula>"FUERTE"</formula>
    </cfRule>
  </conditionalFormatting>
  <conditionalFormatting sqref="AK8">
    <cfRule type="cellIs" dxfId="1224" priority="130" operator="equal">
      <formula>"MODERADO"</formula>
    </cfRule>
    <cfRule type="cellIs" dxfId="1223" priority="131" operator="equal">
      <formula>"ALTO"</formula>
    </cfRule>
    <cfRule type="cellIs" dxfId="1222" priority="132" operator="equal">
      <formula>"EXTREMO"</formula>
    </cfRule>
  </conditionalFormatting>
  <conditionalFormatting sqref="AK8">
    <cfRule type="cellIs" dxfId="1221" priority="129" operator="equal">
      <formula>"NINGUNO"</formula>
    </cfRule>
  </conditionalFormatting>
  <conditionalFormatting sqref="BM8">
    <cfRule type="cellIs" dxfId="1220" priority="126" operator="equal">
      <formula>"EXTREMO"</formula>
    </cfRule>
    <cfRule type="cellIs" dxfId="1219" priority="127" operator="equal">
      <formula>"MODERADO"</formula>
    </cfRule>
    <cfRule type="cellIs" dxfId="1218" priority="128" operator="equal">
      <formula>"ALTO"</formula>
    </cfRule>
  </conditionalFormatting>
  <conditionalFormatting sqref="BE8:BF8">
    <cfRule type="cellIs" dxfId="1217" priority="123" operator="equal">
      <formula>"DÉBIL"</formula>
    </cfRule>
    <cfRule type="cellIs" dxfId="1216" priority="124" operator="equal">
      <formula>"MODERADO"</formula>
    </cfRule>
    <cfRule type="cellIs" dxfId="1215" priority="125" operator="equal">
      <formula>"FUERTE"</formula>
    </cfRule>
  </conditionalFormatting>
  <conditionalFormatting sqref="BJ8">
    <cfRule type="cellIs" dxfId="1214" priority="120" operator="equal">
      <formula>"DÉBIL"</formula>
    </cfRule>
    <cfRule type="cellIs" dxfId="1213" priority="121" operator="equal">
      <formula>"MODERADO"</formula>
    </cfRule>
    <cfRule type="cellIs" dxfId="1212" priority="122" operator="equal">
      <formula>"FUERTE"</formula>
    </cfRule>
  </conditionalFormatting>
  <conditionalFormatting sqref="BI8">
    <cfRule type="cellIs" dxfId="1211" priority="115" operator="equal">
      <formula>"CASI SIEMPRE"</formula>
    </cfRule>
    <cfRule type="cellIs" dxfId="1210" priority="116" operator="equal">
      <formula>"PROBABLE"</formula>
    </cfRule>
    <cfRule type="cellIs" dxfId="1209" priority="117" operator="equal">
      <formula>"POSIBLE"</formula>
    </cfRule>
    <cfRule type="cellIs" dxfId="1208" priority="118" operator="equal">
      <formula>"RARA VEZ"</formula>
    </cfRule>
    <cfRule type="cellIs" dxfId="1207" priority="119" operator="equal">
      <formula>"IMPROBABLE"</formula>
    </cfRule>
  </conditionalFormatting>
  <conditionalFormatting sqref="BG8">
    <cfRule type="cellIs" dxfId="1206" priority="112" operator="equal">
      <formula>"DÉBIL"</formula>
    </cfRule>
    <cfRule type="cellIs" dxfId="1205" priority="113" operator="equal">
      <formula>"MODERADO"</formula>
    </cfRule>
    <cfRule type="cellIs" dxfId="1204" priority="114" operator="equal">
      <formula>"FUERTE"</formula>
    </cfRule>
  </conditionalFormatting>
  <conditionalFormatting sqref="BK8">
    <cfRule type="cellIs" dxfId="1203" priority="109" operator="equal">
      <formula>"CATASTRÓFICO"</formula>
    </cfRule>
    <cfRule type="cellIs" dxfId="1202" priority="110" operator="equal">
      <formula>"MAYOR"</formula>
    </cfRule>
    <cfRule type="cellIs" dxfId="1201" priority="111" operator="equal">
      <formula>"MODERADO"</formula>
    </cfRule>
  </conditionalFormatting>
  <conditionalFormatting sqref="AX16">
    <cfRule type="cellIs" priority="105" operator="equal">
      <formula>""""""</formula>
    </cfRule>
    <cfRule type="cellIs" dxfId="1200" priority="106" stopIfTrue="1" operator="equal">
      <formula>10</formula>
    </cfRule>
    <cfRule type="cellIs" dxfId="1199" priority="107" operator="equal">
      <formula>"0"</formula>
    </cfRule>
    <cfRule type="cellIs" dxfId="1198" priority="108" stopIfTrue="1" operator="equal">
      <formula>15</formula>
    </cfRule>
  </conditionalFormatting>
  <conditionalFormatting sqref="BA15:BA16 BD15:BD16">
    <cfRule type="cellIs" dxfId="1197" priority="102" operator="equal">
      <formula>"DÉBIL"</formula>
    </cfRule>
    <cfRule type="cellIs" dxfId="1196" priority="103" operator="equal">
      <formula>"MODERADO"</formula>
    </cfRule>
    <cfRule type="cellIs" dxfId="1195" priority="104" operator="equal">
      <formula>"FUERTE"</formula>
    </cfRule>
  </conditionalFormatting>
  <conditionalFormatting sqref="BB15:BB16">
    <cfRule type="cellIs" dxfId="1194" priority="99" operator="greaterThanOrEqual">
      <formula>96</formula>
    </cfRule>
    <cfRule type="cellIs" dxfId="1193" priority="100" operator="between">
      <formula>86</formula>
      <formula>95</formula>
    </cfRule>
    <cfRule type="cellIs" dxfId="1192" priority="101" operator="between">
      <formula>0</formula>
      <formula>85</formula>
    </cfRule>
  </conditionalFormatting>
  <conditionalFormatting sqref="BE16:BF16">
    <cfRule type="cellIs" dxfId="1191" priority="96" operator="equal">
      <formula>"DÉBIL"</formula>
    </cfRule>
    <cfRule type="cellIs" dxfId="1190" priority="97" operator="equal">
      <formula>"MODERADO"</formula>
    </cfRule>
    <cfRule type="cellIs" dxfId="1189" priority="98" operator="equal">
      <formula>"FUERTE"</formula>
    </cfRule>
  </conditionalFormatting>
  <conditionalFormatting sqref="BH15">
    <cfRule type="cellIs" dxfId="1188" priority="93" operator="equal">
      <formula>"DÉBIL"</formula>
    </cfRule>
    <cfRule type="cellIs" dxfId="1187" priority="94" operator="equal">
      <formula>"MODERADO"</formula>
    </cfRule>
    <cfRule type="cellIs" dxfId="1186" priority="95" operator="equal">
      <formula>"FUERTE"</formula>
    </cfRule>
  </conditionalFormatting>
  <conditionalFormatting sqref="AR15">
    <cfRule type="cellIs" priority="89" operator="equal">
      <formula>""""""</formula>
    </cfRule>
    <cfRule type="cellIs" dxfId="1185" priority="90" stopIfTrue="1" operator="equal">
      <formula>10</formula>
    </cfRule>
    <cfRule type="cellIs" dxfId="1184" priority="91" operator="equal">
      <formula>"0"</formula>
    </cfRule>
    <cfRule type="cellIs" dxfId="1183" priority="92" stopIfTrue="1" operator="equal">
      <formula>15</formula>
    </cfRule>
  </conditionalFormatting>
  <conditionalFormatting sqref="AP15">
    <cfRule type="cellIs" priority="85" operator="equal">
      <formula>""""""</formula>
    </cfRule>
    <cfRule type="cellIs" dxfId="1182" priority="86" stopIfTrue="1" operator="equal">
      <formula>10</formula>
    </cfRule>
    <cfRule type="cellIs" dxfId="1181" priority="87" operator="equal">
      <formula>"0"</formula>
    </cfRule>
    <cfRule type="cellIs" dxfId="1180" priority="88" stopIfTrue="1" operator="equal">
      <formula>15</formula>
    </cfRule>
  </conditionalFormatting>
  <conditionalFormatting sqref="AN15">
    <cfRule type="cellIs" priority="81" operator="equal">
      <formula>""""""</formula>
    </cfRule>
    <cfRule type="cellIs" dxfId="1179" priority="82" stopIfTrue="1" operator="equal">
      <formula>10</formula>
    </cfRule>
    <cfRule type="cellIs" dxfId="1178" priority="83" operator="equal">
      <formula>"0"</formula>
    </cfRule>
    <cfRule type="cellIs" dxfId="1177" priority="84" stopIfTrue="1" operator="equal">
      <formula>15</formula>
    </cfRule>
  </conditionalFormatting>
  <conditionalFormatting sqref="AT15">
    <cfRule type="cellIs" priority="77" operator="equal">
      <formula>""""""</formula>
    </cfRule>
    <cfRule type="cellIs" dxfId="1176" priority="78" stopIfTrue="1" operator="equal">
      <formula>10</formula>
    </cfRule>
    <cfRule type="cellIs" dxfId="1175" priority="79" operator="equal">
      <formula>"0"</formula>
    </cfRule>
    <cfRule type="cellIs" dxfId="1174" priority="80" stopIfTrue="1" operator="equal">
      <formula>15</formula>
    </cfRule>
  </conditionalFormatting>
  <conditionalFormatting sqref="AV15">
    <cfRule type="cellIs" priority="73" operator="equal">
      <formula>""""""</formula>
    </cfRule>
    <cfRule type="cellIs" dxfId="1173" priority="74" stopIfTrue="1" operator="equal">
      <formula>10</formula>
    </cfRule>
    <cfRule type="cellIs" dxfId="1172" priority="75" operator="equal">
      <formula>"0"</formula>
    </cfRule>
    <cfRule type="cellIs" dxfId="1171" priority="76" stopIfTrue="1" operator="equal">
      <formula>15</formula>
    </cfRule>
  </conditionalFormatting>
  <conditionalFormatting sqref="AX15">
    <cfRule type="cellIs" priority="69" operator="equal">
      <formula>""""""</formula>
    </cfRule>
    <cfRule type="cellIs" dxfId="1170" priority="70" stopIfTrue="1" operator="equal">
      <formula>10</formula>
    </cfRule>
    <cfRule type="cellIs" dxfId="1169" priority="71" operator="equal">
      <formula>"0"</formula>
    </cfRule>
    <cfRule type="cellIs" dxfId="1168" priority="72" stopIfTrue="1" operator="equal">
      <formula>15</formula>
    </cfRule>
  </conditionalFormatting>
  <conditionalFormatting sqref="AZ15">
    <cfRule type="cellIs" priority="65" operator="equal">
      <formula>""""""</formula>
    </cfRule>
    <cfRule type="cellIs" dxfId="1167" priority="66" stopIfTrue="1" operator="equal">
      <formula>10</formula>
    </cfRule>
    <cfRule type="cellIs" dxfId="1166" priority="67" operator="equal">
      <formula>"0"</formula>
    </cfRule>
    <cfRule type="cellIs" dxfId="1165" priority="68" stopIfTrue="1" operator="equal">
      <formula>15</formula>
    </cfRule>
  </conditionalFormatting>
  <conditionalFormatting sqref="AZ16">
    <cfRule type="cellIs" priority="61" operator="equal">
      <formula>""""""</formula>
    </cfRule>
    <cfRule type="cellIs" dxfId="1164" priority="62" stopIfTrue="1" operator="equal">
      <formula>10</formula>
    </cfRule>
    <cfRule type="cellIs" dxfId="1163" priority="63" operator="equal">
      <formula>"0"</formula>
    </cfRule>
    <cfRule type="cellIs" dxfId="1162" priority="64" stopIfTrue="1" operator="equal">
      <formula>15</formula>
    </cfRule>
  </conditionalFormatting>
  <conditionalFormatting sqref="AV16">
    <cfRule type="cellIs" priority="57" operator="equal">
      <formula>""""""</formula>
    </cfRule>
    <cfRule type="cellIs" dxfId="1161" priority="58" stopIfTrue="1" operator="equal">
      <formula>10</formula>
    </cfRule>
    <cfRule type="cellIs" dxfId="1160" priority="59" operator="equal">
      <formula>"0"</formula>
    </cfRule>
    <cfRule type="cellIs" dxfId="1159" priority="60" stopIfTrue="1" operator="equal">
      <formula>15</formula>
    </cfRule>
  </conditionalFormatting>
  <conditionalFormatting sqref="AT16">
    <cfRule type="cellIs" priority="53" operator="equal">
      <formula>""""""</formula>
    </cfRule>
    <cfRule type="cellIs" dxfId="1158" priority="54" stopIfTrue="1" operator="equal">
      <formula>10</formula>
    </cfRule>
    <cfRule type="cellIs" dxfId="1157" priority="55" operator="equal">
      <formula>"0"</formula>
    </cfRule>
    <cfRule type="cellIs" dxfId="1156" priority="56" stopIfTrue="1" operator="equal">
      <formula>15</formula>
    </cfRule>
  </conditionalFormatting>
  <conditionalFormatting sqref="AR16">
    <cfRule type="cellIs" priority="49" operator="equal">
      <formula>""""""</formula>
    </cfRule>
    <cfRule type="cellIs" dxfId="1155" priority="50" stopIfTrue="1" operator="equal">
      <formula>10</formula>
    </cfRule>
    <cfRule type="cellIs" dxfId="1154" priority="51" operator="equal">
      <formula>"0"</formula>
    </cfRule>
    <cfRule type="cellIs" dxfId="1153" priority="52" stopIfTrue="1" operator="equal">
      <formula>15</formula>
    </cfRule>
  </conditionalFormatting>
  <conditionalFormatting sqref="AP16">
    <cfRule type="cellIs" priority="45" operator="equal">
      <formula>""""""</formula>
    </cfRule>
    <cfRule type="cellIs" dxfId="1152" priority="46" stopIfTrue="1" operator="equal">
      <formula>10</formula>
    </cfRule>
    <cfRule type="cellIs" dxfId="1151" priority="47" operator="equal">
      <formula>"0"</formula>
    </cfRule>
    <cfRule type="cellIs" dxfId="1150" priority="48" stopIfTrue="1" operator="equal">
      <formula>15</formula>
    </cfRule>
  </conditionalFormatting>
  <conditionalFormatting sqref="AN16">
    <cfRule type="cellIs" priority="41" operator="equal">
      <formula>""""""</formula>
    </cfRule>
    <cfRule type="cellIs" dxfId="1149" priority="42" stopIfTrue="1" operator="equal">
      <formula>10</formula>
    </cfRule>
    <cfRule type="cellIs" dxfId="1148" priority="43" operator="equal">
      <formula>"0"</formula>
    </cfRule>
    <cfRule type="cellIs" dxfId="1147" priority="44" stopIfTrue="1" operator="equal">
      <formula>15</formula>
    </cfRule>
  </conditionalFormatting>
  <conditionalFormatting sqref="N15">
    <cfRule type="cellIs" dxfId="1146" priority="36" operator="equal">
      <formula>"CASI SIEMPRE"</formula>
    </cfRule>
    <cfRule type="cellIs" dxfId="1145" priority="37" operator="equal">
      <formula>"PROBABLE"</formula>
    </cfRule>
    <cfRule type="cellIs" dxfId="1144" priority="38" operator="equal">
      <formula>"POSIBLE"</formula>
    </cfRule>
    <cfRule type="cellIs" dxfId="1143" priority="39" operator="equal">
      <formula>"RARA VEZ"</formula>
    </cfRule>
    <cfRule type="cellIs" dxfId="1142" priority="40" operator="equal">
      <formula>"IMPROBABLE"</formula>
    </cfRule>
  </conditionalFormatting>
  <conditionalFormatting sqref="M15">
    <cfRule type="cellIs" dxfId="1141" priority="31" operator="equal">
      <formula>5</formula>
    </cfRule>
    <cfRule type="cellIs" dxfId="1140" priority="32" operator="equal">
      <formula>4</formula>
    </cfRule>
    <cfRule type="cellIs" dxfId="1139" priority="33" operator="equal">
      <formula>3</formula>
    </cfRule>
    <cfRule type="cellIs" dxfId="1138" priority="34" operator="equal">
      <formula>2</formula>
    </cfRule>
    <cfRule type="cellIs" dxfId="1137" priority="35" operator="equal">
      <formula>1</formula>
    </cfRule>
  </conditionalFormatting>
  <conditionalFormatting sqref="AH15">
    <cfRule type="cellIs" dxfId="1136" priority="28" operator="greaterThanOrEqual">
      <formula>12</formula>
    </cfRule>
    <cfRule type="cellIs" dxfId="1135" priority="29" operator="between">
      <formula>6</formula>
      <formula>11</formula>
    </cfRule>
    <cfRule type="cellIs" dxfId="1134" priority="30" operator="between">
      <formula>1</formula>
      <formula>5</formula>
    </cfRule>
  </conditionalFormatting>
  <conditionalFormatting sqref="AI15">
    <cfRule type="cellIs" dxfId="1133" priority="25" operator="equal">
      <formula>"CATASTRÓFICO"</formula>
    </cfRule>
    <cfRule type="cellIs" dxfId="1132" priority="26" operator="equal">
      <formula>"MAYOR"</formula>
    </cfRule>
    <cfRule type="cellIs" dxfId="1131" priority="27" operator="equal">
      <formula>"MODERADO"</formula>
    </cfRule>
  </conditionalFormatting>
  <conditionalFormatting sqref="AK15">
    <cfRule type="cellIs" dxfId="1130" priority="22" operator="equal">
      <formula>"MODERADO"</formula>
    </cfRule>
    <cfRule type="cellIs" dxfId="1129" priority="23" operator="equal">
      <formula>"ALTO"</formula>
    </cfRule>
    <cfRule type="cellIs" dxfId="1128" priority="24" operator="equal">
      <formula>"EXTREMO"</formula>
    </cfRule>
  </conditionalFormatting>
  <conditionalFormatting sqref="AK15">
    <cfRule type="cellIs" dxfId="1127" priority="21" operator="equal">
      <formula>"NINGUNO"</formula>
    </cfRule>
  </conditionalFormatting>
  <conditionalFormatting sqref="BM15">
    <cfRule type="cellIs" dxfId="1126" priority="18" operator="equal">
      <formula>"EXTREMO"</formula>
    </cfRule>
    <cfRule type="cellIs" dxfId="1125" priority="19" operator="equal">
      <formula>"MODERADO"</formula>
    </cfRule>
    <cfRule type="cellIs" dxfId="1124" priority="20" operator="equal">
      <formula>"ALTO"</formula>
    </cfRule>
  </conditionalFormatting>
  <conditionalFormatting sqref="BE15:BF15">
    <cfRule type="cellIs" dxfId="1123" priority="15" operator="equal">
      <formula>"DÉBIL"</formula>
    </cfRule>
    <cfRule type="cellIs" dxfId="1122" priority="16" operator="equal">
      <formula>"MODERADO"</formula>
    </cfRule>
    <cfRule type="cellIs" dxfId="1121" priority="17" operator="equal">
      <formula>"FUERTE"</formula>
    </cfRule>
  </conditionalFormatting>
  <conditionalFormatting sqref="BJ15">
    <cfRule type="cellIs" dxfId="1120" priority="12" operator="equal">
      <formula>"DÉBIL"</formula>
    </cfRule>
    <cfRule type="cellIs" dxfId="1119" priority="13" operator="equal">
      <formula>"MODERADO"</formula>
    </cfRule>
    <cfRule type="cellIs" dxfId="1118" priority="14" operator="equal">
      <formula>"FUERTE"</formula>
    </cfRule>
  </conditionalFormatting>
  <conditionalFormatting sqref="BI15">
    <cfRule type="cellIs" dxfId="1117" priority="7" operator="equal">
      <formula>"CASI SIEMPRE"</formula>
    </cfRule>
    <cfRule type="cellIs" dxfId="1116" priority="8" operator="equal">
      <formula>"PROBABLE"</formula>
    </cfRule>
    <cfRule type="cellIs" dxfId="1115" priority="9" operator="equal">
      <formula>"POSIBLE"</formula>
    </cfRule>
    <cfRule type="cellIs" dxfId="1114" priority="10" operator="equal">
      <formula>"RARA VEZ"</formula>
    </cfRule>
    <cfRule type="cellIs" dxfId="1113" priority="11" operator="equal">
      <formula>"IMPROBABLE"</formula>
    </cfRule>
  </conditionalFormatting>
  <conditionalFormatting sqref="BG15">
    <cfRule type="cellIs" dxfId="1112" priority="4" operator="equal">
      <formula>"DÉBIL"</formula>
    </cfRule>
    <cfRule type="cellIs" dxfId="1111" priority="5" operator="equal">
      <formula>"MODERADO"</formula>
    </cfRule>
    <cfRule type="cellIs" dxfId="1110" priority="6" operator="equal">
      <formula>"FUERTE"</formula>
    </cfRule>
  </conditionalFormatting>
  <conditionalFormatting sqref="BK15">
    <cfRule type="cellIs" dxfId="1109" priority="1" operator="equal">
      <formula>"CATASTRÓFICO"</formula>
    </cfRule>
    <cfRule type="cellIs" dxfId="1108" priority="2" operator="equal">
      <formula>"MAYOR"</formula>
    </cfRule>
    <cfRule type="cellIs" dxfId="1107" priority="3" operator="equal">
      <formula>"MODERADO"</formula>
    </cfRule>
  </conditionalFormatting>
  <dataValidations count="11">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11:L11 H15:L15 H8:L8 H13:L13 H17:L17 H20:L20" xr:uid="{74F52284-DE7E-4B7A-BFEE-56D777691FF0}">
      <formula1>$MR$6</formula1>
    </dataValidation>
    <dataValidation type="list" allowBlank="1" showInputMessage="1" showErrorMessage="1" errorTitle="ERROR" error="NO ADMITE VALOR DIFERENTE AL DE LA LISTA DESPLEGABLE (X)" sqref="P11:Q11 Y13:AG21 Y8:AG10 R11:AG12 P20:X20" xr:uid="{AD1C164A-456A-4DE8-BEAF-CF6EF5ADDF36}">
      <formula1>$MR$6</formula1>
    </dataValidation>
    <dataValidation type="list" allowBlank="1" showErrorMessage="1" errorTitle="ERROR" error="NO ADMITE VALOR DIFERENTE AL DE LA LISTA DESPLEGABLE (X)" promptTitle="ADVERTENCIA" prompt="Si marca más de un valor para un mismo riesgo, se tomará por VERDADERO el IMPACTO MÁS ALTO" sqref="O8:O21" xr:uid="{47E20AD3-E06B-4B59-B0E8-033E08CF1A44}">
      <formula1>$MR$6</formula1>
    </dataValidation>
    <dataValidation type="list" allowBlank="1" showInputMessage="1" showErrorMessage="1" sqref="BC8:BC21" xr:uid="{F24F572E-87B6-45DC-A6A4-C545C7399A60}">
      <formula1>$MJ$6:$MJ$11</formula1>
    </dataValidation>
    <dataValidation type="list" allowBlank="1" showInputMessage="1" showErrorMessage="1" sqref="AW8:AW21" xr:uid="{754956DA-FCC5-4F7F-B50E-0C98E31309F6}">
      <formula1>$MQ$7:$MQ$12</formula1>
    </dataValidation>
    <dataValidation type="list" allowBlank="1" showInputMessage="1" showErrorMessage="1" sqref="AY8:AY21" xr:uid="{5F23545A-D30F-4CEE-86A1-674B2404D67E}">
      <formula1>$MP$7:$MP$11</formula1>
    </dataValidation>
    <dataValidation type="list" allowBlank="1" showInputMessage="1" showErrorMessage="1" sqref="AU8:AU21" xr:uid="{E42B198D-021D-42EC-81CB-5B753BF746FE}">
      <formula1>$MO$7:$MO$11</formula1>
    </dataValidation>
    <dataValidation type="list" allowBlank="1" showInputMessage="1" showErrorMessage="1" sqref="AS8:AS21" xr:uid="{4B32F2D4-3CAA-4958-8BFD-B15155320456}">
      <formula1>$MN$7:$MN$12</formula1>
    </dataValidation>
    <dataValidation type="list" allowBlank="1" showInputMessage="1" showErrorMessage="1" sqref="AQ8:AQ21" xr:uid="{15C89EE6-4234-4260-958C-7CE38B207952}">
      <formula1>$MM$7:$MM$11</formula1>
    </dataValidation>
    <dataValidation type="list" allowBlank="1" showInputMessage="1" showErrorMessage="1" sqref="AO8:AO21" xr:uid="{3CEA6C92-57D8-45C4-84E2-AF47A235DBF0}">
      <formula1>$ML$12:$ML$17</formula1>
    </dataValidation>
    <dataValidation type="list" allowBlank="1" showInputMessage="1" showErrorMessage="1" sqref="AM8:AM21" xr:uid="{E9A1995F-8AC4-4F2A-BA8B-60C5095B5862}">
      <formula1>$ML$7:$ML$11</formula1>
    </dataValidation>
  </dataValidations>
  <pageMargins left="0.7" right="0.7" top="0.75" bottom="0.75" header="0.3" footer="0.3"/>
  <pageSetup orientation="portrait"/>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5841D-AFB8-42F7-9BB8-9BC5B0856F6E}">
  <sheetPr>
    <tabColor rgb="FF548235"/>
  </sheetPr>
  <dimension ref="A1:MS15"/>
  <sheetViews>
    <sheetView topLeftCell="D7" zoomScale="98" zoomScaleNormal="98" workbookViewId="0">
      <selection activeCell="N8" sqref="N8:N9"/>
    </sheetView>
  </sheetViews>
  <sheetFormatPr baseColWidth="10" defaultColWidth="11.5" defaultRowHeight="15"/>
  <cols>
    <col min="1" max="1" width="4" style="23" customWidth="1"/>
    <col min="2" max="2" width="16.6640625" style="7" customWidth="1"/>
    <col min="3" max="3" width="22" style="7" customWidth="1"/>
    <col min="4" max="4" width="45.33203125" style="7" customWidth="1"/>
    <col min="5" max="5" width="43.5" style="7" customWidth="1"/>
    <col min="6" max="6" width="15.5" style="23"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6"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4.5" style="253" hidden="1" customWidth="1"/>
    <col min="55" max="55" width="20.1640625" style="26" hidden="1" customWidth="1"/>
    <col min="56" max="56" width="9.5" style="150" hidden="1" customWidth="1"/>
    <col min="57" max="58" width="13" style="150" hidden="1" customWidth="1"/>
    <col min="59" max="59" width="6.5" style="150" hidden="1" customWidth="1"/>
    <col min="60" max="60" width="7.5" style="150" hidden="1" customWidth="1"/>
    <col min="61" max="61" width="15.33203125" style="253" customWidth="1"/>
    <col min="62" max="62" width="2" style="150" hidden="1" customWidth="1"/>
    <col min="63" max="63" width="12.83203125" style="150" customWidth="1"/>
    <col min="64" max="64" width="6.5" style="150" hidden="1" customWidth="1"/>
    <col min="65" max="65" width="15.6640625" style="150" customWidth="1"/>
    <col min="66" max="66" width="10.1640625" style="23" hidden="1" customWidth="1"/>
    <col min="67" max="67" width="53.6640625" style="7" hidden="1" customWidth="1"/>
    <col min="68" max="68" width="32.83203125" style="23" hidden="1" customWidth="1"/>
    <col min="69" max="69" width="21.5" style="23" hidden="1" customWidth="1"/>
    <col min="70" max="296" width="9.1640625" style="7" bestFit="1" customWidth="1"/>
    <col min="297" max="297" width="4" style="7" customWidth="1"/>
    <col min="298" max="298" width="16.6640625" style="7" customWidth="1"/>
    <col min="299" max="299" width="45.33203125" style="7" customWidth="1"/>
    <col min="300" max="300" width="35.6640625" style="7" customWidth="1"/>
    <col min="301" max="301" width="15.5" style="7" customWidth="1"/>
    <col min="302" max="302" width="30.5" style="7" customWidth="1"/>
    <col min="303" max="304" width="10" style="7" customWidth="1"/>
    <col min="305" max="305" width="4" style="7" customWidth="1"/>
    <col min="306" max="306" width="13.83203125" style="7" customWidth="1"/>
    <col min="307" max="307" width="39.5" style="7" customWidth="1"/>
    <col min="308" max="309" width="13.5" style="7" customWidth="1"/>
    <col min="310" max="310" width="14" style="7" customWidth="1"/>
    <col min="311" max="311" width="12.5" style="7" customWidth="1"/>
    <col min="312" max="312" width="14.33203125" style="7" customWidth="1"/>
    <col min="313" max="313" width="13.6640625" style="7" customWidth="1"/>
    <col min="314" max="314" width="12.5" style="7" customWidth="1"/>
    <col min="315" max="315" width="14" style="7" customWidth="1"/>
    <col min="316" max="317" width="13" style="7" customWidth="1"/>
    <col min="318" max="318" width="15.33203125" style="7" customWidth="1"/>
    <col min="319" max="319" width="12.83203125" style="7" customWidth="1"/>
    <col min="320" max="320" width="3.83203125" style="7" customWidth="1"/>
    <col min="321" max="321" width="15.6640625" style="7" customWidth="1"/>
    <col min="322" max="322" width="10.1640625" style="7" customWidth="1"/>
    <col min="323" max="323" width="53.6640625" style="7" customWidth="1"/>
    <col min="324" max="324" width="32.83203125" style="7" customWidth="1"/>
    <col min="325" max="325" width="21.5" style="7" customWidth="1"/>
    <col min="326" max="347" width="9.1640625" style="7" bestFit="1" customWidth="1"/>
    <col min="348" max="348" width="31.1640625" style="7" customWidth="1"/>
    <col min="349" max="552" width="9.1640625" style="7" bestFit="1" customWidth="1"/>
    <col min="553" max="553" width="4" style="7" customWidth="1"/>
    <col min="554" max="554" width="16.6640625" style="7" customWidth="1"/>
    <col min="555" max="555" width="45.33203125" style="7" customWidth="1"/>
    <col min="556" max="556" width="35.6640625" style="7" customWidth="1"/>
    <col min="557" max="557" width="15.5" style="7" customWidth="1"/>
    <col min="558" max="558" width="30.5" style="7" customWidth="1"/>
    <col min="559" max="560" width="10" style="7" customWidth="1"/>
    <col min="561" max="561" width="4" style="7" customWidth="1"/>
    <col min="562" max="562" width="13.83203125" style="7" customWidth="1"/>
    <col min="563" max="563" width="39.5" style="7" customWidth="1"/>
    <col min="564" max="565" width="13.5" style="7" customWidth="1"/>
    <col min="566" max="566" width="14" style="7" customWidth="1"/>
    <col min="567" max="567" width="12.5" style="7" customWidth="1"/>
    <col min="568" max="568" width="14.33203125" style="7" customWidth="1"/>
    <col min="569" max="569" width="13.6640625" style="7" customWidth="1"/>
    <col min="570" max="570" width="12.5" style="7" customWidth="1"/>
    <col min="571" max="571" width="14" style="7" customWidth="1"/>
    <col min="572" max="573" width="13" style="7" customWidth="1"/>
    <col min="574" max="574" width="15.33203125" style="7" customWidth="1"/>
    <col min="575" max="575" width="12.83203125" style="7" customWidth="1"/>
    <col min="576" max="576" width="3.83203125" style="7" customWidth="1"/>
    <col min="577" max="577" width="15.6640625" style="7" customWidth="1"/>
    <col min="578" max="578" width="10.1640625" style="7" customWidth="1"/>
    <col min="579" max="579" width="53.6640625" style="7" customWidth="1"/>
    <col min="580" max="580" width="32.83203125" style="7" customWidth="1"/>
    <col min="581" max="581" width="21.5" style="7" customWidth="1"/>
    <col min="582" max="808" width="9.1640625" style="7" bestFit="1" customWidth="1"/>
    <col min="809" max="809" width="4" style="7" customWidth="1"/>
    <col min="810" max="810" width="16.6640625" style="7" customWidth="1"/>
    <col min="811" max="811" width="45.33203125" style="7" customWidth="1"/>
    <col min="812" max="812" width="35.6640625" style="7" customWidth="1"/>
    <col min="813" max="813" width="15.5" style="7" customWidth="1"/>
    <col min="814" max="814" width="30.5" style="7" customWidth="1"/>
    <col min="815" max="816" width="10" style="7" customWidth="1"/>
    <col min="817" max="817" width="4" style="7" customWidth="1"/>
    <col min="818" max="818" width="13.83203125" style="7" customWidth="1"/>
    <col min="819" max="819" width="39.5" style="7" customWidth="1"/>
    <col min="820" max="821" width="13.5" style="7" customWidth="1"/>
    <col min="822" max="822" width="14" style="7" customWidth="1"/>
    <col min="823" max="823" width="12.5" style="7" customWidth="1"/>
    <col min="824" max="824" width="14.33203125" style="7" customWidth="1"/>
    <col min="825" max="825" width="13.6640625" style="7" customWidth="1"/>
    <col min="826" max="826" width="12.5" style="7" customWidth="1"/>
    <col min="827" max="827" width="14" style="7" customWidth="1"/>
    <col min="828" max="829" width="13" style="7" customWidth="1"/>
    <col min="830" max="830" width="15.33203125" style="7" customWidth="1"/>
    <col min="831" max="831" width="12.83203125" style="7" customWidth="1"/>
    <col min="832" max="832" width="3.83203125" style="7" customWidth="1"/>
    <col min="833" max="833" width="15.6640625" style="7" customWidth="1"/>
    <col min="834" max="834" width="10.1640625" style="7" customWidth="1"/>
    <col min="835" max="835" width="53.6640625" style="7" customWidth="1"/>
    <col min="836" max="836" width="32.83203125" style="7" customWidth="1"/>
    <col min="837" max="837" width="21.5" style="7" customWidth="1"/>
    <col min="838" max="1064" width="9.1640625" style="7" bestFit="1" customWidth="1"/>
    <col min="1065" max="1065" width="4" style="7" customWidth="1"/>
    <col min="1066" max="1066" width="16.6640625" style="7" customWidth="1"/>
    <col min="1067" max="1067" width="45.33203125" style="7" customWidth="1"/>
    <col min="1068" max="1068" width="35.6640625" style="7" customWidth="1"/>
    <col min="1069" max="1069" width="15.5" style="7" customWidth="1"/>
    <col min="1070" max="1070" width="30.5" style="7" customWidth="1"/>
    <col min="1071" max="1072" width="10" style="7" customWidth="1"/>
    <col min="1073" max="1073" width="4" style="7" customWidth="1"/>
    <col min="1074" max="1074" width="13.83203125" style="7" customWidth="1"/>
    <col min="1075" max="1075" width="39.5" style="7" customWidth="1"/>
    <col min="1076" max="1077" width="13.5" style="7" customWidth="1"/>
    <col min="1078" max="1078" width="14" style="7" customWidth="1"/>
    <col min="1079" max="1079" width="12.5" style="7" customWidth="1"/>
    <col min="1080" max="1080" width="14.33203125" style="7" customWidth="1"/>
    <col min="1081" max="1081" width="13.6640625" style="7" customWidth="1"/>
    <col min="1082" max="1082" width="12.5" style="7" customWidth="1"/>
    <col min="1083" max="1083" width="14" style="7" customWidth="1"/>
    <col min="1084" max="1085" width="13" style="7" customWidth="1"/>
    <col min="1086" max="1086" width="15.33203125" style="7" customWidth="1"/>
    <col min="1087" max="1087" width="12.83203125" style="7" customWidth="1"/>
    <col min="1088" max="1088" width="3.83203125" style="7" customWidth="1"/>
    <col min="1089" max="1089" width="15.6640625" style="7" customWidth="1"/>
    <col min="1090" max="1090" width="10.1640625" style="7" customWidth="1"/>
    <col min="1091" max="1091" width="53.6640625" style="7" customWidth="1"/>
    <col min="1092" max="1092" width="32.83203125" style="7" customWidth="1"/>
    <col min="1093" max="1093" width="21.5" style="7" customWidth="1"/>
    <col min="1094" max="1320" width="9.1640625" style="7" bestFit="1" customWidth="1"/>
    <col min="1321" max="1321" width="4" style="7" customWidth="1"/>
    <col min="1322" max="1322" width="16.6640625" style="7" customWidth="1"/>
    <col min="1323" max="1323" width="45.33203125" style="7" customWidth="1"/>
    <col min="1324" max="1324" width="35.6640625" style="7" customWidth="1"/>
    <col min="1325" max="1325" width="15.5" style="7" customWidth="1"/>
    <col min="1326" max="1326" width="30.5" style="7" customWidth="1"/>
    <col min="1327" max="1328" width="10" style="7" customWidth="1"/>
    <col min="1329" max="1329" width="4" style="7" customWidth="1"/>
    <col min="1330" max="1330" width="13.83203125" style="7" customWidth="1"/>
    <col min="1331" max="1331" width="39.5" style="7" customWidth="1"/>
    <col min="1332" max="1333" width="13.5" style="7" customWidth="1"/>
    <col min="1334" max="1334" width="14" style="7" customWidth="1"/>
    <col min="1335" max="1335" width="12.5" style="7" customWidth="1"/>
    <col min="1336" max="1336" width="14.33203125" style="7" customWidth="1"/>
    <col min="1337" max="1337" width="13.6640625" style="7" customWidth="1"/>
    <col min="1338" max="1338" width="12.5" style="7" customWidth="1"/>
    <col min="1339" max="1339" width="14" style="7" customWidth="1"/>
    <col min="1340" max="1341" width="13" style="7" customWidth="1"/>
    <col min="1342" max="1342" width="15.33203125" style="7" customWidth="1"/>
    <col min="1343" max="1343" width="12.83203125" style="7" customWidth="1"/>
    <col min="1344" max="1344" width="3.83203125" style="7" customWidth="1"/>
    <col min="1345" max="1345" width="15.6640625" style="7" customWidth="1"/>
    <col min="1346" max="1346" width="10.1640625" style="7" customWidth="1"/>
    <col min="1347" max="1347" width="53.6640625" style="7" customWidth="1"/>
    <col min="1348" max="1348" width="32.83203125" style="7" customWidth="1"/>
    <col min="1349" max="1349" width="21.5" style="7" customWidth="1"/>
    <col min="1350" max="1576" width="9.1640625" style="7" bestFit="1" customWidth="1"/>
    <col min="1577" max="1577" width="4" style="7" customWidth="1"/>
    <col min="1578" max="1578" width="16.6640625" style="7" customWidth="1"/>
    <col min="1579" max="1579" width="45.33203125" style="7" customWidth="1"/>
    <col min="1580" max="1580" width="35.6640625" style="7" customWidth="1"/>
    <col min="1581" max="1581" width="15.5" style="7" customWidth="1"/>
    <col min="1582" max="1582" width="30.5" style="7" customWidth="1"/>
    <col min="1583" max="1584" width="10" style="7" customWidth="1"/>
    <col min="1585" max="1585" width="4" style="7" customWidth="1"/>
    <col min="1586" max="1586" width="13.83203125" style="7" customWidth="1"/>
    <col min="1587" max="1587" width="39.5" style="7" customWidth="1"/>
    <col min="1588" max="1589" width="13.5" style="7" customWidth="1"/>
    <col min="1590" max="1590" width="14" style="7" customWidth="1"/>
    <col min="1591" max="1591" width="12.5" style="7" customWidth="1"/>
    <col min="1592" max="1592" width="14.33203125" style="7" customWidth="1"/>
    <col min="1593" max="1593" width="13.6640625" style="7" customWidth="1"/>
    <col min="1594" max="1594" width="12.5" style="7" customWidth="1"/>
    <col min="1595" max="1595" width="14" style="7" customWidth="1"/>
    <col min="1596" max="1597" width="13" style="7" customWidth="1"/>
    <col min="1598" max="1598" width="15.33203125" style="7" customWidth="1"/>
    <col min="1599" max="1599" width="12.83203125" style="7" customWidth="1"/>
    <col min="1600" max="1600" width="3.83203125" style="7" customWidth="1"/>
    <col min="1601" max="1601" width="15.6640625" style="7" customWidth="1"/>
    <col min="1602" max="1602" width="10.1640625" style="7" customWidth="1"/>
    <col min="1603" max="1603" width="53.6640625" style="7" customWidth="1"/>
    <col min="1604" max="1604" width="32.83203125" style="7" customWidth="1"/>
    <col min="1605" max="1605" width="21.5" style="7" customWidth="1"/>
    <col min="1606" max="1832" width="9.1640625" style="7" bestFit="1" customWidth="1"/>
    <col min="1833" max="1833" width="4" style="7" customWidth="1"/>
    <col min="1834" max="1834" width="16.6640625" style="7" customWidth="1"/>
    <col min="1835" max="1835" width="45.33203125" style="7" customWidth="1"/>
    <col min="1836" max="1836" width="35.6640625" style="7" customWidth="1"/>
    <col min="1837" max="1837" width="15.5" style="7" customWidth="1"/>
    <col min="1838" max="1838" width="30.5" style="7" customWidth="1"/>
    <col min="1839" max="1840" width="10" style="7" customWidth="1"/>
    <col min="1841" max="1841" width="4" style="7" customWidth="1"/>
    <col min="1842" max="1842" width="13.83203125" style="7" customWidth="1"/>
    <col min="1843" max="1843" width="39.5" style="7" customWidth="1"/>
    <col min="1844" max="1845" width="13.5" style="7" customWidth="1"/>
    <col min="1846" max="1846" width="14" style="7" customWidth="1"/>
    <col min="1847" max="1847" width="12.5" style="7" customWidth="1"/>
    <col min="1848" max="1848" width="14.33203125" style="7" customWidth="1"/>
    <col min="1849" max="1849" width="13.6640625" style="7" customWidth="1"/>
    <col min="1850" max="1850" width="12.5" style="7" customWidth="1"/>
    <col min="1851" max="1851" width="14" style="7" customWidth="1"/>
    <col min="1852" max="1853" width="13" style="7" customWidth="1"/>
    <col min="1854" max="1854" width="15.33203125" style="7" customWidth="1"/>
    <col min="1855" max="1855" width="12.83203125" style="7" customWidth="1"/>
    <col min="1856" max="1856" width="3.83203125" style="7" customWidth="1"/>
    <col min="1857" max="1857" width="15.6640625" style="7" customWidth="1"/>
    <col min="1858" max="1858" width="10.1640625" style="7" customWidth="1"/>
    <col min="1859" max="1859" width="53.6640625" style="7" customWidth="1"/>
    <col min="1860" max="1860" width="32.83203125" style="7" customWidth="1"/>
    <col min="1861" max="1861" width="21.5" style="7" customWidth="1"/>
    <col min="1862" max="2088" width="9.1640625" style="7" bestFit="1" customWidth="1"/>
    <col min="2089" max="2089" width="4" style="7" customWidth="1"/>
    <col min="2090" max="2090" width="16.6640625" style="7" customWidth="1"/>
    <col min="2091" max="2091" width="45.33203125" style="7" customWidth="1"/>
    <col min="2092" max="2092" width="35.6640625" style="7" customWidth="1"/>
    <col min="2093" max="2093" width="15.5" style="7" customWidth="1"/>
    <col min="2094" max="2094" width="30.5" style="7" customWidth="1"/>
    <col min="2095" max="2096" width="10" style="7" customWidth="1"/>
    <col min="2097" max="2097" width="4" style="7" customWidth="1"/>
    <col min="2098" max="2098" width="13.83203125" style="7" customWidth="1"/>
    <col min="2099" max="2099" width="39.5" style="7" customWidth="1"/>
    <col min="2100" max="2101" width="13.5" style="7" customWidth="1"/>
    <col min="2102" max="2102" width="14" style="7" customWidth="1"/>
    <col min="2103" max="2103" width="12.5" style="7" customWidth="1"/>
    <col min="2104" max="2104" width="14.33203125" style="7" customWidth="1"/>
    <col min="2105" max="2105" width="13.6640625" style="7" customWidth="1"/>
    <col min="2106" max="2106" width="12.5" style="7" customWidth="1"/>
    <col min="2107" max="2107" width="14" style="7" customWidth="1"/>
    <col min="2108" max="2109" width="13" style="7" customWidth="1"/>
    <col min="2110" max="2110" width="15.33203125" style="7" customWidth="1"/>
    <col min="2111" max="2111" width="12.83203125" style="7" customWidth="1"/>
    <col min="2112" max="2112" width="3.83203125" style="7" customWidth="1"/>
    <col min="2113" max="2113" width="15.6640625" style="7" customWidth="1"/>
    <col min="2114" max="2114" width="10.1640625" style="7" customWidth="1"/>
    <col min="2115" max="2115" width="53.6640625" style="7" customWidth="1"/>
    <col min="2116" max="2116" width="32.83203125" style="7" customWidth="1"/>
    <col min="2117" max="2117" width="21.5" style="7" customWidth="1"/>
    <col min="2118" max="2344" width="9.1640625" style="7" bestFit="1" customWidth="1"/>
    <col min="2345" max="2345" width="4" style="7" customWidth="1"/>
    <col min="2346" max="2346" width="16.6640625" style="7" customWidth="1"/>
    <col min="2347" max="2347" width="45.33203125" style="7" customWidth="1"/>
    <col min="2348" max="2348" width="35.6640625" style="7" customWidth="1"/>
    <col min="2349" max="2349" width="15.5" style="7" customWidth="1"/>
    <col min="2350" max="2350" width="30.5" style="7" customWidth="1"/>
    <col min="2351" max="2352" width="10" style="7" customWidth="1"/>
    <col min="2353" max="2353" width="4" style="7" customWidth="1"/>
    <col min="2354" max="2354" width="13.83203125" style="7" customWidth="1"/>
    <col min="2355" max="2355" width="39.5" style="7" customWidth="1"/>
    <col min="2356" max="2357" width="13.5" style="7" customWidth="1"/>
    <col min="2358" max="2358" width="14" style="7" customWidth="1"/>
    <col min="2359" max="2359" width="12.5" style="7" customWidth="1"/>
    <col min="2360" max="2360" width="14.33203125" style="7" customWidth="1"/>
    <col min="2361" max="2361" width="13.6640625" style="7" customWidth="1"/>
    <col min="2362" max="2362" width="12.5" style="7" customWidth="1"/>
    <col min="2363" max="2363" width="14" style="7" customWidth="1"/>
    <col min="2364" max="2365" width="13" style="7" customWidth="1"/>
    <col min="2366" max="2366" width="15.33203125" style="7" customWidth="1"/>
    <col min="2367" max="2367" width="12.83203125" style="7" customWidth="1"/>
    <col min="2368" max="2368" width="3.83203125" style="7" customWidth="1"/>
    <col min="2369" max="2369" width="15.6640625" style="7" customWidth="1"/>
    <col min="2370" max="2370" width="10.1640625" style="7" customWidth="1"/>
    <col min="2371" max="2371" width="53.6640625" style="7" customWidth="1"/>
    <col min="2372" max="2372" width="32.83203125" style="7" customWidth="1"/>
    <col min="2373" max="2373" width="21.5" style="7" customWidth="1"/>
    <col min="2374" max="2600" width="9.1640625" style="7" bestFit="1" customWidth="1"/>
    <col min="2601" max="2601" width="4" style="7" customWidth="1"/>
    <col min="2602" max="2602" width="16.6640625" style="7" customWidth="1"/>
    <col min="2603" max="2603" width="45.33203125" style="7" customWidth="1"/>
    <col min="2604" max="2604" width="35.6640625" style="7" customWidth="1"/>
    <col min="2605" max="2605" width="15.5" style="7" customWidth="1"/>
    <col min="2606" max="2606" width="30.5" style="7" customWidth="1"/>
    <col min="2607" max="2608" width="10" style="7" customWidth="1"/>
    <col min="2609" max="2609" width="4" style="7" customWidth="1"/>
    <col min="2610" max="2610" width="13.83203125" style="7" customWidth="1"/>
    <col min="2611" max="2611" width="39.5" style="7" customWidth="1"/>
    <col min="2612" max="2613" width="13.5" style="7" customWidth="1"/>
    <col min="2614" max="2614" width="14" style="7" customWidth="1"/>
    <col min="2615" max="2615" width="12.5" style="7" customWidth="1"/>
    <col min="2616" max="2616" width="14.33203125" style="7" customWidth="1"/>
    <col min="2617" max="2617" width="13.6640625" style="7" customWidth="1"/>
    <col min="2618" max="2618" width="12.5" style="7" customWidth="1"/>
    <col min="2619" max="2619" width="14" style="7" customWidth="1"/>
    <col min="2620" max="2621" width="13" style="7" customWidth="1"/>
    <col min="2622" max="2622" width="15.33203125" style="7" customWidth="1"/>
    <col min="2623" max="2623" width="12.83203125" style="7" customWidth="1"/>
    <col min="2624" max="2624" width="3.83203125" style="7" customWidth="1"/>
    <col min="2625" max="2625" width="15.6640625" style="7" customWidth="1"/>
    <col min="2626" max="2626" width="10.1640625" style="7" customWidth="1"/>
    <col min="2627" max="2627" width="53.6640625" style="7" customWidth="1"/>
    <col min="2628" max="2628" width="32.83203125" style="7" customWidth="1"/>
    <col min="2629" max="2629" width="21.5" style="7" customWidth="1"/>
    <col min="2630" max="2856" width="9.1640625" style="7" bestFit="1" customWidth="1"/>
    <col min="2857" max="2857" width="4" style="7" customWidth="1"/>
    <col min="2858" max="2858" width="16.6640625" style="7" customWidth="1"/>
    <col min="2859" max="2859" width="45.33203125" style="7" customWidth="1"/>
    <col min="2860" max="2860" width="35.6640625" style="7" customWidth="1"/>
    <col min="2861" max="2861" width="15.5" style="7" customWidth="1"/>
    <col min="2862" max="2862" width="30.5" style="7" customWidth="1"/>
    <col min="2863" max="2864" width="10" style="7" customWidth="1"/>
    <col min="2865" max="2865" width="4" style="7" customWidth="1"/>
    <col min="2866" max="2866" width="13.83203125" style="7" customWidth="1"/>
    <col min="2867" max="2867" width="39.5" style="7" customWidth="1"/>
    <col min="2868" max="2869" width="13.5" style="7" customWidth="1"/>
    <col min="2870" max="2870" width="14" style="7" customWidth="1"/>
    <col min="2871" max="2871" width="12.5" style="7" customWidth="1"/>
    <col min="2872" max="2872" width="14.33203125" style="7" customWidth="1"/>
    <col min="2873" max="2873" width="13.6640625" style="7" customWidth="1"/>
    <col min="2874" max="2874" width="12.5" style="7" customWidth="1"/>
    <col min="2875" max="2875" width="14" style="7" customWidth="1"/>
    <col min="2876" max="2877" width="13" style="7" customWidth="1"/>
    <col min="2878" max="2878" width="15.33203125" style="7" customWidth="1"/>
    <col min="2879" max="2879" width="12.83203125" style="7" customWidth="1"/>
    <col min="2880" max="2880" width="3.83203125" style="7" customWidth="1"/>
    <col min="2881" max="2881" width="15.6640625" style="7" customWidth="1"/>
    <col min="2882" max="2882" width="10.1640625" style="7" customWidth="1"/>
    <col min="2883" max="2883" width="53.6640625" style="7" customWidth="1"/>
    <col min="2884" max="2884" width="32.83203125" style="7" customWidth="1"/>
    <col min="2885" max="2885" width="21.5" style="7" customWidth="1"/>
    <col min="2886" max="3112" width="9.1640625" style="7" bestFit="1" customWidth="1"/>
    <col min="3113" max="3113" width="4" style="7" customWidth="1"/>
    <col min="3114" max="3114" width="16.6640625" style="7" customWidth="1"/>
    <col min="3115" max="3115" width="45.33203125" style="7" customWidth="1"/>
    <col min="3116" max="3116" width="35.6640625" style="7" customWidth="1"/>
    <col min="3117" max="3117" width="15.5" style="7" customWidth="1"/>
    <col min="3118" max="3118" width="30.5" style="7" customWidth="1"/>
    <col min="3119" max="3120" width="10" style="7" customWidth="1"/>
    <col min="3121" max="3121" width="4" style="7" customWidth="1"/>
    <col min="3122" max="3122" width="13.83203125" style="7" customWidth="1"/>
    <col min="3123" max="3123" width="39.5" style="7" customWidth="1"/>
    <col min="3124" max="3125" width="13.5" style="7" customWidth="1"/>
    <col min="3126" max="3126" width="14" style="7" customWidth="1"/>
    <col min="3127" max="3127" width="12.5" style="7" customWidth="1"/>
    <col min="3128" max="3128" width="14.33203125" style="7" customWidth="1"/>
    <col min="3129" max="3129" width="13.6640625" style="7" customWidth="1"/>
    <col min="3130" max="3130" width="12.5" style="7" customWidth="1"/>
    <col min="3131" max="3131" width="14" style="7" customWidth="1"/>
    <col min="3132" max="3133" width="13" style="7" customWidth="1"/>
    <col min="3134" max="3134" width="15.33203125" style="7" customWidth="1"/>
    <col min="3135" max="3135" width="12.83203125" style="7" customWidth="1"/>
    <col min="3136" max="3136" width="3.83203125" style="7" customWidth="1"/>
    <col min="3137" max="3137" width="15.6640625" style="7" customWidth="1"/>
    <col min="3138" max="3138" width="10.1640625" style="7" customWidth="1"/>
    <col min="3139" max="3139" width="53.6640625" style="7" customWidth="1"/>
    <col min="3140" max="3140" width="32.83203125" style="7" customWidth="1"/>
    <col min="3141" max="3141" width="21.5" style="7" customWidth="1"/>
    <col min="3142" max="3368" width="9.1640625" style="7" bestFit="1" customWidth="1"/>
    <col min="3369" max="3369" width="4" style="7" customWidth="1"/>
    <col min="3370" max="3370" width="16.6640625" style="7" customWidth="1"/>
    <col min="3371" max="3371" width="45.33203125" style="7" customWidth="1"/>
    <col min="3372" max="3372" width="35.6640625" style="7" customWidth="1"/>
    <col min="3373" max="3373" width="15.5" style="7" customWidth="1"/>
    <col min="3374" max="3374" width="30.5" style="7" customWidth="1"/>
    <col min="3375" max="3376" width="10" style="7" customWidth="1"/>
    <col min="3377" max="3377" width="4" style="7" customWidth="1"/>
    <col min="3378" max="3378" width="13.83203125" style="7" customWidth="1"/>
    <col min="3379" max="3379" width="39.5" style="7" customWidth="1"/>
    <col min="3380" max="3381" width="13.5" style="7" customWidth="1"/>
    <col min="3382" max="3382" width="14" style="7" customWidth="1"/>
    <col min="3383" max="3383" width="12.5" style="7" customWidth="1"/>
    <col min="3384" max="3384" width="14.33203125" style="7" customWidth="1"/>
    <col min="3385" max="3385" width="13.6640625" style="7" customWidth="1"/>
    <col min="3386" max="3386" width="12.5" style="7" customWidth="1"/>
    <col min="3387" max="3387" width="14" style="7" customWidth="1"/>
    <col min="3388" max="3389" width="13" style="7" customWidth="1"/>
    <col min="3390" max="3390" width="15.33203125" style="7" customWidth="1"/>
    <col min="3391" max="3391" width="12.83203125" style="7" customWidth="1"/>
    <col min="3392" max="3392" width="3.83203125" style="7" customWidth="1"/>
    <col min="3393" max="3393" width="15.6640625" style="7" customWidth="1"/>
    <col min="3394" max="3394" width="10.1640625" style="7" customWidth="1"/>
    <col min="3395" max="3395" width="53.6640625" style="7" customWidth="1"/>
    <col min="3396" max="3396" width="32.83203125" style="7" customWidth="1"/>
    <col min="3397" max="3397" width="21.5" style="7" customWidth="1"/>
    <col min="3398" max="3624" width="9.1640625" style="7" bestFit="1" customWidth="1"/>
    <col min="3625" max="3625" width="4" style="7" customWidth="1"/>
    <col min="3626" max="3626" width="16.6640625" style="7" customWidth="1"/>
    <col min="3627" max="3627" width="45.33203125" style="7" customWidth="1"/>
    <col min="3628" max="3628" width="35.6640625" style="7" customWidth="1"/>
    <col min="3629" max="3629" width="15.5" style="7" customWidth="1"/>
    <col min="3630" max="3630" width="30.5" style="7" customWidth="1"/>
    <col min="3631" max="3632" width="10" style="7" customWidth="1"/>
    <col min="3633" max="3633" width="4" style="7" customWidth="1"/>
    <col min="3634" max="3634" width="13.83203125" style="7" customWidth="1"/>
    <col min="3635" max="3635" width="39.5" style="7" customWidth="1"/>
    <col min="3636" max="3637" width="13.5" style="7" customWidth="1"/>
    <col min="3638" max="3638" width="14" style="7" customWidth="1"/>
    <col min="3639" max="3639" width="12.5" style="7" customWidth="1"/>
    <col min="3640" max="3640" width="14.33203125" style="7" customWidth="1"/>
    <col min="3641" max="3641" width="13.6640625" style="7" customWidth="1"/>
    <col min="3642" max="3642" width="12.5" style="7" customWidth="1"/>
    <col min="3643" max="3643" width="14" style="7" customWidth="1"/>
    <col min="3644" max="3645" width="13" style="7" customWidth="1"/>
    <col min="3646" max="3646" width="15.33203125" style="7" customWidth="1"/>
    <col min="3647" max="3647" width="12.83203125" style="7" customWidth="1"/>
    <col min="3648" max="3648" width="3.83203125" style="7" customWidth="1"/>
    <col min="3649" max="3649" width="15.6640625" style="7" customWidth="1"/>
    <col min="3650" max="3650" width="10.1640625" style="7" customWidth="1"/>
    <col min="3651" max="3651" width="53.6640625" style="7" customWidth="1"/>
    <col min="3652" max="3652" width="32.83203125" style="7" customWidth="1"/>
    <col min="3653" max="3653" width="21.5" style="7" customWidth="1"/>
    <col min="3654" max="3880" width="9.1640625" style="7" bestFit="1" customWidth="1"/>
    <col min="3881" max="3881" width="4" style="7" customWidth="1"/>
    <col min="3882" max="3882" width="16.6640625" style="7" customWidth="1"/>
    <col min="3883" max="3883" width="45.33203125" style="7" customWidth="1"/>
    <col min="3884" max="3884" width="35.6640625" style="7" customWidth="1"/>
    <col min="3885" max="3885" width="15.5" style="7" customWidth="1"/>
    <col min="3886" max="3886" width="30.5" style="7" customWidth="1"/>
    <col min="3887" max="3888" width="10" style="7" customWidth="1"/>
    <col min="3889" max="3889" width="4" style="7" customWidth="1"/>
    <col min="3890" max="3890" width="13.83203125" style="7" customWidth="1"/>
    <col min="3891" max="3891" width="39.5" style="7" customWidth="1"/>
    <col min="3892" max="3893" width="13.5" style="7" customWidth="1"/>
    <col min="3894" max="3894" width="14" style="7" customWidth="1"/>
    <col min="3895" max="3895" width="12.5" style="7" customWidth="1"/>
    <col min="3896" max="3896" width="14.33203125" style="7" customWidth="1"/>
    <col min="3897" max="3897" width="13.6640625" style="7" customWidth="1"/>
    <col min="3898" max="3898" width="12.5" style="7" customWidth="1"/>
    <col min="3899" max="3899" width="14" style="7" customWidth="1"/>
    <col min="3900" max="3901" width="13" style="7" customWidth="1"/>
    <col min="3902" max="3902" width="15.33203125" style="7" customWidth="1"/>
    <col min="3903" max="3903" width="12.83203125" style="7" customWidth="1"/>
    <col min="3904" max="3904" width="3.83203125" style="7" customWidth="1"/>
    <col min="3905" max="3905" width="15.6640625" style="7" customWidth="1"/>
    <col min="3906" max="3906" width="10.1640625" style="7" customWidth="1"/>
    <col min="3907" max="3907" width="53.6640625" style="7" customWidth="1"/>
    <col min="3908" max="3908" width="32.83203125" style="7" customWidth="1"/>
    <col min="3909" max="3909" width="21.5" style="7" customWidth="1"/>
    <col min="3910" max="4136" width="9.1640625" style="7" bestFit="1" customWidth="1"/>
    <col min="4137" max="4137" width="4" style="7" customWidth="1"/>
    <col min="4138" max="4138" width="16.6640625" style="7" customWidth="1"/>
    <col min="4139" max="4139" width="45.33203125" style="7" customWidth="1"/>
    <col min="4140" max="4140" width="35.6640625" style="7" customWidth="1"/>
    <col min="4141" max="4141" width="15.5" style="7" customWidth="1"/>
    <col min="4142" max="4142" width="30.5" style="7" customWidth="1"/>
    <col min="4143" max="4144" width="10" style="7" customWidth="1"/>
    <col min="4145" max="4145" width="4" style="7" customWidth="1"/>
    <col min="4146" max="4146" width="13.83203125" style="7" customWidth="1"/>
    <col min="4147" max="4147" width="39.5" style="7" customWidth="1"/>
    <col min="4148" max="4149" width="13.5" style="7" customWidth="1"/>
    <col min="4150" max="4150" width="14" style="7" customWidth="1"/>
    <col min="4151" max="4151" width="12.5" style="7" customWidth="1"/>
    <col min="4152" max="4152" width="14.33203125" style="7" customWidth="1"/>
    <col min="4153" max="4153" width="13.6640625" style="7" customWidth="1"/>
    <col min="4154" max="4154" width="12.5" style="7" customWidth="1"/>
    <col min="4155" max="4155" width="14" style="7" customWidth="1"/>
    <col min="4156" max="4157" width="13" style="7" customWidth="1"/>
    <col min="4158" max="4158" width="15.33203125" style="7" customWidth="1"/>
    <col min="4159" max="4159" width="12.83203125" style="7" customWidth="1"/>
    <col min="4160" max="4160" width="3.83203125" style="7" customWidth="1"/>
    <col min="4161" max="4161" width="15.6640625" style="7" customWidth="1"/>
    <col min="4162" max="4162" width="10.1640625" style="7" customWidth="1"/>
    <col min="4163" max="4163" width="53.6640625" style="7" customWidth="1"/>
    <col min="4164" max="4164" width="32.83203125" style="7" customWidth="1"/>
    <col min="4165" max="4165" width="21.5" style="7" customWidth="1"/>
    <col min="4166" max="4392" width="9.1640625" style="7" bestFit="1" customWidth="1"/>
    <col min="4393" max="4393" width="4" style="7" customWidth="1"/>
    <col min="4394" max="4394" width="16.6640625" style="7" customWidth="1"/>
    <col min="4395" max="4395" width="45.33203125" style="7" customWidth="1"/>
    <col min="4396" max="4396" width="35.6640625" style="7" customWidth="1"/>
    <col min="4397" max="4397" width="15.5" style="7" customWidth="1"/>
    <col min="4398" max="4398" width="30.5" style="7" customWidth="1"/>
    <col min="4399" max="4400" width="10" style="7" customWidth="1"/>
    <col min="4401" max="4401" width="4" style="7" customWidth="1"/>
    <col min="4402" max="4402" width="13.83203125" style="7" customWidth="1"/>
    <col min="4403" max="4403" width="39.5" style="7" customWidth="1"/>
    <col min="4404" max="4405" width="13.5" style="7" customWidth="1"/>
    <col min="4406" max="4406" width="14" style="7" customWidth="1"/>
    <col min="4407" max="4407" width="12.5" style="7" customWidth="1"/>
    <col min="4408" max="4408" width="14.33203125" style="7" customWidth="1"/>
    <col min="4409" max="4409" width="13.6640625" style="7" customWidth="1"/>
    <col min="4410" max="4410" width="12.5" style="7" customWidth="1"/>
    <col min="4411" max="4411" width="14" style="7" customWidth="1"/>
    <col min="4412" max="4413" width="13" style="7" customWidth="1"/>
    <col min="4414" max="4414" width="15.33203125" style="7" customWidth="1"/>
    <col min="4415" max="4415" width="12.83203125" style="7" customWidth="1"/>
    <col min="4416" max="4416" width="3.83203125" style="7" customWidth="1"/>
    <col min="4417" max="4417" width="15.6640625" style="7" customWidth="1"/>
    <col min="4418" max="4418" width="10.1640625" style="7" customWidth="1"/>
    <col min="4419" max="4419" width="53.6640625" style="7" customWidth="1"/>
    <col min="4420" max="4420" width="32.83203125" style="7" customWidth="1"/>
    <col min="4421" max="4421" width="21.5" style="7" customWidth="1"/>
    <col min="4422" max="4648" width="9.1640625" style="7" bestFit="1" customWidth="1"/>
    <col min="4649" max="4649" width="4" style="7" customWidth="1"/>
    <col min="4650" max="4650" width="16.6640625" style="7" customWidth="1"/>
    <col min="4651" max="4651" width="45.33203125" style="7" customWidth="1"/>
    <col min="4652" max="4652" width="35.6640625" style="7" customWidth="1"/>
    <col min="4653" max="4653" width="15.5" style="7" customWidth="1"/>
    <col min="4654" max="4654" width="30.5" style="7" customWidth="1"/>
    <col min="4655" max="4656" width="10" style="7" customWidth="1"/>
    <col min="4657" max="4657" width="4" style="7" customWidth="1"/>
    <col min="4658" max="4658" width="13.83203125" style="7" customWidth="1"/>
    <col min="4659" max="4659" width="39.5" style="7" customWidth="1"/>
    <col min="4660" max="4661" width="13.5" style="7" customWidth="1"/>
    <col min="4662" max="4662" width="14" style="7" customWidth="1"/>
    <col min="4663" max="4663" width="12.5" style="7" customWidth="1"/>
    <col min="4664" max="4664" width="14.33203125" style="7" customWidth="1"/>
    <col min="4665" max="4665" width="13.6640625" style="7" customWidth="1"/>
    <col min="4666" max="4666" width="12.5" style="7" customWidth="1"/>
    <col min="4667" max="4667" width="14" style="7" customWidth="1"/>
    <col min="4668" max="4669" width="13" style="7" customWidth="1"/>
    <col min="4670" max="4670" width="15.33203125" style="7" customWidth="1"/>
    <col min="4671" max="4671" width="12.83203125" style="7" customWidth="1"/>
    <col min="4672" max="4672" width="3.83203125" style="7" customWidth="1"/>
    <col min="4673" max="4673" width="15.6640625" style="7" customWidth="1"/>
    <col min="4674" max="4674" width="10.1640625" style="7" customWidth="1"/>
    <col min="4675" max="4675" width="53.6640625" style="7" customWidth="1"/>
    <col min="4676" max="4676" width="32.83203125" style="7" customWidth="1"/>
    <col min="4677" max="4677" width="21.5" style="7" customWidth="1"/>
    <col min="4678" max="4904" width="9.1640625" style="7" bestFit="1" customWidth="1"/>
    <col min="4905" max="4905" width="4" style="7" customWidth="1"/>
    <col min="4906" max="4906" width="16.6640625" style="7" customWidth="1"/>
    <col min="4907" max="4907" width="45.33203125" style="7" customWidth="1"/>
    <col min="4908" max="4908" width="35.6640625" style="7" customWidth="1"/>
    <col min="4909" max="4909" width="15.5" style="7" customWidth="1"/>
    <col min="4910" max="4910" width="30.5" style="7" customWidth="1"/>
    <col min="4911" max="4912" width="10" style="7" customWidth="1"/>
    <col min="4913" max="4913" width="4" style="7" customWidth="1"/>
    <col min="4914" max="4914" width="13.83203125" style="7" customWidth="1"/>
    <col min="4915" max="4915" width="39.5" style="7" customWidth="1"/>
    <col min="4916" max="4917" width="13.5" style="7" customWidth="1"/>
    <col min="4918" max="4918" width="14" style="7" customWidth="1"/>
    <col min="4919" max="4919" width="12.5" style="7" customWidth="1"/>
    <col min="4920" max="4920" width="14.33203125" style="7" customWidth="1"/>
    <col min="4921" max="4921" width="13.6640625" style="7" customWidth="1"/>
    <col min="4922" max="4922" width="12.5" style="7" customWidth="1"/>
    <col min="4923" max="4923" width="14" style="7" customWidth="1"/>
    <col min="4924" max="4925" width="13" style="7" customWidth="1"/>
    <col min="4926" max="4926" width="15.33203125" style="7" customWidth="1"/>
    <col min="4927" max="4927" width="12.83203125" style="7" customWidth="1"/>
    <col min="4928" max="4928" width="3.83203125" style="7" customWidth="1"/>
    <col min="4929" max="4929" width="15.6640625" style="7" customWidth="1"/>
    <col min="4930" max="4930" width="10.1640625" style="7" customWidth="1"/>
    <col min="4931" max="4931" width="53.6640625" style="7" customWidth="1"/>
    <col min="4932" max="4932" width="32.83203125" style="7" customWidth="1"/>
    <col min="4933" max="4933" width="21.5" style="7" customWidth="1"/>
    <col min="4934" max="5160" width="9.1640625" style="7" bestFit="1" customWidth="1"/>
    <col min="5161" max="5161" width="4" style="7" customWidth="1"/>
    <col min="5162" max="5162" width="16.6640625" style="7" customWidth="1"/>
    <col min="5163" max="5163" width="45.33203125" style="7" customWidth="1"/>
    <col min="5164" max="5164" width="35.6640625" style="7" customWidth="1"/>
    <col min="5165" max="5165" width="15.5" style="7" customWidth="1"/>
    <col min="5166" max="5166" width="30.5" style="7" customWidth="1"/>
    <col min="5167" max="5168" width="10" style="7" customWidth="1"/>
    <col min="5169" max="5169" width="4" style="7" customWidth="1"/>
    <col min="5170" max="5170" width="13.83203125" style="7" customWidth="1"/>
    <col min="5171" max="5171" width="39.5" style="7" customWidth="1"/>
    <col min="5172" max="5173" width="13.5" style="7" customWidth="1"/>
    <col min="5174" max="5174" width="14" style="7" customWidth="1"/>
    <col min="5175" max="5175" width="12.5" style="7" customWidth="1"/>
    <col min="5176" max="5176" width="14.33203125" style="7" customWidth="1"/>
    <col min="5177" max="5177" width="13.6640625" style="7" customWidth="1"/>
    <col min="5178" max="5178" width="12.5" style="7" customWidth="1"/>
    <col min="5179" max="5179" width="14" style="7" customWidth="1"/>
    <col min="5180" max="5181" width="13" style="7" customWidth="1"/>
    <col min="5182" max="5182" width="15.33203125" style="7" customWidth="1"/>
    <col min="5183" max="5183" width="12.83203125" style="7" customWidth="1"/>
    <col min="5184" max="5184" width="3.83203125" style="7" customWidth="1"/>
    <col min="5185" max="5185" width="15.6640625" style="7" customWidth="1"/>
    <col min="5186" max="5186" width="10.1640625" style="7" customWidth="1"/>
    <col min="5187" max="5187" width="53.6640625" style="7" customWidth="1"/>
    <col min="5188" max="5188" width="32.83203125" style="7" customWidth="1"/>
    <col min="5189" max="5189" width="21.5" style="7" customWidth="1"/>
    <col min="5190" max="5416" width="9.1640625" style="7" bestFit="1" customWidth="1"/>
    <col min="5417" max="5417" width="4" style="7" customWidth="1"/>
    <col min="5418" max="5418" width="16.6640625" style="7" customWidth="1"/>
    <col min="5419" max="5419" width="45.33203125" style="7" customWidth="1"/>
    <col min="5420" max="5420" width="35.6640625" style="7" customWidth="1"/>
    <col min="5421" max="5421" width="15.5" style="7" customWidth="1"/>
    <col min="5422" max="5422" width="30.5" style="7" customWidth="1"/>
    <col min="5423" max="5424" width="10" style="7" customWidth="1"/>
    <col min="5425" max="5425" width="4" style="7" customWidth="1"/>
    <col min="5426" max="5426" width="13.83203125" style="7" customWidth="1"/>
    <col min="5427" max="5427" width="39.5" style="7" customWidth="1"/>
    <col min="5428" max="5429" width="13.5" style="7" customWidth="1"/>
    <col min="5430" max="5430" width="14" style="7" customWidth="1"/>
    <col min="5431" max="5431" width="12.5" style="7" customWidth="1"/>
    <col min="5432" max="5432" width="14.33203125" style="7" customWidth="1"/>
    <col min="5433" max="5433" width="13.6640625" style="7" customWidth="1"/>
    <col min="5434" max="5434" width="12.5" style="7" customWidth="1"/>
    <col min="5435" max="5435" width="14" style="7" customWidth="1"/>
    <col min="5436" max="5437" width="13" style="7" customWidth="1"/>
    <col min="5438" max="5438" width="15.33203125" style="7" customWidth="1"/>
    <col min="5439" max="5439" width="12.83203125" style="7" customWidth="1"/>
    <col min="5440" max="5440" width="3.83203125" style="7" customWidth="1"/>
    <col min="5441" max="5441" width="15.6640625" style="7" customWidth="1"/>
    <col min="5442" max="5442" width="10.1640625" style="7" customWidth="1"/>
    <col min="5443" max="5443" width="53.6640625" style="7" customWidth="1"/>
    <col min="5444" max="5444" width="32.83203125" style="7" customWidth="1"/>
    <col min="5445" max="5445" width="21.5" style="7" customWidth="1"/>
    <col min="5446" max="5672" width="9.1640625" style="7" bestFit="1" customWidth="1"/>
    <col min="5673" max="5673" width="4" style="7" customWidth="1"/>
    <col min="5674" max="5674" width="16.6640625" style="7" customWidth="1"/>
    <col min="5675" max="5675" width="45.33203125" style="7" customWidth="1"/>
    <col min="5676" max="5676" width="35.6640625" style="7" customWidth="1"/>
    <col min="5677" max="5677" width="15.5" style="7" customWidth="1"/>
    <col min="5678" max="5678" width="30.5" style="7" customWidth="1"/>
    <col min="5679" max="5680" width="10" style="7" customWidth="1"/>
    <col min="5681" max="5681" width="4" style="7" customWidth="1"/>
    <col min="5682" max="5682" width="13.83203125" style="7" customWidth="1"/>
    <col min="5683" max="5683" width="39.5" style="7" customWidth="1"/>
    <col min="5684" max="5685" width="13.5" style="7" customWidth="1"/>
    <col min="5686" max="5686" width="14" style="7" customWidth="1"/>
    <col min="5687" max="5687" width="12.5" style="7" customWidth="1"/>
    <col min="5688" max="5688" width="14.33203125" style="7" customWidth="1"/>
    <col min="5689" max="5689" width="13.6640625" style="7" customWidth="1"/>
    <col min="5690" max="5690" width="12.5" style="7" customWidth="1"/>
    <col min="5691" max="5691" width="14" style="7" customWidth="1"/>
    <col min="5692" max="5693" width="13" style="7" customWidth="1"/>
    <col min="5694" max="5694" width="15.33203125" style="7" customWidth="1"/>
    <col min="5695" max="5695" width="12.83203125" style="7" customWidth="1"/>
    <col min="5696" max="5696" width="3.83203125" style="7" customWidth="1"/>
    <col min="5697" max="5697" width="15.6640625" style="7" customWidth="1"/>
    <col min="5698" max="5698" width="10.1640625" style="7" customWidth="1"/>
    <col min="5699" max="5699" width="53.6640625" style="7" customWidth="1"/>
    <col min="5700" max="5700" width="32.83203125" style="7" customWidth="1"/>
    <col min="5701" max="5701" width="21.5" style="7" customWidth="1"/>
    <col min="5702" max="5928" width="9.1640625" style="7" bestFit="1" customWidth="1"/>
    <col min="5929" max="5929" width="4" style="7" customWidth="1"/>
    <col min="5930" max="5930" width="16.6640625" style="7" customWidth="1"/>
    <col min="5931" max="5931" width="45.33203125" style="7" customWidth="1"/>
    <col min="5932" max="5932" width="35.6640625" style="7" customWidth="1"/>
    <col min="5933" max="5933" width="15.5" style="7" customWidth="1"/>
    <col min="5934" max="5934" width="30.5" style="7" customWidth="1"/>
    <col min="5935" max="5936" width="10" style="7" customWidth="1"/>
    <col min="5937" max="5937" width="4" style="7" customWidth="1"/>
    <col min="5938" max="5938" width="13.83203125" style="7" customWidth="1"/>
    <col min="5939" max="5939" width="39.5" style="7" customWidth="1"/>
    <col min="5940" max="5941" width="13.5" style="7" customWidth="1"/>
    <col min="5942" max="5942" width="14" style="7" customWidth="1"/>
    <col min="5943" max="5943" width="12.5" style="7" customWidth="1"/>
    <col min="5944" max="5944" width="14.33203125" style="7" customWidth="1"/>
    <col min="5945" max="5945" width="13.6640625" style="7" customWidth="1"/>
    <col min="5946" max="5946" width="12.5" style="7" customWidth="1"/>
    <col min="5947" max="5947" width="14" style="7" customWidth="1"/>
    <col min="5948" max="5949" width="13" style="7" customWidth="1"/>
    <col min="5950" max="5950" width="15.33203125" style="7" customWidth="1"/>
    <col min="5951" max="5951" width="12.83203125" style="7" customWidth="1"/>
    <col min="5952" max="5952" width="3.83203125" style="7" customWidth="1"/>
    <col min="5953" max="5953" width="15.6640625" style="7" customWidth="1"/>
    <col min="5954" max="5954" width="10.1640625" style="7" customWidth="1"/>
    <col min="5955" max="5955" width="53.6640625" style="7" customWidth="1"/>
    <col min="5956" max="5956" width="32.83203125" style="7" customWidth="1"/>
    <col min="5957" max="5957" width="21.5" style="7" customWidth="1"/>
    <col min="5958" max="6184" width="9.1640625" style="7" bestFit="1" customWidth="1"/>
    <col min="6185" max="6185" width="4" style="7" customWidth="1"/>
    <col min="6186" max="6186" width="16.6640625" style="7" customWidth="1"/>
    <col min="6187" max="6187" width="45.33203125" style="7" customWidth="1"/>
    <col min="6188" max="6188" width="35.6640625" style="7" customWidth="1"/>
    <col min="6189" max="6189" width="15.5" style="7" customWidth="1"/>
    <col min="6190" max="6190" width="30.5" style="7" customWidth="1"/>
    <col min="6191" max="6192" width="10" style="7" customWidth="1"/>
    <col min="6193" max="6193" width="4" style="7" customWidth="1"/>
    <col min="6194" max="6194" width="13.83203125" style="7" customWidth="1"/>
    <col min="6195" max="6195" width="39.5" style="7" customWidth="1"/>
    <col min="6196" max="6197" width="13.5" style="7" customWidth="1"/>
    <col min="6198" max="6198" width="14" style="7" customWidth="1"/>
    <col min="6199" max="6199" width="12.5" style="7" customWidth="1"/>
    <col min="6200" max="6200" width="14.33203125" style="7" customWidth="1"/>
    <col min="6201" max="6201" width="13.6640625" style="7" customWidth="1"/>
    <col min="6202" max="6202" width="12.5" style="7" customWidth="1"/>
    <col min="6203" max="6203" width="14" style="7" customWidth="1"/>
    <col min="6204" max="6205" width="13" style="7" customWidth="1"/>
    <col min="6206" max="6206" width="15.33203125" style="7" customWidth="1"/>
    <col min="6207" max="6207" width="12.83203125" style="7" customWidth="1"/>
    <col min="6208" max="6208" width="3.83203125" style="7" customWidth="1"/>
    <col min="6209" max="6209" width="15.6640625" style="7" customWidth="1"/>
    <col min="6210" max="6210" width="10.1640625" style="7" customWidth="1"/>
    <col min="6211" max="6211" width="53.6640625" style="7" customWidth="1"/>
    <col min="6212" max="6212" width="32.83203125" style="7" customWidth="1"/>
    <col min="6213" max="6213" width="21.5" style="7" customWidth="1"/>
    <col min="6214" max="6440" width="9.1640625" style="7" bestFit="1" customWidth="1"/>
    <col min="6441" max="6441" width="4" style="7" customWidth="1"/>
    <col min="6442" max="6442" width="16.6640625" style="7" customWidth="1"/>
    <col min="6443" max="6443" width="45.33203125" style="7" customWidth="1"/>
    <col min="6444" max="6444" width="35.6640625" style="7" customWidth="1"/>
    <col min="6445" max="6445" width="15.5" style="7" customWidth="1"/>
    <col min="6446" max="6446" width="30.5" style="7" customWidth="1"/>
    <col min="6447" max="6448" width="10" style="7" customWidth="1"/>
    <col min="6449" max="6449" width="4" style="7" customWidth="1"/>
    <col min="6450" max="6450" width="13.83203125" style="7" customWidth="1"/>
    <col min="6451" max="6451" width="39.5" style="7" customWidth="1"/>
    <col min="6452" max="6453" width="13.5" style="7" customWidth="1"/>
    <col min="6454" max="6454" width="14" style="7" customWidth="1"/>
    <col min="6455" max="6455" width="12.5" style="7" customWidth="1"/>
    <col min="6456" max="6456" width="14.33203125" style="7" customWidth="1"/>
    <col min="6457" max="6457" width="13.6640625" style="7" customWidth="1"/>
    <col min="6458" max="6458" width="12.5" style="7" customWidth="1"/>
    <col min="6459" max="6459" width="14" style="7" customWidth="1"/>
    <col min="6460" max="6461" width="13" style="7" customWidth="1"/>
    <col min="6462" max="6462" width="15.33203125" style="7" customWidth="1"/>
    <col min="6463" max="6463" width="12.83203125" style="7" customWidth="1"/>
    <col min="6464" max="6464" width="3.83203125" style="7" customWidth="1"/>
    <col min="6465" max="6465" width="15.6640625" style="7" customWidth="1"/>
    <col min="6466" max="6466" width="10.1640625" style="7" customWidth="1"/>
    <col min="6467" max="6467" width="53.6640625" style="7" customWidth="1"/>
    <col min="6468" max="6468" width="32.83203125" style="7" customWidth="1"/>
    <col min="6469" max="6469" width="21.5" style="7" customWidth="1"/>
    <col min="6470" max="6696" width="9.1640625" style="7" bestFit="1" customWidth="1"/>
    <col min="6697" max="6697" width="4" style="7" customWidth="1"/>
    <col min="6698" max="6698" width="16.6640625" style="7" customWidth="1"/>
    <col min="6699" max="6699" width="45.33203125" style="7" customWidth="1"/>
    <col min="6700" max="6700" width="35.6640625" style="7" customWidth="1"/>
    <col min="6701" max="6701" width="15.5" style="7" customWidth="1"/>
    <col min="6702" max="6702" width="30.5" style="7" customWidth="1"/>
    <col min="6703" max="6704" width="10" style="7" customWidth="1"/>
    <col min="6705" max="6705" width="4" style="7" customWidth="1"/>
    <col min="6706" max="6706" width="13.83203125" style="7" customWidth="1"/>
    <col min="6707" max="6707" width="39.5" style="7" customWidth="1"/>
    <col min="6708" max="6709" width="13.5" style="7" customWidth="1"/>
    <col min="6710" max="6710" width="14" style="7" customWidth="1"/>
    <col min="6711" max="6711" width="12.5" style="7" customWidth="1"/>
    <col min="6712" max="6712" width="14.33203125" style="7" customWidth="1"/>
    <col min="6713" max="6713" width="13.6640625" style="7" customWidth="1"/>
    <col min="6714" max="6714" width="12.5" style="7" customWidth="1"/>
    <col min="6715" max="6715" width="14" style="7" customWidth="1"/>
    <col min="6716" max="6717" width="13" style="7" customWidth="1"/>
    <col min="6718" max="6718" width="15.33203125" style="7" customWidth="1"/>
    <col min="6719" max="6719" width="12.83203125" style="7" customWidth="1"/>
    <col min="6720" max="6720" width="3.83203125" style="7" customWidth="1"/>
    <col min="6721" max="6721" width="15.6640625" style="7" customWidth="1"/>
    <col min="6722" max="6722" width="10.1640625" style="7" customWidth="1"/>
    <col min="6723" max="6723" width="53.6640625" style="7" customWidth="1"/>
    <col min="6724" max="6724" width="32.83203125" style="7" customWidth="1"/>
    <col min="6725" max="6725" width="21.5" style="7" customWidth="1"/>
    <col min="6726" max="6952" width="9.1640625" style="7" bestFit="1" customWidth="1"/>
    <col min="6953" max="6953" width="4" style="7" customWidth="1"/>
    <col min="6954" max="6954" width="16.6640625" style="7" customWidth="1"/>
    <col min="6955" max="6955" width="45.33203125" style="7" customWidth="1"/>
    <col min="6956" max="6956" width="35.6640625" style="7" customWidth="1"/>
    <col min="6957" max="6957" width="15.5" style="7" customWidth="1"/>
    <col min="6958" max="6958" width="30.5" style="7" customWidth="1"/>
    <col min="6959" max="6960" width="10" style="7" customWidth="1"/>
    <col min="6961" max="6961" width="4" style="7" customWidth="1"/>
    <col min="6962" max="6962" width="13.83203125" style="7" customWidth="1"/>
    <col min="6963" max="6963" width="39.5" style="7" customWidth="1"/>
    <col min="6964" max="6965" width="13.5" style="7" customWidth="1"/>
    <col min="6966" max="6966" width="14" style="7" customWidth="1"/>
    <col min="6967" max="6967" width="12.5" style="7" customWidth="1"/>
    <col min="6968" max="6968" width="14.33203125" style="7" customWidth="1"/>
    <col min="6969" max="6969" width="13.6640625" style="7" customWidth="1"/>
    <col min="6970" max="6970" width="12.5" style="7" customWidth="1"/>
    <col min="6971" max="6971" width="14" style="7" customWidth="1"/>
    <col min="6972" max="6973" width="13" style="7" customWidth="1"/>
    <col min="6974" max="6974" width="15.33203125" style="7" customWidth="1"/>
    <col min="6975" max="6975" width="12.83203125" style="7" customWidth="1"/>
    <col min="6976" max="6976" width="3.83203125" style="7" customWidth="1"/>
    <col min="6977" max="6977" width="15.6640625" style="7" customWidth="1"/>
    <col min="6978" max="6978" width="10.1640625" style="7" customWidth="1"/>
    <col min="6979" max="6979" width="53.6640625" style="7" customWidth="1"/>
    <col min="6980" max="6980" width="32.83203125" style="7" customWidth="1"/>
    <col min="6981" max="6981" width="21.5" style="7" customWidth="1"/>
    <col min="6982" max="7208" width="9.1640625" style="7" bestFit="1" customWidth="1"/>
    <col min="7209" max="7209" width="4" style="7" customWidth="1"/>
    <col min="7210" max="7210" width="16.6640625" style="7" customWidth="1"/>
    <col min="7211" max="7211" width="45.33203125" style="7" customWidth="1"/>
    <col min="7212" max="7212" width="35.6640625" style="7" customWidth="1"/>
    <col min="7213" max="7213" width="15.5" style="7" customWidth="1"/>
    <col min="7214" max="7214" width="30.5" style="7" customWidth="1"/>
    <col min="7215" max="7216" width="10" style="7" customWidth="1"/>
    <col min="7217" max="7217" width="4" style="7" customWidth="1"/>
    <col min="7218" max="7218" width="13.83203125" style="7" customWidth="1"/>
    <col min="7219" max="7219" width="39.5" style="7" customWidth="1"/>
    <col min="7220" max="7221" width="13.5" style="7" customWidth="1"/>
    <col min="7222" max="7222" width="14" style="7" customWidth="1"/>
    <col min="7223" max="7223" width="12.5" style="7" customWidth="1"/>
    <col min="7224" max="7224" width="14.33203125" style="7" customWidth="1"/>
    <col min="7225" max="7225" width="13.6640625" style="7" customWidth="1"/>
    <col min="7226" max="7226" width="12.5" style="7" customWidth="1"/>
    <col min="7227" max="7227" width="14" style="7" customWidth="1"/>
    <col min="7228" max="7229" width="13" style="7" customWidth="1"/>
    <col min="7230" max="7230" width="15.33203125" style="7" customWidth="1"/>
    <col min="7231" max="7231" width="12.83203125" style="7" customWidth="1"/>
    <col min="7232" max="7232" width="3.83203125" style="7" customWidth="1"/>
    <col min="7233" max="7233" width="15.6640625" style="7" customWidth="1"/>
    <col min="7234" max="7234" width="10.1640625" style="7" customWidth="1"/>
    <col min="7235" max="7235" width="53.6640625" style="7" customWidth="1"/>
    <col min="7236" max="7236" width="32.83203125" style="7" customWidth="1"/>
    <col min="7237" max="7237" width="21.5" style="7" customWidth="1"/>
    <col min="7238" max="7464" width="9.1640625" style="7" bestFit="1" customWidth="1"/>
    <col min="7465" max="7465" width="4" style="7" customWidth="1"/>
    <col min="7466" max="7466" width="16.6640625" style="7" customWidth="1"/>
    <col min="7467" max="7467" width="45.33203125" style="7" customWidth="1"/>
    <col min="7468" max="7468" width="35.6640625" style="7" customWidth="1"/>
    <col min="7469" max="7469" width="15.5" style="7" customWidth="1"/>
    <col min="7470" max="7470" width="30.5" style="7" customWidth="1"/>
    <col min="7471" max="7472" width="10" style="7" customWidth="1"/>
    <col min="7473" max="7473" width="4" style="7" customWidth="1"/>
    <col min="7474" max="7474" width="13.83203125" style="7" customWidth="1"/>
    <col min="7475" max="7475" width="39.5" style="7" customWidth="1"/>
    <col min="7476" max="7477" width="13.5" style="7" customWidth="1"/>
    <col min="7478" max="7478" width="14" style="7" customWidth="1"/>
    <col min="7479" max="7479" width="12.5" style="7" customWidth="1"/>
    <col min="7480" max="7480" width="14.33203125" style="7" customWidth="1"/>
    <col min="7481" max="7481" width="13.6640625" style="7" customWidth="1"/>
    <col min="7482" max="7482" width="12.5" style="7" customWidth="1"/>
    <col min="7483" max="7483" width="14" style="7" customWidth="1"/>
    <col min="7484" max="7485" width="13" style="7" customWidth="1"/>
    <col min="7486" max="7486" width="15.33203125" style="7" customWidth="1"/>
    <col min="7487" max="7487" width="12.83203125" style="7" customWidth="1"/>
    <col min="7488" max="7488" width="3.83203125" style="7" customWidth="1"/>
    <col min="7489" max="7489" width="15.6640625" style="7" customWidth="1"/>
    <col min="7490" max="7490" width="10.1640625" style="7" customWidth="1"/>
    <col min="7491" max="7491" width="53.6640625" style="7" customWidth="1"/>
    <col min="7492" max="7492" width="32.83203125" style="7" customWidth="1"/>
    <col min="7493" max="7493" width="21.5" style="7" customWidth="1"/>
    <col min="7494" max="7720" width="9.1640625" style="7" bestFit="1" customWidth="1"/>
    <col min="7721" max="7721" width="4" style="7" customWidth="1"/>
    <col min="7722" max="7722" width="16.6640625" style="7" customWidth="1"/>
    <col min="7723" max="7723" width="45.33203125" style="7" customWidth="1"/>
    <col min="7724" max="7724" width="35.6640625" style="7" customWidth="1"/>
    <col min="7725" max="7725" width="15.5" style="7" customWidth="1"/>
    <col min="7726" max="7726" width="30.5" style="7" customWidth="1"/>
    <col min="7727" max="7728" width="10" style="7" customWidth="1"/>
    <col min="7729" max="7729" width="4" style="7" customWidth="1"/>
    <col min="7730" max="7730" width="13.83203125" style="7" customWidth="1"/>
    <col min="7731" max="7731" width="39.5" style="7" customWidth="1"/>
    <col min="7732" max="7733" width="13.5" style="7" customWidth="1"/>
    <col min="7734" max="7734" width="14" style="7" customWidth="1"/>
    <col min="7735" max="7735" width="12.5" style="7" customWidth="1"/>
    <col min="7736" max="7736" width="14.33203125" style="7" customWidth="1"/>
    <col min="7737" max="7737" width="13.6640625" style="7" customWidth="1"/>
    <col min="7738" max="7738" width="12.5" style="7" customWidth="1"/>
    <col min="7739" max="7739" width="14" style="7" customWidth="1"/>
    <col min="7740" max="7741" width="13" style="7" customWidth="1"/>
    <col min="7742" max="7742" width="15.33203125" style="7" customWidth="1"/>
    <col min="7743" max="7743" width="12.83203125" style="7" customWidth="1"/>
    <col min="7744" max="7744" width="3.83203125" style="7" customWidth="1"/>
    <col min="7745" max="7745" width="15.6640625" style="7" customWidth="1"/>
    <col min="7746" max="7746" width="10.1640625" style="7" customWidth="1"/>
    <col min="7747" max="7747" width="53.6640625" style="7" customWidth="1"/>
    <col min="7748" max="7748" width="32.83203125" style="7" customWidth="1"/>
    <col min="7749" max="7749" width="21.5" style="7" customWidth="1"/>
    <col min="7750" max="7976" width="9.1640625" style="7" bestFit="1" customWidth="1"/>
    <col min="7977" max="7977" width="4" style="7" customWidth="1"/>
    <col min="7978" max="7978" width="16.6640625" style="7" customWidth="1"/>
    <col min="7979" max="7979" width="45.33203125" style="7" customWidth="1"/>
    <col min="7980" max="7980" width="35.6640625" style="7" customWidth="1"/>
    <col min="7981" max="7981" width="15.5" style="7" customWidth="1"/>
    <col min="7982" max="7982" width="30.5" style="7" customWidth="1"/>
    <col min="7983" max="7984" width="10" style="7" customWidth="1"/>
    <col min="7985" max="7985" width="4" style="7" customWidth="1"/>
    <col min="7986" max="7986" width="13.83203125" style="7" customWidth="1"/>
    <col min="7987" max="7987" width="39.5" style="7" customWidth="1"/>
    <col min="7988" max="7989" width="13.5" style="7" customWidth="1"/>
    <col min="7990" max="7990" width="14" style="7" customWidth="1"/>
    <col min="7991" max="7991" width="12.5" style="7" customWidth="1"/>
    <col min="7992" max="7992" width="14.33203125" style="7" customWidth="1"/>
    <col min="7993" max="7993" width="13.6640625" style="7" customWidth="1"/>
    <col min="7994" max="7994" width="12.5" style="7" customWidth="1"/>
    <col min="7995" max="7995" width="14" style="7" customWidth="1"/>
    <col min="7996" max="7997" width="13" style="7" customWidth="1"/>
    <col min="7998" max="7998" width="15.33203125" style="7" customWidth="1"/>
    <col min="7999" max="7999" width="12.83203125" style="7" customWidth="1"/>
    <col min="8000" max="8000" width="3.83203125" style="7" customWidth="1"/>
    <col min="8001" max="8001" width="15.6640625" style="7" customWidth="1"/>
    <col min="8002" max="8002" width="10.1640625" style="7" customWidth="1"/>
    <col min="8003" max="8003" width="53.6640625" style="7" customWidth="1"/>
    <col min="8004" max="8004" width="32.83203125" style="7" customWidth="1"/>
    <col min="8005" max="8005" width="21.5" style="7" customWidth="1"/>
    <col min="8006" max="8232" width="9.1640625" style="7" bestFit="1" customWidth="1"/>
    <col min="8233" max="8233" width="4" style="7" customWidth="1"/>
    <col min="8234" max="8234" width="16.6640625" style="7" customWidth="1"/>
    <col min="8235" max="8235" width="45.33203125" style="7" customWidth="1"/>
    <col min="8236" max="8236" width="35.6640625" style="7" customWidth="1"/>
    <col min="8237" max="8237" width="15.5" style="7" customWidth="1"/>
    <col min="8238" max="8238" width="30.5" style="7" customWidth="1"/>
    <col min="8239" max="8240" width="10" style="7" customWidth="1"/>
    <col min="8241" max="8241" width="4" style="7" customWidth="1"/>
    <col min="8242" max="8242" width="13.83203125" style="7" customWidth="1"/>
    <col min="8243" max="8243" width="39.5" style="7" customWidth="1"/>
    <col min="8244" max="8245" width="13.5" style="7" customWidth="1"/>
    <col min="8246" max="8246" width="14" style="7" customWidth="1"/>
    <col min="8247" max="8247" width="12.5" style="7" customWidth="1"/>
    <col min="8248" max="8248" width="14.33203125" style="7" customWidth="1"/>
    <col min="8249" max="8249" width="13.6640625" style="7" customWidth="1"/>
    <col min="8250" max="8250" width="12.5" style="7" customWidth="1"/>
    <col min="8251" max="8251" width="14" style="7" customWidth="1"/>
    <col min="8252" max="8253" width="13" style="7" customWidth="1"/>
    <col min="8254" max="8254" width="15.33203125" style="7" customWidth="1"/>
    <col min="8255" max="8255" width="12.83203125" style="7" customWidth="1"/>
    <col min="8256" max="8256" width="3.83203125" style="7" customWidth="1"/>
    <col min="8257" max="8257" width="15.6640625" style="7" customWidth="1"/>
    <col min="8258" max="8258" width="10.1640625" style="7" customWidth="1"/>
    <col min="8259" max="8259" width="53.6640625" style="7" customWidth="1"/>
    <col min="8260" max="8260" width="32.83203125" style="7" customWidth="1"/>
    <col min="8261" max="8261" width="21.5" style="7" customWidth="1"/>
    <col min="8262" max="8488" width="9.1640625" style="7" bestFit="1" customWidth="1"/>
    <col min="8489" max="8489" width="4" style="7" customWidth="1"/>
    <col min="8490" max="8490" width="16.6640625" style="7" customWidth="1"/>
    <col min="8491" max="8491" width="45.33203125" style="7" customWidth="1"/>
    <col min="8492" max="8492" width="35.6640625" style="7" customWidth="1"/>
    <col min="8493" max="8493" width="15.5" style="7" customWidth="1"/>
    <col min="8494" max="8494" width="30.5" style="7" customWidth="1"/>
    <col min="8495" max="8496" width="10" style="7" customWidth="1"/>
    <col min="8497" max="8497" width="4" style="7" customWidth="1"/>
    <col min="8498" max="8498" width="13.83203125" style="7" customWidth="1"/>
    <col min="8499" max="8499" width="39.5" style="7" customWidth="1"/>
    <col min="8500" max="8501" width="13.5" style="7" customWidth="1"/>
    <col min="8502" max="8502" width="14" style="7" customWidth="1"/>
    <col min="8503" max="8503" width="12.5" style="7" customWidth="1"/>
    <col min="8504" max="8504" width="14.33203125" style="7" customWidth="1"/>
    <col min="8505" max="8505" width="13.6640625" style="7" customWidth="1"/>
    <col min="8506" max="8506" width="12.5" style="7" customWidth="1"/>
    <col min="8507" max="8507" width="14" style="7" customWidth="1"/>
    <col min="8508" max="8509" width="13" style="7" customWidth="1"/>
    <col min="8510" max="8510" width="15.33203125" style="7" customWidth="1"/>
    <col min="8511" max="8511" width="12.83203125" style="7" customWidth="1"/>
    <col min="8512" max="8512" width="3.83203125" style="7" customWidth="1"/>
    <col min="8513" max="8513" width="15.6640625" style="7" customWidth="1"/>
    <col min="8514" max="8514" width="10.1640625" style="7" customWidth="1"/>
    <col min="8515" max="8515" width="53.6640625" style="7" customWidth="1"/>
    <col min="8516" max="8516" width="32.83203125" style="7" customWidth="1"/>
    <col min="8517" max="8517" width="21.5" style="7" customWidth="1"/>
    <col min="8518" max="8744" width="9.1640625" style="7" bestFit="1" customWidth="1"/>
    <col min="8745" max="8745" width="4" style="7" customWidth="1"/>
    <col min="8746" max="8746" width="16.6640625" style="7" customWidth="1"/>
    <col min="8747" max="8747" width="45.33203125" style="7" customWidth="1"/>
    <col min="8748" max="8748" width="35.6640625" style="7" customWidth="1"/>
    <col min="8749" max="8749" width="15.5" style="7" customWidth="1"/>
    <col min="8750" max="8750" width="30.5" style="7" customWidth="1"/>
    <col min="8751" max="8752" width="10" style="7" customWidth="1"/>
    <col min="8753" max="8753" width="4" style="7" customWidth="1"/>
    <col min="8754" max="8754" width="13.83203125" style="7" customWidth="1"/>
    <col min="8755" max="8755" width="39.5" style="7" customWidth="1"/>
    <col min="8756" max="8757" width="13.5" style="7" customWidth="1"/>
    <col min="8758" max="8758" width="14" style="7" customWidth="1"/>
    <col min="8759" max="8759" width="12.5" style="7" customWidth="1"/>
    <col min="8760" max="8760" width="14.33203125" style="7" customWidth="1"/>
    <col min="8761" max="8761" width="13.6640625" style="7" customWidth="1"/>
    <col min="8762" max="8762" width="12.5" style="7" customWidth="1"/>
    <col min="8763" max="8763" width="14" style="7" customWidth="1"/>
    <col min="8764" max="8765" width="13" style="7" customWidth="1"/>
    <col min="8766" max="8766" width="15.33203125" style="7" customWidth="1"/>
    <col min="8767" max="8767" width="12.83203125" style="7" customWidth="1"/>
    <col min="8768" max="8768" width="3.83203125" style="7" customWidth="1"/>
    <col min="8769" max="8769" width="15.6640625" style="7" customWidth="1"/>
    <col min="8770" max="8770" width="10.1640625" style="7" customWidth="1"/>
    <col min="8771" max="8771" width="53.6640625" style="7" customWidth="1"/>
    <col min="8772" max="8772" width="32.83203125" style="7" customWidth="1"/>
    <col min="8773" max="8773" width="21.5" style="7" customWidth="1"/>
    <col min="8774" max="9000" width="9.1640625" style="7" bestFit="1" customWidth="1"/>
    <col min="9001" max="9001" width="4" style="7" customWidth="1"/>
    <col min="9002" max="9002" width="16.6640625" style="7" customWidth="1"/>
    <col min="9003" max="9003" width="45.33203125" style="7" customWidth="1"/>
    <col min="9004" max="9004" width="35.6640625" style="7" customWidth="1"/>
    <col min="9005" max="9005" width="15.5" style="7" customWidth="1"/>
    <col min="9006" max="9006" width="30.5" style="7" customWidth="1"/>
    <col min="9007" max="9008" width="10" style="7" customWidth="1"/>
    <col min="9009" max="9009" width="4" style="7" customWidth="1"/>
    <col min="9010" max="9010" width="13.83203125" style="7" customWidth="1"/>
    <col min="9011" max="9011" width="39.5" style="7" customWidth="1"/>
    <col min="9012" max="9013" width="13.5" style="7" customWidth="1"/>
    <col min="9014" max="9014" width="14" style="7" customWidth="1"/>
    <col min="9015" max="9015" width="12.5" style="7" customWidth="1"/>
    <col min="9016" max="9016" width="14.33203125" style="7" customWidth="1"/>
    <col min="9017" max="9017" width="13.6640625" style="7" customWidth="1"/>
    <col min="9018" max="9018" width="12.5" style="7" customWidth="1"/>
    <col min="9019" max="9019" width="14" style="7" customWidth="1"/>
    <col min="9020" max="9021" width="13" style="7" customWidth="1"/>
    <col min="9022" max="9022" width="15.33203125" style="7" customWidth="1"/>
    <col min="9023" max="9023" width="12.83203125" style="7" customWidth="1"/>
    <col min="9024" max="9024" width="3.83203125" style="7" customWidth="1"/>
    <col min="9025" max="9025" width="15.6640625" style="7" customWidth="1"/>
    <col min="9026" max="9026" width="10.1640625" style="7" customWidth="1"/>
    <col min="9027" max="9027" width="53.6640625" style="7" customWidth="1"/>
    <col min="9028" max="9028" width="32.83203125" style="7" customWidth="1"/>
    <col min="9029" max="9029" width="21.5" style="7" customWidth="1"/>
    <col min="9030" max="9256" width="9.1640625" style="7" bestFit="1" customWidth="1"/>
    <col min="9257" max="9257" width="4" style="7" customWidth="1"/>
    <col min="9258" max="9258" width="16.6640625" style="7" customWidth="1"/>
    <col min="9259" max="9259" width="45.33203125" style="7" customWidth="1"/>
    <col min="9260" max="9260" width="35.6640625" style="7" customWidth="1"/>
    <col min="9261" max="9261" width="15.5" style="7" customWidth="1"/>
    <col min="9262" max="9262" width="30.5" style="7" customWidth="1"/>
    <col min="9263" max="9264" width="10" style="7" customWidth="1"/>
    <col min="9265" max="9265" width="4" style="7" customWidth="1"/>
    <col min="9266" max="9266" width="13.83203125" style="7" customWidth="1"/>
    <col min="9267" max="9267" width="39.5" style="7" customWidth="1"/>
    <col min="9268" max="9269" width="13.5" style="7" customWidth="1"/>
    <col min="9270" max="9270" width="14" style="7" customWidth="1"/>
    <col min="9271" max="9271" width="12.5" style="7" customWidth="1"/>
    <col min="9272" max="9272" width="14.33203125" style="7" customWidth="1"/>
    <col min="9273" max="9273" width="13.6640625" style="7" customWidth="1"/>
    <col min="9274" max="9274" width="12.5" style="7" customWidth="1"/>
    <col min="9275" max="9275" width="14" style="7" customWidth="1"/>
    <col min="9276" max="9277" width="13" style="7" customWidth="1"/>
    <col min="9278" max="9278" width="15.33203125" style="7" customWidth="1"/>
    <col min="9279" max="9279" width="12.83203125" style="7" customWidth="1"/>
    <col min="9280" max="9280" width="3.83203125" style="7" customWidth="1"/>
    <col min="9281" max="9281" width="15.6640625" style="7" customWidth="1"/>
    <col min="9282" max="9282" width="10.1640625" style="7" customWidth="1"/>
    <col min="9283" max="9283" width="53.6640625" style="7" customWidth="1"/>
    <col min="9284" max="9284" width="32.83203125" style="7" customWidth="1"/>
    <col min="9285" max="9285" width="21.5" style="7" customWidth="1"/>
    <col min="9286" max="9512" width="9.1640625" style="7" bestFit="1" customWidth="1"/>
    <col min="9513" max="9513" width="4" style="7" customWidth="1"/>
    <col min="9514" max="9514" width="16.6640625" style="7" customWidth="1"/>
    <col min="9515" max="9515" width="45.33203125" style="7" customWidth="1"/>
    <col min="9516" max="9516" width="35.6640625" style="7" customWidth="1"/>
    <col min="9517" max="9517" width="15.5" style="7" customWidth="1"/>
    <col min="9518" max="9518" width="30.5" style="7" customWidth="1"/>
    <col min="9519" max="9520" width="10" style="7" customWidth="1"/>
    <col min="9521" max="9521" width="4" style="7" customWidth="1"/>
    <col min="9522" max="9522" width="13.83203125" style="7" customWidth="1"/>
    <col min="9523" max="9523" width="39.5" style="7" customWidth="1"/>
    <col min="9524" max="9525" width="13.5" style="7" customWidth="1"/>
    <col min="9526" max="9526" width="14" style="7" customWidth="1"/>
    <col min="9527" max="9527" width="12.5" style="7" customWidth="1"/>
    <col min="9528" max="9528" width="14.33203125" style="7" customWidth="1"/>
    <col min="9529" max="9529" width="13.6640625" style="7" customWidth="1"/>
    <col min="9530" max="9530" width="12.5" style="7" customWidth="1"/>
    <col min="9531" max="9531" width="14" style="7" customWidth="1"/>
    <col min="9532" max="9533" width="13" style="7" customWidth="1"/>
    <col min="9534" max="9534" width="15.33203125" style="7" customWidth="1"/>
    <col min="9535" max="9535" width="12.83203125" style="7" customWidth="1"/>
    <col min="9536" max="9536" width="3.83203125" style="7" customWidth="1"/>
    <col min="9537" max="9537" width="15.6640625" style="7" customWidth="1"/>
    <col min="9538" max="9538" width="10.1640625" style="7" customWidth="1"/>
    <col min="9539" max="9539" width="53.6640625" style="7" customWidth="1"/>
    <col min="9540" max="9540" width="32.83203125" style="7" customWidth="1"/>
    <col min="9541" max="9541" width="21.5" style="7" customWidth="1"/>
    <col min="9542" max="9768" width="9.1640625" style="7" bestFit="1" customWidth="1"/>
    <col min="9769" max="9769" width="4" style="7" customWidth="1"/>
    <col min="9770" max="9770" width="16.6640625" style="7" customWidth="1"/>
    <col min="9771" max="9771" width="45.33203125" style="7" customWidth="1"/>
    <col min="9772" max="9772" width="35.6640625" style="7" customWidth="1"/>
    <col min="9773" max="9773" width="15.5" style="7" customWidth="1"/>
    <col min="9774" max="9774" width="30.5" style="7" customWidth="1"/>
    <col min="9775" max="9776" width="10" style="7" customWidth="1"/>
    <col min="9777" max="9777" width="4" style="7" customWidth="1"/>
    <col min="9778" max="9778" width="13.83203125" style="7" customWidth="1"/>
    <col min="9779" max="9779" width="39.5" style="7" customWidth="1"/>
    <col min="9780" max="9781" width="13.5" style="7" customWidth="1"/>
    <col min="9782" max="9782" width="14" style="7" customWidth="1"/>
    <col min="9783" max="9783" width="12.5" style="7" customWidth="1"/>
    <col min="9784" max="9784" width="14.33203125" style="7" customWidth="1"/>
    <col min="9785" max="9785" width="13.6640625" style="7" customWidth="1"/>
    <col min="9786" max="9786" width="12.5" style="7" customWidth="1"/>
    <col min="9787" max="9787" width="14" style="7" customWidth="1"/>
    <col min="9788" max="9789" width="13" style="7" customWidth="1"/>
    <col min="9790" max="9790" width="15.33203125" style="7" customWidth="1"/>
    <col min="9791" max="9791" width="12.83203125" style="7" customWidth="1"/>
    <col min="9792" max="9792" width="3.83203125" style="7" customWidth="1"/>
    <col min="9793" max="9793" width="15.6640625" style="7" customWidth="1"/>
    <col min="9794" max="9794" width="10.1640625" style="7" customWidth="1"/>
    <col min="9795" max="9795" width="53.6640625" style="7" customWidth="1"/>
    <col min="9796" max="9796" width="32.83203125" style="7" customWidth="1"/>
    <col min="9797" max="9797" width="21.5" style="7" customWidth="1"/>
    <col min="9798" max="10024" width="9.1640625" style="7" bestFit="1" customWidth="1"/>
    <col min="10025" max="10025" width="4" style="7" customWidth="1"/>
    <col min="10026" max="10026" width="16.6640625" style="7" customWidth="1"/>
    <col min="10027" max="10027" width="45.33203125" style="7" customWidth="1"/>
    <col min="10028" max="10028" width="35.6640625" style="7" customWidth="1"/>
    <col min="10029" max="10029" width="15.5" style="7" customWidth="1"/>
    <col min="10030" max="10030" width="30.5" style="7" customWidth="1"/>
    <col min="10031" max="10032" width="10" style="7" customWidth="1"/>
    <col min="10033" max="10033" width="4" style="7" customWidth="1"/>
    <col min="10034" max="10034" width="13.83203125" style="7" customWidth="1"/>
    <col min="10035" max="10035" width="39.5" style="7" customWidth="1"/>
    <col min="10036" max="10037" width="13.5" style="7" customWidth="1"/>
    <col min="10038" max="10038" width="14" style="7" customWidth="1"/>
    <col min="10039" max="10039" width="12.5" style="7" customWidth="1"/>
    <col min="10040" max="10040" width="14.33203125" style="7" customWidth="1"/>
    <col min="10041" max="10041" width="13.6640625" style="7" customWidth="1"/>
    <col min="10042" max="10042" width="12.5" style="7" customWidth="1"/>
    <col min="10043" max="10043" width="14" style="7" customWidth="1"/>
    <col min="10044" max="10045" width="13" style="7" customWidth="1"/>
    <col min="10046" max="10046" width="15.33203125" style="7" customWidth="1"/>
    <col min="10047" max="10047" width="12.83203125" style="7" customWidth="1"/>
    <col min="10048" max="10048" width="3.83203125" style="7" customWidth="1"/>
    <col min="10049" max="10049" width="15.6640625" style="7" customWidth="1"/>
    <col min="10050" max="10050" width="10.1640625" style="7" customWidth="1"/>
    <col min="10051" max="10051" width="53.6640625" style="7" customWidth="1"/>
    <col min="10052" max="10052" width="32.83203125" style="7" customWidth="1"/>
    <col min="10053" max="10053" width="21.5" style="7" customWidth="1"/>
    <col min="10054" max="10280" width="9.1640625" style="7" bestFit="1" customWidth="1"/>
    <col min="10281" max="10281" width="4" style="7" customWidth="1"/>
    <col min="10282" max="10282" width="16.6640625" style="7" customWidth="1"/>
    <col min="10283" max="10283" width="45.33203125" style="7" customWidth="1"/>
    <col min="10284" max="10284" width="35.6640625" style="7" customWidth="1"/>
    <col min="10285" max="10285" width="15.5" style="7" customWidth="1"/>
    <col min="10286" max="10286" width="30.5" style="7" customWidth="1"/>
    <col min="10287" max="10288" width="10" style="7" customWidth="1"/>
    <col min="10289" max="10289" width="4" style="7" customWidth="1"/>
    <col min="10290" max="10290" width="13.83203125" style="7" customWidth="1"/>
    <col min="10291" max="10291" width="39.5" style="7" customWidth="1"/>
    <col min="10292" max="10293" width="13.5" style="7" customWidth="1"/>
    <col min="10294" max="10294" width="14" style="7" customWidth="1"/>
    <col min="10295" max="10295" width="12.5" style="7" customWidth="1"/>
    <col min="10296" max="10296" width="14.33203125" style="7" customWidth="1"/>
    <col min="10297" max="10297" width="13.6640625" style="7" customWidth="1"/>
    <col min="10298" max="10298" width="12.5" style="7" customWidth="1"/>
    <col min="10299" max="10299" width="14" style="7" customWidth="1"/>
    <col min="10300" max="10301" width="13" style="7" customWidth="1"/>
    <col min="10302" max="10302" width="15.33203125" style="7" customWidth="1"/>
    <col min="10303" max="10303" width="12.83203125" style="7" customWidth="1"/>
    <col min="10304" max="10304" width="3.83203125" style="7" customWidth="1"/>
    <col min="10305" max="10305" width="15.6640625" style="7" customWidth="1"/>
    <col min="10306" max="10306" width="10.1640625" style="7" customWidth="1"/>
    <col min="10307" max="10307" width="53.6640625" style="7" customWidth="1"/>
    <col min="10308" max="10308" width="32.83203125" style="7" customWidth="1"/>
    <col min="10309" max="10309" width="21.5" style="7" customWidth="1"/>
    <col min="10310" max="10536" width="9.1640625" style="7" bestFit="1" customWidth="1"/>
    <col min="10537" max="10537" width="4" style="7" customWidth="1"/>
    <col min="10538" max="10538" width="16.6640625" style="7" customWidth="1"/>
    <col min="10539" max="10539" width="45.33203125" style="7" customWidth="1"/>
    <col min="10540" max="10540" width="35.6640625" style="7" customWidth="1"/>
    <col min="10541" max="10541" width="15.5" style="7" customWidth="1"/>
    <col min="10542" max="10542" width="30.5" style="7" customWidth="1"/>
    <col min="10543" max="10544" width="10" style="7" customWidth="1"/>
    <col min="10545" max="10545" width="4" style="7" customWidth="1"/>
    <col min="10546" max="10546" width="13.83203125" style="7" customWidth="1"/>
    <col min="10547" max="10547" width="39.5" style="7" customWidth="1"/>
    <col min="10548" max="10549" width="13.5" style="7" customWidth="1"/>
    <col min="10550" max="10550" width="14" style="7" customWidth="1"/>
    <col min="10551" max="10551" width="12.5" style="7" customWidth="1"/>
    <col min="10552" max="10552" width="14.33203125" style="7" customWidth="1"/>
    <col min="10553" max="10553" width="13.6640625" style="7" customWidth="1"/>
    <col min="10554" max="10554" width="12.5" style="7" customWidth="1"/>
    <col min="10555" max="10555" width="14" style="7" customWidth="1"/>
    <col min="10556" max="10557" width="13" style="7" customWidth="1"/>
    <col min="10558" max="10558" width="15.33203125" style="7" customWidth="1"/>
    <col min="10559" max="10559" width="12.83203125" style="7" customWidth="1"/>
    <col min="10560" max="10560" width="3.83203125" style="7" customWidth="1"/>
    <col min="10561" max="10561" width="15.6640625" style="7" customWidth="1"/>
    <col min="10562" max="10562" width="10.1640625" style="7" customWidth="1"/>
    <col min="10563" max="10563" width="53.6640625" style="7" customWidth="1"/>
    <col min="10564" max="10564" width="32.83203125" style="7" customWidth="1"/>
    <col min="10565" max="10565" width="21.5" style="7" customWidth="1"/>
    <col min="10566" max="10792" width="9.1640625" style="7" bestFit="1" customWidth="1"/>
    <col min="10793" max="10793" width="4" style="7" customWidth="1"/>
    <col min="10794" max="10794" width="16.6640625" style="7" customWidth="1"/>
    <col min="10795" max="10795" width="45.33203125" style="7" customWidth="1"/>
    <col min="10796" max="10796" width="35.6640625" style="7" customWidth="1"/>
    <col min="10797" max="10797" width="15.5" style="7" customWidth="1"/>
    <col min="10798" max="10798" width="30.5" style="7" customWidth="1"/>
    <col min="10799" max="10800" width="10" style="7" customWidth="1"/>
    <col min="10801" max="10801" width="4" style="7" customWidth="1"/>
    <col min="10802" max="10802" width="13.83203125" style="7" customWidth="1"/>
    <col min="10803" max="10803" width="39.5" style="7" customWidth="1"/>
    <col min="10804" max="10805" width="13.5" style="7" customWidth="1"/>
    <col min="10806" max="10806" width="14" style="7" customWidth="1"/>
    <col min="10807" max="10807" width="12.5" style="7" customWidth="1"/>
    <col min="10808" max="10808" width="14.33203125" style="7" customWidth="1"/>
    <col min="10809" max="10809" width="13.6640625" style="7" customWidth="1"/>
    <col min="10810" max="10810" width="12.5" style="7" customWidth="1"/>
    <col min="10811" max="10811" width="14" style="7" customWidth="1"/>
    <col min="10812" max="10813" width="13" style="7" customWidth="1"/>
    <col min="10814" max="10814" width="15.33203125" style="7" customWidth="1"/>
    <col min="10815" max="10815" width="12.83203125" style="7" customWidth="1"/>
    <col min="10816" max="10816" width="3.83203125" style="7" customWidth="1"/>
    <col min="10817" max="10817" width="15.6640625" style="7" customWidth="1"/>
    <col min="10818" max="10818" width="10.1640625" style="7" customWidth="1"/>
    <col min="10819" max="10819" width="53.6640625" style="7" customWidth="1"/>
    <col min="10820" max="10820" width="32.83203125" style="7" customWidth="1"/>
    <col min="10821" max="10821" width="21.5" style="7" customWidth="1"/>
    <col min="10822" max="11048" width="9.1640625" style="7" bestFit="1" customWidth="1"/>
    <col min="11049" max="11049" width="4" style="7" customWidth="1"/>
    <col min="11050" max="11050" width="16.6640625" style="7" customWidth="1"/>
    <col min="11051" max="11051" width="45.33203125" style="7" customWidth="1"/>
    <col min="11052" max="11052" width="35.6640625" style="7" customWidth="1"/>
    <col min="11053" max="11053" width="15.5" style="7" customWidth="1"/>
    <col min="11054" max="11054" width="30.5" style="7" customWidth="1"/>
    <col min="11055" max="11056" width="10" style="7" customWidth="1"/>
    <col min="11057" max="11057" width="4" style="7" customWidth="1"/>
    <col min="11058" max="11058" width="13.83203125" style="7" customWidth="1"/>
    <col min="11059" max="11059" width="39.5" style="7" customWidth="1"/>
    <col min="11060" max="11061" width="13.5" style="7" customWidth="1"/>
    <col min="11062" max="11062" width="14" style="7" customWidth="1"/>
    <col min="11063" max="11063" width="12.5" style="7" customWidth="1"/>
    <col min="11064" max="11064" width="14.33203125" style="7" customWidth="1"/>
    <col min="11065" max="11065" width="13.6640625" style="7" customWidth="1"/>
    <col min="11066" max="11066" width="12.5" style="7" customWidth="1"/>
    <col min="11067" max="11067" width="14" style="7" customWidth="1"/>
    <col min="11068" max="11069" width="13" style="7" customWidth="1"/>
    <col min="11070" max="11070" width="15.33203125" style="7" customWidth="1"/>
    <col min="11071" max="11071" width="12.83203125" style="7" customWidth="1"/>
    <col min="11072" max="11072" width="3.83203125" style="7" customWidth="1"/>
    <col min="11073" max="11073" width="15.6640625" style="7" customWidth="1"/>
    <col min="11074" max="11074" width="10.1640625" style="7" customWidth="1"/>
    <col min="11075" max="11075" width="53.6640625" style="7" customWidth="1"/>
    <col min="11076" max="11076" width="32.83203125" style="7" customWidth="1"/>
    <col min="11077" max="11077" width="21.5" style="7" customWidth="1"/>
    <col min="11078" max="11304" width="9.1640625" style="7" bestFit="1" customWidth="1"/>
    <col min="11305" max="11305" width="4" style="7" customWidth="1"/>
    <col min="11306" max="11306" width="16.6640625" style="7" customWidth="1"/>
    <col min="11307" max="11307" width="45.33203125" style="7" customWidth="1"/>
    <col min="11308" max="11308" width="35.6640625" style="7" customWidth="1"/>
    <col min="11309" max="11309" width="15.5" style="7" customWidth="1"/>
    <col min="11310" max="11310" width="30.5" style="7" customWidth="1"/>
    <col min="11311" max="11312" width="10" style="7" customWidth="1"/>
    <col min="11313" max="11313" width="4" style="7" customWidth="1"/>
    <col min="11314" max="11314" width="13.83203125" style="7" customWidth="1"/>
    <col min="11315" max="11315" width="39.5" style="7" customWidth="1"/>
    <col min="11316" max="11317" width="13.5" style="7" customWidth="1"/>
    <col min="11318" max="11318" width="14" style="7" customWidth="1"/>
    <col min="11319" max="11319" width="12.5" style="7" customWidth="1"/>
    <col min="11320" max="11320" width="14.33203125" style="7" customWidth="1"/>
    <col min="11321" max="11321" width="13.6640625" style="7" customWidth="1"/>
    <col min="11322" max="11322" width="12.5" style="7" customWidth="1"/>
    <col min="11323" max="11323" width="14" style="7" customWidth="1"/>
    <col min="11324" max="11325" width="13" style="7" customWidth="1"/>
    <col min="11326" max="11326" width="15.33203125" style="7" customWidth="1"/>
    <col min="11327" max="11327" width="12.83203125" style="7" customWidth="1"/>
    <col min="11328" max="11328" width="3.83203125" style="7" customWidth="1"/>
    <col min="11329" max="11329" width="15.6640625" style="7" customWidth="1"/>
    <col min="11330" max="11330" width="10.1640625" style="7" customWidth="1"/>
    <col min="11331" max="11331" width="53.6640625" style="7" customWidth="1"/>
    <col min="11332" max="11332" width="32.83203125" style="7" customWidth="1"/>
    <col min="11333" max="11333" width="21.5" style="7" customWidth="1"/>
    <col min="11334" max="11560" width="9.1640625" style="7" bestFit="1" customWidth="1"/>
    <col min="11561" max="11561" width="4" style="7" customWidth="1"/>
    <col min="11562" max="11562" width="16.6640625" style="7" customWidth="1"/>
    <col min="11563" max="11563" width="45.33203125" style="7" customWidth="1"/>
    <col min="11564" max="11564" width="35.6640625" style="7" customWidth="1"/>
    <col min="11565" max="11565" width="15.5" style="7" customWidth="1"/>
    <col min="11566" max="11566" width="30.5" style="7" customWidth="1"/>
    <col min="11567" max="11568" width="10" style="7" customWidth="1"/>
    <col min="11569" max="11569" width="4" style="7" customWidth="1"/>
    <col min="11570" max="11570" width="13.83203125" style="7" customWidth="1"/>
    <col min="11571" max="11571" width="39.5" style="7" customWidth="1"/>
    <col min="11572" max="11573" width="13.5" style="7" customWidth="1"/>
    <col min="11574" max="11574" width="14" style="7" customWidth="1"/>
    <col min="11575" max="11575" width="12.5" style="7" customWidth="1"/>
    <col min="11576" max="11576" width="14.33203125" style="7" customWidth="1"/>
    <col min="11577" max="11577" width="13.6640625" style="7" customWidth="1"/>
    <col min="11578" max="11578" width="12.5" style="7" customWidth="1"/>
    <col min="11579" max="11579" width="14" style="7" customWidth="1"/>
    <col min="11580" max="11581" width="13" style="7" customWidth="1"/>
    <col min="11582" max="11582" width="15.33203125" style="7" customWidth="1"/>
    <col min="11583" max="11583" width="12.83203125" style="7" customWidth="1"/>
    <col min="11584" max="11584" width="3.83203125" style="7" customWidth="1"/>
    <col min="11585" max="11585" width="15.6640625" style="7" customWidth="1"/>
    <col min="11586" max="11586" width="10.1640625" style="7" customWidth="1"/>
    <col min="11587" max="11587" width="53.6640625" style="7" customWidth="1"/>
    <col min="11588" max="11588" width="32.83203125" style="7" customWidth="1"/>
    <col min="11589" max="11589" width="21.5" style="7" customWidth="1"/>
    <col min="11590" max="11816" width="9.1640625" style="7" bestFit="1" customWidth="1"/>
    <col min="11817" max="11817" width="4" style="7" customWidth="1"/>
    <col min="11818" max="11818" width="16.6640625" style="7" customWidth="1"/>
    <col min="11819" max="11819" width="45.33203125" style="7" customWidth="1"/>
    <col min="11820" max="11820" width="35.6640625" style="7" customWidth="1"/>
    <col min="11821" max="11821" width="15.5" style="7" customWidth="1"/>
    <col min="11822" max="11822" width="30.5" style="7" customWidth="1"/>
    <col min="11823" max="11824" width="10" style="7" customWidth="1"/>
    <col min="11825" max="11825" width="4" style="7" customWidth="1"/>
    <col min="11826" max="11826" width="13.83203125" style="7" customWidth="1"/>
    <col min="11827" max="11827" width="39.5" style="7" customWidth="1"/>
    <col min="11828" max="11829" width="13.5" style="7" customWidth="1"/>
    <col min="11830" max="11830" width="14" style="7" customWidth="1"/>
    <col min="11831" max="11831" width="12.5" style="7" customWidth="1"/>
    <col min="11832" max="11832" width="14.33203125" style="7" customWidth="1"/>
    <col min="11833" max="11833" width="13.6640625" style="7" customWidth="1"/>
    <col min="11834" max="11834" width="12.5" style="7" customWidth="1"/>
    <col min="11835" max="11835" width="14" style="7" customWidth="1"/>
    <col min="11836" max="11837" width="13" style="7" customWidth="1"/>
    <col min="11838" max="11838" width="15.33203125" style="7" customWidth="1"/>
    <col min="11839" max="11839" width="12.83203125" style="7" customWidth="1"/>
    <col min="11840" max="11840" width="3.83203125" style="7" customWidth="1"/>
    <col min="11841" max="11841" width="15.6640625" style="7" customWidth="1"/>
    <col min="11842" max="11842" width="10.1640625" style="7" customWidth="1"/>
    <col min="11843" max="11843" width="53.6640625" style="7" customWidth="1"/>
    <col min="11844" max="11844" width="32.83203125" style="7" customWidth="1"/>
    <col min="11845" max="11845" width="21.5" style="7" customWidth="1"/>
    <col min="11846" max="12072" width="9.1640625" style="7" bestFit="1" customWidth="1"/>
    <col min="12073" max="12073" width="4" style="7" customWidth="1"/>
    <col min="12074" max="12074" width="16.6640625" style="7" customWidth="1"/>
    <col min="12075" max="12075" width="45.33203125" style="7" customWidth="1"/>
    <col min="12076" max="12076" width="35.6640625" style="7" customWidth="1"/>
    <col min="12077" max="12077" width="15.5" style="7" customWidth="1"/>
    <col min="12078" max="12078" width="30.5" style="7" customWidth="1"/>
    <col min="12079" max="12080" width="10" style="7" customWidth="1"/>
    <col min="12081" max="12081" width="4" style="7" customWidth="1"/>
    <col min="12082" max="12082" width="13.83203125" style="7" customWidth="1"/>
    <col min="12083" max="12083" width="39.5" style="7" customWidth="1"/>
    <col min="12084" max="12085" width="13.5" style="7" customWidth="1"/>
    <col min="12086" max="12086" width="14" style="7" customWidth="1"/>
    <col min="12087" max="12087" width="12.5" style="7" customWidth="1"/>
    <col min="12088" max="12088" width="14.33203125" style="7" customWidth="1"/>
    <col min="12089" max="12089" width="13.6640625" style="7" customWidth="1"/>
    <col min="12090" max="12090" width="12.5" style="7" customWidth="1"/>
    <col min="12091" max="12091" width="14" style="7" customWidth="1"/>
    <col min="12092" max="12093" width="13" style="7" customWidth="1"/>
    <col min="12094" max="12094" width="15.33203125" style="7" customWidth="1"/>
    <col min="12095" max="12095" width="12.83203125" style="7" customWidth="1"/>
    <col min="12096" max="12096" width="3.83203125" style="7" customWidth="1"/>
    <col min="12097" max="12097" width="15.6640625" style="7" customWidth="1"/>
    <col min="12098" max="12098" width="10.1640625" style="7" customWidth="1"/>
    <col min="12099" max="12099" width="53.6640625" style="7" customWidth="1"/>
    <col min="12100" max="12100" width="32.83203125" style="7" customWidth="1"/>
    <col min="12101" max="12101" width="21.5" style="7" customWidth="1"/>
    <col min="12102" max="12328" width="9.1640625" style="7" bestFit="1" customWidth="1"/>
    <col min="12329" max="12329" width="4" style="7" customWidth="1"/>
    <col min="12330" max="12330" width="16.6640625" style="7" customWidth="1"/>
    <col min="12331" max="12331" width="45.33203125" style="7" customWidth="1"/>
    <col min="12332" max="12332" width="35.6640625" style="7" customWidth="1"/>
    <col min="12333" max="12333" width="15.5" style="7" customWidth="1"/>
    <col min="12334" max="12334" width="30.5" style="7" customWidth="1"/>
    <col min="12335" max="12336" width="10" style="7" customWidth="1"/>
    <col min="12337" max="12337" width="4" style="7" customWidth="1"/>
    <col min="12338" max="12338" width="13.83203125" style="7" customWidth="1"/>
    <col min="12339" max="12339" width="39.5" style="7" customWidth="1"/>
    <col min="12340" max="12341" width="13.5" style="7" customWidth="1"/>
    <col min="12342" max="12342" width="14" style="7" customWidth="1"/>
    <col min="12343" max="12343" width="12.5" style="7" customWidth="1"/>
    <col min="12344" max="12344" width="14.33203125" style="7" customWidth="1"/>
    <col min="12345" max="12345" width="13.6640625" style="7" customWidth="1"/>
    <col min="12346" max="12346" width="12.5" style="7" customWidth="1"/>
    <col min="12347" max="12347" width="14" style="7" customWidth="1"/>
    <col min="12348" max="12349" width="13" style="7" customWidth="1"/>
    <col min="12350" max="12350" width="15.33203125" style="7" customWidth="1"/>
    <col min="12351" max="12351" width="12.83203125" style="7" customWidth="1"/>
    <col min="12352" max="12352" width="3.83203125" style="7" customWidth="1"/>
    <col min="12353" max="12353" width="15.6640625" style="7" customWidth="1"/>
    <col min="12354" max="12354" width="10.1640625" style="7" customWidth="1"/>
    <col min="12355" max="12355" width="53.6640625" style="7" customWidth="1"/>
    <col min="12356" max="12356" width="32.83203125" style="7" customWidth="1"/>
    <col min="12357" max="12357" width="21.5" style="7" customWidth="1"/>
    <col min="12358" max="12584" width="9.1640625" style="7" bestFit="1" customWidth="1"/>
    <col min="12585" max="12585" width="4" style="7" customWidth="1"/>
    <col min="12586" max="12586" width="16.6640625" style="7" customWidth="1"/>
    <col min="12587" max="12587" width="45.33203125" style="7" customWidth="1"/>
    <col min="12588" max="12588" width="35.6640625" style="7" customWidth="1"/>
    <col min="12589" max="12589" width="15.5" style="7" customWidth="1"/>
    <col min="12590" max="12590" width="30.5" style="7" customWidth="1"/>
    <col min="12591" max="12592" width="10" style="7" customWidth="1"/>
    <col min="12593" max="12593" width="4" style="7" customWidth="1"/>
    <col min="12594" max="12594" width="13.83203125" style="7" customWidth="1"/>
    <col min="12595" max="12595" width="39.5" style="7" customWidth="1"/>
    <col min="12596" max="12597" width="13.5" style="7" customWidth="1"/>
    <col min="12598" max="12598" width="14" style="7" customWidth="1"/>
    <col min="12599" max="12599" width="12.5" style="7" customWidth="1"/>
    <col min="12600" max="12600" width="14.33203125" style="7" customWidth="1"/>
    <col min="12601" max="12601" width="13.6640625" style="7" customWidth="1"/>
    <col min="12602" max="12602" width="12.5" style="7" customWidth="1"/>
    <col min="12603" max="12603" width="14" style="7" customWidth="1"/>
    <col min="12604" max="12605" width="13" style="7" customWidth="1"/>
    <col min="12606" max="12606" width="15.33203125" style="7" customWidth="1"/>
    <col min="12607" max="12607" width="12.83203125" style="7" customWidth="1"/>
    <col min="12608" max="12608" width="3.83203125" style="7" customWidth="1"/>
    <col min="12609" max="12609" width="15.6640625" style="7" customWidth="1"/>
    <col min="12610" max="12610" width="10.1640625" style="7" customWidth="1"/>
    <col min="12611" max="12611" width="53.6640625" style="7" customWidth="1"/>
    <col min="12612" max="12612" width="32.83203125" style="7" customWidth="1"/>
    <col min="12613" max="12613" width="21.5" style="7" customWidth="1"/>
    <col min="12614" max="12840" width="9.1640625" style="7" bestFit="1" customWidth="1"/>
    <col min="12841" max="12841" width="4" style="7" customWidth="1"/>
    <col min="12842" max="12842" width="16.6640625" style="7" customWidth="1"/>
    <col min="12843" max="12843" width="45.33203125" style="7" customWidth="1"/>
    <col min="12844" max="12844" width="35.6640625" style="7" customWidth="1"/>
    <col min="12845" max="12845" width="15.5" style="7" customWidth="1"/>
    <col min="12846" max="12846" width="30.5" style="7" customWidth="1"/>
    <col min="12847" max="12848" width="10" style="7" customWidth="1"/>
    <col min="12849" max="12849" width="4" style="7" customWidth="1"/>
    <col min="12850" max="12850" width="13.83203125" style="7" customWidth="1"/>
    <col min="12851" max="12851" width="39.5" style="7" customWidth="1"/>
    <col min="12852" max="12853" width="13.5" style="7" customWidth="1"/>
    <col min="12854" max="12854" width="14" style="7" customWidth="1"/>
    <col min="12855" max="12855" width="12.5" style="7" customWidth="1"/>
    <col min="12856" max="12856" width="14.33203125" style="7" customWidth="1"/>
    <col min="12857" max="12857" width="13.6640625" style="7" customWidth="1"/>
    <col min="12858" max="12858" width="12.5" style="7" customWidth="1"/>
    <col min="12859" max="12859" width="14" style="7" customWidth="1"/>
    <col min="12860" max="12861" width="13" style="7" customWidth="1"/>
    <col min="12862" max="12862" width="15.33203125" style="7" customWidth="1"/>
    <col min="12863" max="12863" width="12.83203125" style="7" customWidth="1"/>
    <col min="12864" max="12864" width="3.83203125" style="7" customWidth="1"/>
    <col min="12865" max="12865" width="15.6640625" style="7" customWidth="1"/>
    <col min="12866" max="12866" width="10.1640625" style="7" customWidth="1"/>
    <col min="12867" max="12867" width="53.6640625" style="7" customWidth="1"/>
    <col min="12868" max="12868" width="32.83203125" style="7" customWidth="1"/>
    <col min="12869" max="12869" width="21.5" style="7" customWidth="1"/>
    <col min="12870" max="13096" width="9.1640625" style="7" bestFit="1" customWidth="1"/>
    <col min="13097" max="13097" width="4" style="7" customWidth="1"/>
    <col min="13098" max="13098" width="16.6640625" style="7" customWidth="1"/>
    <col min="13099" max="13099" width="45.33203125" style="7" customWidth="1"/>
    <col min="13100" max="13100" width="35.6640625" style="7" customWidth="1"/>
    <col min="13101" max="13101" width="15.5" style="7" customWidth="1"/>
    <col min="13102" max="13102" width="30.5" style="7" customWidth="1"/>
    <col min="13103" max="13104" width="10" style="7" customWidth="1"/>
    <col min="13105" max="13105" width="4" style="7" customWidth="1"/>
    <col min="13106" max="13106" width="13.83203125" style="7" customWidth="1"/>
    <col min="13107" max="13107" width="39.5" style="7" customWidth="1"/>
    <col min="13108" max="13109" width="13.5" style="7" customWidth="1"/>
    <col min="13110" max="13110" width="14" style="7" customWidth="1"/>
    <col min="13111" max="13111" width="12.5" style="7" customWidth="1"/>
    <col min="13112" max="13112" width="14.33203125" style="7" customWidth="1"/>
    <col min="13113" max="13113" width="13.6640625" style="7" customWidth="1"/>
    <col min="13114" max="13114" width="12.5" style="7" customWidth="1"/>
    <col min="13115" max="13115" width="14" style="7" customWidth="1"/>
    <col min="13116" max="13117" width="13" style="7" customWidth="1"/>
    <col min="13118" max="13118" width="15.33203125" style="7" customWidth="1"/>
    <col min="13119" max="13119" width="12.83203125" style="7" customWidth="1"/>
    <col min="13120" max="13120" width="3.83203125" style="7" customWidth="1"/>
    <col min="13121" max="13121" width="15.6640625" style="7" customWidth="1"/>
    <col min="13122" max="13122" width="10.1640625" style="7" customWidth="1"/>
    <col min="13123" max="13123" width="53.6640625" style="7" customWidth="1"/>
    <col min="13124" max="13124" width="32.83203125" style="7" customWidth="1"/>
    <col min="13125" max="13125" width="21.5" style="7" customWidth="1"/>
    <col min="13126" max="13352" width="9.1640625" style="7" bestFit="1" customWidth="1"/>
    <col min="13353" max="13353" width="4" style="7" customWidth="1"/>
    <col min="13354" max="13354" width="16.6640625" style="7" customWidth="1"/>
    <col min="13355" max="13355" width="45.33203125" style="7" customWidth="1"/>
    <col min="13356" max="13356" width="35.6640625" style="7" customWidth="1"/>
    <col min="13357" max="13357" width="15.5" style="7" customWidth="1"/>
    <col min="13358" max="13358" width="30.5" style="7" customWidth="1"/>
    <col min="13359" max="13360" width="10" style="7" customWidth="1"/>
    <col min="13361" max="13361" width="4" style="7" customWidth="1"/>
    <col min="13362" max="13362" width="13.83203125" style="7" customWidth="1"/>
    <col min="13363" max="13363" width="39.5" style="7" customWidth="1"/>
    <col min="13364" max="13365" width="13.5" style="7" customWidth="1"/>
    <col min="13366" max="13366" width="14" style="7" customWidth="1"/>
    <col min="13367" max="13367" width="12.5" style="7" customWidth="1"/>
    <col min="13368" max="13368" width="14.33203125" style="7" customWidth="1"/>
    <col min="13369" max="13369" width="13.6640625" style="7" customWidth="1"/>
    <col min="13370" max="13370" width="12.5" style="7" customWidth="1"/>
    <col min="13371" max="13371" width="14" style="7" customWidth="1"/>
    <col min="13372" max="13373" width="13" style="7" customWidth="1"/>
    <col min="13374" max="13374" width="15.33203125" style="7" customWidth="1"/>
    <col min="13375" max="13375" width="12.83203125" style="7" customWidth="1"/>
    <col min="13376" max="13376" width="3.83203125" style="7" customWidth="1"/>
    <col min="13377" max="13377" width="15.6640625" style="7" customWidth="1"/>
    <col min="13378" max="13378" width="10.1640625" style="7" customWidth="1"/>
    <col min="13379" max="13379" width="53.6640625" style="7" customWidth="1"/>
    <col min="13380" max="13380" width="32.83203125" style="7" customWidth="1"/>
    <col min="13381" max="13381" width="21.5" style="7" customWidth="1"/>
    <col min="13382" max="13608" width="9.1640625" style="7" bestFit="1" customWidth="1"/>
    <col min="13609" max="13609" width="4" style="7" customWidth="1"/>
    <col min="13610" max="13610" width="16.6640625" style="7" customWidth="1"/>
    <col min="13611" max="13611" width="45.33203125" style="7" customWidth="1"/>
    <col min="13612" max="13612" width="35.6640625" style="7" customWidth="1"/>
    <col min="13613" max="13613" width="15.5" style="7" customWidth="1"/>
    <col min="13614" max="13614" width="30.5" style="7" customWidth="1"/>
    <col min="13615" max="13616" width="10" style="7" customWidth="1"/>
    <col min="13617" max="13617" width="4" style="7" customWidth="1"/>
    <col min="13618" max="13618" width="13.83203125" style="7" customWidth="1"/>
    <col min="13619" max="13619" width="39.5" style="7" customWidth="1"/>
    <col min="13620" max="13621" width="13.5" style="7" customWidth="1"/>
    <col min="13622" max="13622" width="14" style="7" customWidth="1"/>
    <col min="13623" max="13623" width="12.5" style="7" customWidth="1"/>
    <col min="13624" max="13624" width="14.33203125" style="7" customWidth="1"/>
    <col min="13625" max="13625" width="13.6640625" style="7" customWidth="1"/>
    <col min="13626" max="13626" width="12.5" style="7" customWidth="1"/>
    <col min="13627" max="13627" width="14" style="7" customWidth="1"/>
    <col min="13628" max="13629" width="13" style="7" customWidth="1"/>
    <col min="13630" max="13630" width="15.33203125" style="7" customWidth="1"/>
    <col min="13631" max="13631" width="12.83203125" style="7" customWidth="1"/>
    <col min="13632" max="13632" width="3.83203125" style="7" customWidth="1"/>
    <col min="13633" max="13633" width="15.6640625" style="7" customWidth="1"/>
    <col min="13634" max="13634" width="10.1640625" style="7" customWidth="1"/>
    <col min="13635" max="13635" width="53.6640625" style="7" customWidth="1"/>
    <col min="13636" max="13636" width="32.83203125" style="7" customWidth="1"/>
    <col min="13637" max="13637" width="21.5" style="7" customWidth="1"/>
    <col min="13638" max="13864" width="9.1640625" style="7" bestFit="1" customWidth="1"/>
    <col min="13865" max="13865" width="4" style="7" customWidth="1"/>
    <col min="13866" max="13866" width="16.6640625" style="7" customWidth="1"/>
    <col min="13867" max="13867" width="45.33203125" style="7" customWidth="1"/>
    <col min="13868" max="13868" width="35.6640625" style="7" customWidth="1"/>
    <col min="13869" max="13869" width="15.5" style="7" customWidth="1"/>
    <col min="13870" max="13870" width="30.5" style="7" customWidth="1"/>
    <col min="13871" max="13872" width="10" style="7" customWidth="1"/>
    <col min="13873" max="13873" width="4" style="7" customWidth="1"/>
    <col min="13874" max="13874" width="13.83203125" style="7" customWidth="1"/>
    <col min="13875" max="13875" width="39.5" style="7" customWidth="1"/>
    <col min="13876" max="13877" width="13.5" style="7" customWidth="1"/>
    <col min="13878" max="13878" width="14" style="7" customWidth="1"/>
    <col min="13879" max="13879" width="12.5" style="7" customWidth="1"/>
    <col min="13880" max="13880" width="14.33203125" style="7" customWidth="1"/>
    <col min="13881" max="13881" width="13.6640625" style="7" customWidth="1"/>
    <col min="13882" max="13882" width="12.5" style="7" customWidth="1"/>
    <col min="13883" max="13883" width="14" style="7" customWidth="1"/>
    <col min="13884" max="13885" width="13" style="7" customWidth="1"/>
    <col min="13886" max="13886" width="15.33203125" style="7" customWidth="1"/>
    <col min="13887" max="13887" width="12.83203125" style="7" customWidth="1"/>
    <col min="13888" max="13888" width="3.83203125" style="7" customWidth="1"/>
    <col min="13889" max="13889" width="15.6640625" style="7" customWidth="1"/>
    <col min="13890" max="13890" width="10.1640625" style="7" customWidth="1"/>
    <col min="13891" max="13891" width="53.6640625" style="7" customWidth="1"/>
    <col min="13892" max="13892" width="32.83203125" style="7" customWidth="1"/>
    <col min="13893" max="13893" width="21.5" style="7" customWidth="1"/>
    <col min="13894" max="14120" width="9.1640625" style="7" bestFit="1" customWidth="1"/>
    <col min="14121" max="14121" width="4" style="7" customWidth="1"/>
    <col min="14122" max="14122" width="16.6640625" style="7" customWidth="1"/>
    <col min="14123" max="14123" width="45.33203125" style="7" customWidth="1"/>
    <col min="14124" max="14124" width="35.6640625" style="7" customWidth="1"/>
    <col min="14125" max="14125" width="15.5" style="7" customWidth="1"/>
    <col min="14126" max="14126" width="30.5" style="7" customWidth="1"/>
    <col min="14127" max="14128" width="10" style="7" customWidth="1"/>
    <col min="14129" max="14129" width="4" style="7" customWidth="1"/>
    <col min="14130" max="14130" width="13.83203125" style="7" customWidth="1"/>
    <col min="14131" max="14131" width="39.5" style="7" customWidth="1"/>
    <col min="14132" max="14133" width="13.5" style="7" customWidth="1"/>
    <col min="14134" max="14134" width="14" style="7" customWidth="1"/>
    <col min="14135" max="14135" width="12.5" style="7" customWidth="1"/>
    <col min="14136" max="14136" width="14.33203125" style="7" customWidth="1"/>
    <col min="14137" max="14137" width="13.6640625" style="7" customWidth="1"/>
    <col min="14138" max="14138" width="12.5" style="7" customWidth="1"/>
    <col min="14139" max="14139" width="14" style="7" customWidth="1"/>
    <col min="14140" max="14141" width="13" style="7" customWidth="1"/>
    <col min="14142" max="14142" width="15.33203125" style="7" customWidth="1"/>
    <col min="14143" max="14143" width="12.83203125" style="7" customWidth="1"/>
    <col min="14144" max="14144" width="3.83203125" style="7" customWidth="1"/>
    <col min="14145" max="14145" width="15.6640625" style="7" customWidth="1"/>
    <col min="14146" max="14146" width="10.1640625" style="7" customWidth="1"/>
    <col min="14147" max="14147" width="53.6640625" style="7" customWidth="1"/>
    <col min="14148" max="14148" width="32.83203125" style="7" customWidth="1"/>
    <col min="14149" max="14149" width="21.5" style="7" customWidth="1"/>
    <col min="14150" max="14376" width="9.1640625" style="7" bestFit="1" customWidth="1"/>
    <col min="14377" max="14377" width="4" style="7" customWidth="1"/>
    <col min="14378" max="14378" width="16.6640625" style="7" customWidth="1"/>
    <col min="14379" max="14379" width="45.33203125" style="7" customWidth="1"/>
    <col min="14380" max="14380" width="35.6640625" style="7" customWidth="1"/>
    <col min="14381" max="14381" width="15.5" style="7" customWidth="1"/>
    <col min="14382" max="14382" width="30.5" style="7" customWidth="1"/>
    <col min="14383" max="14384" width="10" style="7" customWidth="1"/>
    <col min="14385" max="14385" width="4" style="7" customWidth="1"/>
    <col min="14386" max="14386" width="13.83203125" style="7" customWidth="1"/>
    <col min="14387" max="14387" width="39.5" style="7" customWidth="1"/>
    <col min="14388" max="14389" width="13.5" style="7" customWidth="1"/>
    <col min="14390" max="14390" width="14" style="7" customWidth="1"/>
    <col min="14391" max="14391" width="12.5" style="7" customWidth="1"/>
    <col min="14392" max="14392" width="14.33203125" style="7" customWidth="1"/>
    <col min="14393" max="14393" width="13.6640625" style="7" customWidth="1"/>
    <col min="14394" max="14394" width="12.5" style="7" customWidth="1"/>
    <col min="14395" max="14395" width="14" style="7" customWidth="1"/>
    <col min="14396" max="14397" width="13" style="7" customWidth="1"/>
    <col min="14398" max="14398" width="15.33203125" style="7" customWidth="1"/>
    <col min="14399" max="14399" width="12.83203125" style="7" customWidth="1"/>
    <col min="14400" max="14400" width="3.83203125" style="7" customWidth="1"/>
    <col min="14401" max="14401" width="15.6640625" style="7" customWidth="1"/>
    <col min="14402" max="14402" width="10.1640625" style="7" customWidth="1"/>
    <col min="14403" max="14403" width="53.6640625" style="7" customWidth="1"/>
    <col min="14404" max="14404" width="32.83203125" style="7" customWidth="1"/>
    <col min="14405" max="14405" width="21.5" style="7" customWidth="1"/>
    <col min="14406" max="14632" width="9.1640625" style="7" bestFit="1" customWidth="1"/>
    <col min="14633" max="14633" width="4" style="7" customWidth="1"/>
    <col min="14634" max="14634" width="16.6640625" style="7" customWidth="1"/>
    <col min="14635" max="14635" width="45.33203125" style="7" customWidth="1"/>
    <col min="14636" max="14636" width="35.6640625" style="7" customWidth="1"/>
    <col min="14637" max="14637" width="15.5" style="7" customWidth="1"/>
    <col min="14638" max="14638" width="30.5" style="7" customWidth="1"/>
    <col min="14639" max="14640" width="10" style="7" customWidth="1"/>
    <col min="14641" max="14641" width="4" style="7" customWidth="1"/>
    <col min="14642" max="14642" width="13.83203125" style="7" customWidth="1"/>
    <col min="14643" max="14643" width="39.5" style="7" customWidth="1"/>
    <col min="14644" max="14645" width="13.5" style="7" customWidth="1"/>
    <col min="14646" max="14646" width="14" style="7" customWidth="1"/>
    <col min="14647" max="14647" width="12.5" style="7" customWidth="1"/>
    <col min="14648" max="14648" width="14.33203125" style="7" customWidth="1"/>
    <col min="14649" max="14649" width="13.6640625" style="7" customWidth="1"/>
    <col min="14650" max="14650" width="12.5" style="7" customWidth="1"/>
    <col min="14651" max="14651" width="14" style="7" customWidth="1"/>
    <col min="14652" max="14653" width="13" style="7" customWidth="1"/>
    <col min="14654" max="14654" width="15.33203125" style="7" customWidth="1"/>
    <col min="14655" max="14655" width="12.83203125" style="7" customWidth="1"/>
    <col min="14656" max="14656" width="3.83203125" style="7" customWidth="1"/>
    <col min="14657" max="14657" width="15.6640625" style="7" customWidth="1"/>
    <col min="14658" max="14658" width="10.1640625" style="7" customWidth="1"/>
    <col min="14659" max="14659" width="53.6640625" style="7" customWidth="1"/>
    <col min="14660" max="14660" width="32.83203125" style="7" customWidth="1"/>
    <col min="14661" max="14661" width="21.5" style="7" customWidth="1"/>
    <col min="14662" max="14888" width="9.1640625" style="7" bestFit="1" customWidth="1"/>
    <col min="14889" max="14889" width="4" style="7" customWidth="1"/>
    <col min="14890" max="14890" width="16.6640625" style="7" customWidth="1"/>
    <col min="14891" max="14891" width="45.33203125" style="7" customWidth="1"/>
    <col min="14892" max="14892" width="35.6640625" style="7" customWidth="1"/>
    <col min="14893" max="14893" width="15.5" style="7" customWidth="1"/>
    <col min="14894" max="14894" width="30.5" style="7" customWidth="1"/>
    <col min="14895" max="14896" width="10" style="7" customWidth="1"/>
    <col min="14897" max="14897" width="4" style="7" customWidth="1"/>
    <col min="14898" max="14898" width="13.83203125" style="7" customWidth="1"/>
    <col min="14899" max="14899" width="39.5" style="7" customWidth="1"/>
    <col min="14900" max="14901" width="13.5" style="7" customWidth="1"/>
    <col min="14902" max="14902" width="14" style="7" customWidth="1"/>
    <col min="14903" max="14903" width="12.5" style="7" customWidth="1"/>
    <col min="14904" max="14904" width="14.33203125" style="7" customWidth="1"/>
    <col min="14905" max="14905" width="13.6640625" style="7" customWidth="1"/>
    <col min="14906" max="14906" width="12.5" style="7" customWidth="1"/>
    <col min="14907" max="14907" width="14" style="7" customWidth="1"/>
    <col min="14908" max="14909" width="13" style="7" customWidth="1"/>
    <col min="14910" max="14910" width="15.33203125" style="7" customWidth="1"/>
    <col min="14911" max="14911" width="12.83203125" style="7" customWidth="1"/>
    <col min="14912" max="14912" width="3.83203125" style="7" customWidth="1"/>
    <col min="14913" max="14913" width="15.6640625" style="7" customWidth="1"/>
    <col min="14914" max="14914" width="10.1640625" style="7" customWidth="1"/>
    <col min="14915" max="14915" width="53.6640625" style="7" customWidth="1"/>
    <col min="14916" max="14916" width="32.83203125" style="7" customWidth="1"/>
    <col min="14917" max="14917" width="21.5" style="7" customWidth="1"/>
    <col min="14918" max="15144" width="9.1640625" style="7" bestFit="1" customWidth="1"/>
    <col min="15145" max="15145" width="4" style="7" customWidth="1"/>
    <col min="15146" max="15146" width="16.6640625" style="7" customWidth="1"/>
    <col min="15147" max="15147" width="45.33203125" style="7" customWidth="1"/>
    <col min="15148" max="15148" width="35.6640625" style="7" customWidth="1"/>
    <col min="15149" max="15149" width="15.5" style="7" customWidth="1"/>
    <col min="15150" max="15150" width="30.5" style="7" customWidth="1"/>
    <col min="15151" max="15152" width="10" style="7" customWidth="1"/>
    <col min="15153" max="15153" width="4" style="7" customWidth="1"/>
    <col min="15154" max="15154" width="13.83203125" style="7" customWidth="1"/>
    <col min="15155" max="15155" width="39.5" style="7" customWidth="1"/>
    <col min="15156" max="15157" width="13.5" style="7" customWidth="1"/>
    <col min="15158" max="15158" width="14" style="7" customWidth="1"/>
    <col min="15159" max="15159" width="12.5" style="7" customWidth="1"/>
    <col min="15160" max="15160" width="14.33203125" style="7" customWidth="1"/>
    <col min="15161" max="15161" width="13.6640625" style="7" customWidth="1"/>
    <col min="15162" max="15162" width="12.5" style="7" customWidth="1"/>
    <col min="15163" max="15163" width="14" style="7" customWidth="1"/>
    <col min="15164" max="15165" width="13" style="7" customWidth="1"/>
    <col min="15166" max="15166" width="15.33203125" style="7" customWidth="1"/>
    <col min="15167" max="15167" width="12.83203125" style="7" customWidth="1"/>
    <col min="15168" max="15168" width="3.83203125" style="7" customWidth="1"/>
    <col min="15169" max="15169" width="15.6640625" style="7" customWidth="1"/>
    <col min="15170" max="15170" width="10.1640625" style="7" customWidth="1"/>
    <col min="15171" max="15171" width="53.6640625" style="7" customWidth="1"/>
    <col min="15172" max="15172" width="32.83203125" style="7" customWidth="1"/>
    <col min="15173" max="15173" width="21.5" style="7" customWidth="1"/>
    <col min="15174" max="15400" width="9.1640625" style="7" bestFit="1" customWidth="1"/>
    <col min="15401" max="15401" width="4" style="7" customWidth="1"/>
    <col min="15402" max="15402" width="16.6640625" style="7" customWidth="1"/>
    <col min="15403" max="15403" width="45.33203125" style="7" customWidth="1"/>
    <col min="15404" max="15404" width="35.6640625" style="7" customWidth="1"/>
    <col min="15405" max="15405" width="15.5" style="7" customWidth="1"/>
    <col min="15406" max="15406" width="30.5" style="7" customWidth="1"/>
    <col min="15407" max="15408" width="10" style="7" customWidth="1"/>
    <col min="15409" max="15409" width="4" style="7" customWidth="1"/>
    <col min="15410" max="15410" width="13.83203125" style="7" customWidth="1"/>
    <col min="15411" max="15411" width="39.5" style="7" customWidth="1"/>
    <col min="15412" max="15413" width="13.5" style="7" customWidth="1"/>
    <col min="15414" max="15414" width="14" style="7" customWidth="1"/>
    <col min="15415" max="15415" width="12.5" style="7" customWidth="1"/>
    <col min="15416" max="15416" width="14.33203125" style="7" customWidth="1"/>
    <col min="15417" max="15417" width="13.6640625" style="7" customWidth="1"/>
    <col min="15418" max="15418" width="12.5" style="7" customWidth="1"/>
    <col min="15419" max="15419" width="14" style="7" customWidth="1"/>
    <col min="15420" max="15421" width="13" style="7" customWidth="1"/>
    <col min="15422" max="15422" width="15.33203125" style="7" customWidth="1"/>
    <col min="15423" max="15423" width="12.83203125" style="7" customWidth="1"/>
    <col min="15424" max="15424" width="3.83203125" style="7" customWidth="1"/>
    <col min="15425" max="15425" width="15.6640625" style="7" customWidth="1"/>
    <col min="15426" max="15426" width="10.1640625" style="7" customWidth="1"/>
    <col min="15427" max="15427" width="53.6640625" style="7" customWidth="1"/>
    <col min="15428" max="15428" width="32.83203125" style="7" customWidth="1"/>
    <col min="15429" max="15429" width="21.5" style="7" customWidth="1"/>
    <col min="15430" max="15656" width="9.1640625" style="7" bestFit="1" customWidth="1"/>
    <col min="15657" max="15657" width="4" style="7" customWidth="1"/>
    <col min="15658" max="15658" width="16.6640625" style="7" customWidth="1"/>
    <col min="15659" max="15659" width="45.33203125" style="7" customWidth="1"/>
    <col min="15660" max="15660" width="35.6640625" style="7" customWidth="1"/>
    <col min="15661" max="15661" width="15.5" style="7" customWidth="1"/>
    <col min="15662" max="15662" width="30.5" style="7" customWidth="1"/>
    <col min="15663" max="15664" width="10" style="7" customWidth="1"/>
    <col min="15665" max="15665" width="4" style="7" customWidth="1"/>
    <col min="15666" max="15666" width="13.83203125" style="7" customWidth="1"/>
    <col min="15667" max="15667" width="39.5" style="7" customWidth="1"/>
    <col min="15668" max="15669" width="13.5" style="7" customWidth="1"/>
    <col min="15670" max="15670" width="14" style="7" customWidth="1"/>
    <col min="15671" max="15671" width="12.5" style="7" customWidth="1"/>
    <col min="15672" max="15672" width="14.33203125" style="7" customWidth="1"/>
    <col min="15673" max="15673" width="13.6640625" style="7" customWidth="1"/>
    <col min="15674" max="15674" width="12.5" style="7" customWidth="1"/>
    <col min="15675" max="15675" width="14" style="7" customWidth="1"/>
    <col min="15676" max="15677" width="13" style="7" customWidth="1"/>
    <col min="15678" max="15678" width="15.33203125" style="7" customWidth="1"/>
    <col min="15679" max="15679" width="12.83203125" style="7" customWidth="1"/>
    <col min="15680" max="15680" width="3.83203125" style="7" customWidth="1"/>
    <col min="15681" max="15681" width="15.6640625" style="7" customWidth="1"/>
    <col min="15682" max="15682" width="10.1640625" style="7" customWidth="1"/>
    <col min="15683" max="15683" width="53.6640625" style="7" customWidth="1"/>
    <col min="15684" max="15684" width="32.83203125" style="7" customWidth="1"/>
    <col min="15685" max="15685" width="21.5" style="7" customWidth="1"/>
    <col min="15686" max="15912" width="9.1640625" style="7" bestFit="1" customWidth="1"/>
    <col min="15913" max="15913" width="4" style="7" customWidth="1"/>
    <col min="15914" max="15914" width="16.6640625" style="7" customWidth="1"/>
    <col min="15915" max="15915" width="45.33203125" style="7" customWidth="1"/>
    <col min="15916" max="15916" width="35.6640625" style="7" customWidth="1"/>
    <col min="15917" max="15917" width="15.5" style="7" customWidth="1"/>
    <col min="15918" max="15918" width="30.5" style="7" customWidth="1"/>
    <col min="15919" max="15920" width="10" style="7" customWidth="1"/>
    <col min="15921" max="15921" width="4" style="7" customWidth="1"/>
    <col min="15922" max="15922" width="13.83203125" style="7" customWidth="1"/>
    <col min="15923" max="15923" width="39.5" style="7" customWidth="1"/>
    <col min="15924" max="15925" width="13.5" style="7" customWidth="1"/>
    <col min="15926" max="15926" width="14" style="7" customWidth="1"/>
    <col min="15927" max="15927" width="12.5" style="7" customWidth="1"/>
    <col min="15928" max="15928" width="14.33203125" style="7" customWidth="1"/>
    <col min="15929" max="15929" width="13.6640625" style="7" customWidth="1"/>
    <col min="15930" max="15930" width="12.5" style="7" customWidth="1"/>
    <col min="15931" max="15931" width="14" style="7" customWidth="1"/>
    <col min="15932" max="15933" width="13" style="7" customWidth="1"/>
    <col min="15934" max="15934" width="15.33203125" style="7" customWidth="1"/>
    <col min="15935" max="15935" width="12.83203125" style="7" customWidth="1"/>
    <col min="15936" max="15936" width="3.83203125" style="7" customWidth="1"/>
    <col min="15937" max="15937" width="15.6640625" style="7" customWidth="1"/>
    <col min="15938" max="15938" width="10.1640625" style="7" customWidth="1"/>
    <col min="15939" max="15939" width="53.6640625" style="7" customWidth="1"/>
    <col min="15940" max="15940" width="32.83203125" style="7" customWidth="1"/>
    <col min="15941" max="15941" width="21.5" style="7" customWidth="1"/>
    <col min="15942" max="16168" width="9.1640625" style="7" bestFit="1" customWidth="1"/>
    <col min="16169" max="16169" width="4" style="7" customWidth="1"/>
    <col min="16170" max="16170" width="16.6640625" style="7" customWidth="1"/>
    <col min="16171" max="16171" width="45.33203125" style="7" customWidth="1"/>
    <col min="16172" max="16172" width="35.6640625" style="7" customWidth="1"/>
    <col min="16173" max="16173" width="15.5" style="7" customWidth="1"/>
    <col min="16174" max="16174" width="30.5" style="7" customWidth="1"/>
    <col min="16175" max="16176" width="10" style="7" customWidth="1"/>
    <col min="16177" max="16177" width="4" style="7" customWidth="1"/>
    <col min="16178" max="16178" width="13.83203125" style="7" customWidth="1"/>
    <col min="16179" max="16179" width="39.5" style="7" customWidth="1"/>
    <col min="16180" max="16181" width="13.5" style="7" customWidth="1"/>
    <col min="16182" max="16182" width="14" style="7" customWidth="1"/>
    <col min="16183" max="16183" width="12.5" style="7" customWidth="1"/>
    <col min="16184" max="16184" width="14.33203125" style="7" customWidth="1"/>
    <col min="16185" max="16185" width="13.6640625" style="7" customWidth="1"/>
    <col min="16186" max="16186" width="12.5" style="7" customWidth="1"/>
    <col min="16187" max="16187" width="14" style="7" customWidth="1"/>
    <col min="16188" max="16189" width="13" style="7" customWidth="1"/>
    <col min="16190" max="16190" width="15.33203125" style="7" customWidth="1"/>
    <col min="16191" max="16191" width="12.83203125" style="7" customWidth="1"/>
    <col min="16192" max="16192" width="3.83203125" style="7" customWidth="1"/>
    <col min="16193" max="16193" width="15.6640625" style="7" customWidth="1"/>
    <col min="16194" max="16194" width="10.1640625" style="7" customWidth="1"/>
    <col min="16195" max="16195" width="53.6640625" style="7" customWidth="1"/>
    <col min="16196" max="16196" width="32.83203125" style="7" customWidth="1"/>
    <col min="16197" max="16197" width="21.5" style="7" customWidth="1"/>
    <col min="16198" max="16384" width="11.5" style="7"/>
  </cols>
  <sheetData>
    <row r="1" spans="1:357" s="149" customFormat="1" ht="37.5" customHeight="1">
      <c r="A1" s="604"/>
      <c r="B1" s="605"/>
      <c r="C1" s="605"/>
      <c r="D1" s="606"/>
      <c r="E1" s="613" t="s">
        <v>0</v>
      </c>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44"/>
      <c r="BJ1" s="430"/>
      <c r="BK1" s="686" t="s">
        <v>67</v>
      </c>
      <c r="BL1" s="686"/>
      <c r="BM1" s="686"/>
      <c r="BN1" s="430"/>
      <c r="BO1" s="431"/>
    </row>
    <row r="2" spans="1:357" s="149" customFormat="1" ht="37.5" customHeight="1">
      <c r="A2" s="607"/>
      <c r="B2" s="608"/>
      <c r="C2" s="608"/>
      <c r="D2" s="609"/>
      <c r="E2" s="614"/>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6"/>
      <c r="BJ2" s="432"/>
      <c r="BK2" s="687" t="s">
        <v>2</v>
      </c>
      <c r="BL2" s="687"/>
      <c r="BM2" s="687"/>
      <c r="BN2" s="432"/>
      <c r="BO2" s="433"/>
    </row>
    <row r="3" spans="1:357" s="149" customFormat="1" ht="37.5" customHeight="1">
      <c r="A3" s="610"/>
      <c r="B3" s="611"/>
      <c r="C3" s="611"/>
      <c r="D3" s="612"/>
      <c r="E3" s="615"/>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966"/>
      <c r="BJ3" s="434"/>
      <c r="BK3" s="688" t="s">
        <v>3</v>
      </c>
      <c r="BL3" s="688"/>
      <c r="BM3" s="688"/>
      <c r="BN3" s="434"/>
      <c r="BO3" s="435"/>
    </row>
    <row r="4" spans="1:357" s="149" customFormat="1" ht="26.25" customHeight="1">
      <c r="A4" s="622" t="s">
        <v>4</v>
      </c>
      <c r="B4" s="623"/>
      <c r="C4" s="623"/>
      <c r="D4" s="623"/>
      <c r="E4" s="623"/>
      <c r="F4" s="623"/>
      <c r="G4" s="624"/>
      <c r="H4" s="628" t="s">
        <v>5</v>
      </c>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59"/>
      <c r="BL4" s="659"/>
      <c r="BM4" s="660"/>
      <c r="BN4" s="631" t="s">
        <v>6</v>
      </c>
      <c r="BO4" s="632"/>
      <c r="BP4" s="632"/>
      <c r="BQ4" s="633"/>
    </row>
    <row r="5" spans="1:357" s="149" customFormat="1" ht="16.5" customHeight="1">
      <c r="A5" s="625"/>
      <c r="B5" s="626"/>
      <c r="C5" s="626"/>
      <c r="D5" s="626"/>
      <c r="E5" s="626"/>
      <c r="F5" s="626"/>
      <c r="G5" s="627"/>
      <c r="H5" s="637"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BN5" s="634"/>
      <c r="BO5" s="635"/>
      <c r="BP5" s="635"/>
      <c r="BQ5" s="636"/>
      <c r="MJ5" s="149" t="s">
        <v>9</v>
      </c>
      <c r="ML5" s="149" t="s">
        <v>10</v>
      </c>
      <c r="MR5" s="151" t="s">
        <v>11</v>
      </c>
      <c r="MS5" s="151" t="s">
        <v>12</v>
      </c>
    </row>
    <row r="6" spans="1:357" s="149" customFormat="1" ht="19.5" customHeight="1">
      <c r="A6" s="789" t="s">
        <v>13</v>
      </c>
      <c r="B6" s="666" t="s">
        <v>14</v>
      </c>
      <c r="C6" s="771" t="s">
        <v>68</v>
      </c>
      <c r="D6" s="771" t="s">
        <v>15</v>
      </c>
      <c r="E6" s="666" t="s">
        <v>16</v>
      </c>
      <c r="F6" s="666" t="s">
        <v>17</v>
      </c>
      <c r="G6" s="666"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583" t="s">
        <v>27</v>
      </c>
      <c r="BF6" s="584"/>
      <c r="BG6" s="585"/>
      <c r="BH6" s="242" t="s">
        <v>19</v>
      </c>
      <c r="BI6" s="782" t="s">
        <v>19</v>
      </c>
      <c r="BJ6" s="462" t="s">
        <v>21</v>
      </c>
      <c r="BK6" s="782" t="s">
        <v>78</v>
      </c>
      <c r="BL6" s="673" t="s">
        <v>28</v>
      </c>
      <c r="BM6" s="674"/>
      <c r="BN6" s="666" t="s">
        <v>29</v>
      </c>
      <c r="BO6" s="666" t="s">
        <v>30</v>
      </c>
      <c r="BP6" s="666" t="s">
        <v>31</v>
      </c>
      <c r="BQ6" s="668" t="s">
        <v>32</v>
      </c>
      <c r="MJ6" s="151" t="s">
        <v>33</v>
      </c>
      <c r="ML6" s="149" t="s">
        <v>34</v>
      </c>
      <c r="MM6" s="149" t="s">
        <v>35</v>
      </c>
      <c r="MN6" s="149" t="s">
        <v>36</v>
      </c>
      <c r="MO6" s="149" t="s">
        <v>37</v>
      </c>
      <c r="MP6" s="149" t="s">
        <v>38</v>
      </c>
      <c r="MQ6" s="149" t="s">
        <v>39</v>
      </c>
      <c r="MR6" s="151" t="s">
        <v>40</v>
      </c>
    </row>
    <row r="7" spans="1:357" s="159" customFormat="1" ht="22.5" customHeight="1">
      <c r="A7" s="790"/>
      <c r="B7" s="667"/>
      <c r="C7" s="772"/>
      <c r="D7" s="667"/>
      <c r="E7" s="667"/>
      <c r="F7" s="667"/>
      <c r="G7" s="667"/>
      <c r="H7" s="152">
        <v>1</v>
      </c>
      <c r="I7" s="153">
        <v>2</v>
      </c>
      <c r="J7" s="153">
        <v>3</v>
      </c>
      <c r="K7" s="153">
        <v>4</v>
      </c>
      <c r="L7" s="154">
        <v>5</v>
      </c>
      <c r="M7" s="155" t="s">
        <v>41</v>
      </c>
      <c r="N7" s="156" t="s">
        <v>42</v>
      </c>
      <c r="O7" s="152">
        <v>1</v>
      </c>
      <c r="P7" s="153">
        <v>2</v>
      </c>
      <c r="Q7" s="153">
        <v>3</v>
      </c>
      <c r="R7" s="153">
        <v>4</v>
      </c>
      <c r="S7" s="153">
        <v>5</v>
      </c>
      <c r="T7" s="153">
        <v>6</v>
      </c>
      <c r="U7" s="153">
        <v>7</v>
      </c>
      <c r="V7" s="153">
        <v>8</v>
      </c>
      <c r="W7" s="153">
        <v>9</v>
      </c>
      <c r="X7" s="153">
        <v>10</v>
      </c>
      <c r="Y7" s="153">
        <v>11</v>
      </c>
      <c r="Z7" s="153">
        <v>12</v>
      </c>
      <c r="AA7" s="153">
        <v>13</v>
      </c>
      <c r="AB7" s="153">
        <v>14</v>
      </c>
      <c r="AC7" s="153">
        <v>15</v>
      </c>
      <c r="AD7" s="153">
        <v>16</v>
      </c>
      <c r="AE7" s="153">
        <v>17</v>
      </c>
      <c r="AF7" s="153">
        <v>18</v>
      </c>
      <c r="AG7" s="154">
        <v>19</v>
      </c>
      <c r="AH7" s="157" t="s">
        <v>43</v>
      </c>
      <c r="AI7" s="158" t="s">
        <v>42</v>
      </c>
      <c r="AJ7" s="586"/>
      <c r="AK7" s="588"/>
      <c r="AL7" s="792"/>
      <c r="AM7" s="581" t="s">
        <v>34</v>
      </c>
      <c r="AN7" s="582"/>
      <c r="AO7" s="581" t="s">
        <v>44</v>
      </c>
      <c r="AP7" s="582"/>
      <c r="AQ7" s="581" t="s">
        <v>35</v>
      </c>
      <c r="AR7" s="582"/>
      <c r="AS7" s="581" t="s">
        <v>45</v>
      </c>
      <c r="AT7" s="582"/>
      <c r="AU7" s="581" t="s">
        <v>46</v>
      </c>
      <c r="AV7" s="582"/>
      <c r="AW7" s="581" t="s">
        <v>47</v>
      </c>
      <c r="AX7" s="582"/>
      <c r="AY7" s="581" t="s">
        <v>48</v>
      </c>
      <c r="AZ7" s="582"/>
      <c r="BA7" s="788"/>
      <c r="BB7" s="603"/>
      <c r="BC7" s="586"/>
      <c r="BD7" s="588"/>
      <c r="BE7" s="586"/>
      <c r="BF7" s="587"/>
      <c r="BG7" s="588"/>
      <c r="BH7" s="243"/>
      <c r="BI7" s="785"/>
      <c r="BJ7" s="463"/>
      <c r="BK7" s="785"/>
      <c r="BL7" s="786"/>
      <c r="BM7" s="787"/>
      <c r="BN7" s="667"/>
      <c r="BO7" s="667"/>
      <c r="BP7" s="667"/>
      <c r="BQ7" s="669"/>
      <c r="MJ7" s="151" t="s">
        <v>49</v>
      </c>
      <c r="ML7" s="149" t="s">
        <v>50</v>
      </c>
      <c r="MM7" s="159" t="s">
        <v>51</v>
      </c>
      <c r="MN7" s="159" t="s">
        <v>52</v>
      </c>
      <c r="MO7" s="159" t="s">
        <v>53</v>
      </c>
      <c r="MP7" s="159" t="s">
        <v>54</v>
      </c>
      <c r="MQ7" s="159" t="s">
        <v>55</v>
      </c>
    </row>
    <row r="8" spans="1:357" s="8" customFormat="1" ht="111" customHeight="1">
      <c r="A8" s="571">
        <v>1</v>
      </c>
      <c r="B8" s="572" t="s">
        <v>239</v>
      </c>
      <c r="C8" s="572" t="s">
        <v>240</v>
      </c>
      <c r="D8" s="146" t="s">
        <v>241</v>
      </c>
      <c r="E8" s="574" t="s">
        <v>242</v>
      </c>
      <c r="F8" s="574" t="s">
        <v>243</v>
      </c>
      <c r="G8" s="576" t="s">
        <v>244</v>
      </c>
      <c r="H8" s="578"/>
      <c r="I8" s="556" t="s">
        <v>40</v>
      </c>
      <c r="J8" s="556"/>
      <c r="K8" s="556"/>
      <c r="L8" s="567"/>
      <c r="M8" s="559">
        <f>IF(L8="X",5,IF(K8="X",4,IF(J8="X",3,IF(I8="X",2,IF(H8="X",1,"0")))))</f>
        <v>2</v>
      </c>
      <c r="N8" s="561" t="str">
        <f>IF(M8=1,"RARA VEZ",IF(M8=2,"IMPROBABLE",IF(M8=3,"POSIBLE",IF(M8=4,"PROBABLE",IF(M8=5,"CASI SIEMPRE","")))))</f>
        <v>IMPROBABLE</v>
      </c>
      <c r="O8" s="578" t="s">
        <v>40</v>
      </c>
      <c r="P8" s="556" t="s">
        <v>40</v>
      </c>
      <c r="Q8" s="556" t="s">
        <v>40</v>
      </c>
      <c r="R8" s="556"/>
      <c r="S8" s="556" t="s">
        <v>40</v>
      </c>
      <c r="T8" s="556"/>
      <c r="U8" s="556" t="s">
        <v>40</v>
      </c>
      <c r="V8" s="556"/>
      <c r="W8" s="556"/>
      <c r="X8" s="556" t="s">
        <v>40</v>
      </c>
      <c r="Y8" s="556"/>
      <c r="Z8" s="556" t="s">
        <v>40</v>
      </c>
      <c r="AA8" s="556"/>
      <c r="AB8" s="556"/>
      <c r="AC8" s="556" t="s">
        <v>40</v>
      </c>
      <c r="AD8" s="556"/>
      <c r="AE8" s="556"/>
      <c r="AF8" s="556"/>
      <c r="AG8" s="567"/>
      <c r="AH8" s="569">
        <f>COUNTIF(O8:AG8,"X")</f>
        <v>8</v>
      </c>
      <c r="AI8" s="593" t="str">
        <f>IF(AH8=0,"",(IF(AH8&gt;11,"CATASTRÓFICO",IF(AH8&lt;=5,"MODERADO",IF(12&gt;AH8&gt;5,"MAYOR","")))))</f>
        <v>MAYOR</v>
      </c>
      <c r="AJ8" s="595">
        <f>IF(AI8="CATASTRÓFICO",5*M8,IF(AI8="MAYOR",4*M8,IF(AI8="MODERADO",3*M8,0)))</f>
        <v>8</v>
      </c>
      <c r="AK8" s="597" t="str">
        <f>IF(AJ8=0,"",IF(AJ8="MAYOR","EXTREMO",IF(AI8="CASI SIEMPRE","EXTREMO",IF(AI8="CATASTRÓFICO","EXTREMO",IF(AJ8="12M","EXTREMO",IF(AJ8=4,"ALTO",IF(AJ8=8,"ALTO",IF(AJ8=9,"ALTO",IF(AJ8=6,"MODERADO",IF(AJ8=3,"MODERADO",IF(AJ8=12,IF(AI8="MODERADO","ALTO","EXTREMO"),"EXTREMO")))))))))))</f>
        <v>ALTO</v>
      </c>
      <c r="AL8" s="56" t="s">
        <v>245</v>
      </c>
      <c r="AM8" s="52" t="s">
        <v>50</v>
      </c>
      <c r="AN8" s="169">
        <f t="shared" ref="AN8:AN13" si="0">IF(ISBLANK(AM8),"",IF(AM8="Asignado",15,"0"))</f>
        <v>15</v>
      </c>
      <c r="AO8" s="52" t="s">
        <v>63</v>
      </c>
      <c r="AP8" s="169">
        <f t="shared" ref="AP8:AP13" si="1">IF(ISBLANK(AO8),"",IF(AO8="Adecuado",15,"0"))</f>
        <v>15</v>
      </c>
      <c r="AQ8" s="52" t="s">
        <v>51</v>
      </c>
      <c r="AR8" s="169">
        <f t="shared" ref="AR8:AR13" si="2">IF(ISBLANK(AQ8),"",IF(AQ8="Oportuna",15,"0"))</f>
        <v>15</v>
      </c>
      <c r="AS8" s="52" t="s">
        <v>52</v>
      </c>
      <c r="AT8" s="169">
        <f t="shared" ref="AT8:AT13" si="3">IF(ISBLANK(AS8),"",IF(AS8="Prevenir",15,IF(AS8="Detectar",10,"0")))</f>
        <v>15</v>
      </c>
      <c r="AU8" s="52" t="s">
        <v>53</v>
      </c>
      <c r="AV8" s="169">
        <f t="shared" ref="AV8:AV13" si="4">IF(ISBLANK(AU8),"",IF(AU8="Confiable",15,"0"))</f>
        <v>15</v>
      </c>
      <c r="AW8" s="52" t="s">
        <v>55</v>
      </c>
      <c r="AX8" s="169">
        <f t="shared" ref="AX8:AX13" si="5">IF(ISBLANK(AW8),"",IF(AW8="Completa",10,IF(AW8="Incompleta",5,"0")))</f>
        <v>10</v>
      </c>
      <c r="AY8" s="53" t="s">
        <v>54</v>
      </c>
      <c r="AZ8" s="169">
        <f t="shared" ref="AZ8:AZ13" si="6">IF(ISBLANK(AY8),"",IF(AY8="Se Investigan y Resuelven Oportunamente",15,"0"))</f>
        <v>15</v>
      </c>
      <c r="BA8" s="180" t="str">
        <f t="shared" ref="BA8:BA13" si="7">IF(BB8=0,"",IF(BB8&lt;86,"Débil",(IF(BB8&gt;=96,"Fuerte","Moderado"))))</f>
        <v>Fuerte</v>
      </c>
      <c r="BB8" s="181">
        <f t="shared" ref="BB8:BB13" si="8">SUM(AZ8,AX8,AV8,AT8,AR8,AP8,AN8)</f>
        <v>100</v>
      </c>
      <c r="BC8" s="54" t="s">
        <v>33</v>
      </c>
      <c r="BD8" s="181" t="str">
        <f>IF(ISBLANK(BC8),"",(IF(BC8="El control no se ejecuta por parte del responsable","Débil",(IF(BC8="El control se ejecuta de manera consistente por parte del responsable","Fuerte","Moderado")))))</f>
        <v>Fuerte</v>
      </c>
      <c r="BE8" s="180" t="str">
        <f>IF(BA8="","",(IF(BD8="Débil","Débil",IF(BD8="Moderado","Moderado",IF(BA8="Débil","Débil","Fuerte")))))</f>
        <v>Fuerte</v>
      </c>
      <c r="BF8" s="200">
        <f>IF(BD8="","",(IF(BD8="Fuerte",2,IF(BD8="Moderado",1,0))))</f>
        <v>2</v>
      </c>
      <c r="BG8" s="501">
        <f>IFERROR(ROUND(AVERAGE(BF8:BF9),0),0)</f>
        <v>2</v>
      </c>
      <c r="BH8" s="487">
        <f>IF(BI8="CASI SIEMPRE",5,IF(BI8="PROBABLE",4,IF(BI8="POSIBLE",3,IF(BI8="IMPROBABLE",2,IF(BI8="RARA VEZ",1,0)))))</f>
        <v>1</v>
      </c>
      <c r="BI8" s="503" t="str">
        <f>IF(BG8=2,IF(N8="CASI SIEMPRE","POSIBLE",IF(N8="PROBABLE","IMPROBABLE","RARA VEZ")),IF(BG8=1,IF(N8="CASI SEGURO","PROBABLE",IF(N8="PROBABLE","POSIBLE",IF(N8="POSIBLE","IMPROBABLE","RARA VEZ"))),IF(BG8=0,N8,0)))</f>
        <v>RARA VEZ</v>
      </c>
      <c r="BJ8" s="487">
        <f>IF(BK8="CATASTRÓFICO",5,IF(BK8="MAYOR",4,IF(BK8="MODERADO",3,0)))</f>
        <v>4</v>
      </c>
      <c r="BK8" s="563" t="str">
        <f>AI8</f>
        <v>MAYOR</v>
      </c>
      <c r="BL8" s="565">
        <f>IF(BJ8*BH8=12,IF(BI8="PROBABLE","12A","12M"),BH8*BJ8)</f>
        <v>4</v>
      </c>
      <c r="BM8" s="493" t="str">
        <f>IF(BL8=0,"",IF(BI8="CASI SIEMPRE","EXTREMO",IF(BK8="CATASTRÓFICO","EXTREMO",IF(BL8="12M","EXTREMO",IF(BL8="12A","ALTO",IF(BL8=4,"ALTO",IF(BL8=8,"ALTO",IF(BL8=9,"ALTO",IF(BL8=6,"MODERADO",IF(BL8=3,"MODERADO","EXTREMO"))))))))))</f>
        <v>ALTO</v>
      </c>
      <c r="BN8" s="495"/>
      <c r="BO8" s="34" t="s">
        <v>246</v>
      </c>
      <c r="BP8" s="235"/>
      <c r="BQ8" s="35" t="s">
        <v>247</v>
      </c>
      <c r="MJ8" s="8" t="s">
        <v>56</v>
      </c>
      <c r="ML8" s="145" t="s">
        <v>57</v>
      </c>
      <c r="MM8" s="8" t="s">
        <v>58</v>
      </c>
      <c r="MN8" s="8" t="s">
        <v>59</v>
      </c>
      <c r="MO8" s="8" t="s">
        <v>60</v>
      </c>
      <c r="MP8" s="8" t="s">
        <v>61</v>
      </c>
      <c r="MQ8" s="8" t="s">
        <v>62</v>
      </c>
    </row>
    <row r="9" spans="1:357" s="8" customFormat="1" ht="89.25" customHeight="1">
      <c r="A9" s="530"/>
      <c r="B9" s="572"/>
      <c r="C9" s="572"/>
      <c r="D9" s="147" t="s">
        <v>248</v>
      </c>
      <c r="E9" s="575"/>
      <c r="F9" s="575"/>
      <c r="G9" s="577"/>
      <c r="H9" s="579"/>
      <c r="I9" s="557"/>
      <c r="J9" s="557"/>
      <c r="K9" s="557"/>
      <c r="L9" s="568"/>
      <c r="M9" s="591"/>
      <c r="N9" s="592"/>
      <c r="O9" s="579"/>
      <c r="P9" s="557"/>
      <c r="Q9" s="557"/>
      <c r="R9" s="557"/>
      <c r="S9" s="557"/>
      <c r="T9" s="557"/>
      <c r="U9" s="557"/>
      <c r="V9" s="557"/>
      <c r="W9" s="557"/>
      <c r="X9" s="557"/>
      <c r="Y9" s="557"/>
      <c r="Z9" s="557"/>
      <c r="AA9" s="557"/>
      <c r="AB9" s="557"/>
      <c r="AC9" s="557"/>
      <c r="AD9" s="557"/>
      <c r="AE9" s="557"/>
      <c r="AF9" s="557"/>
      <c r="AG9" s="568"/>
      <c r="AH9" s="570"/>
      <c r="AI9" s="594"/>
      <c r="AJ9" s="596"/>
      <c r="AK9" s="598"/>
      <c r="AL9" s="59" t="s">
        <v>249</v>
      </c>
      <c r="AM9" s="50" t="s">
        <v>50</v>
      </c>
      <c r="AN9" s="170">
        <f t="shared" si="0"/>
        <v>15</v>
      </c>
      <c r="AO9" s="50" t="s">
        <v>63</v>
      </c>
      <c r="AP9" s="170">
        <f t="shared" si="1"/>
        <v>15</v>
      </c>
      <c r="AQ9" s="50" t="s">
        <v>51</v>
      </c>
      <c r="AR9" s="170">
        <f t="shared" si="2"/>
        <v>15</v>
      </c>
      <c r="AS9" s="50" t="s">
        <v>59</v>
      </c>
      <c r="AT9" s="170">
        <f t="shared" si="3"/>
        <v>10</v>
      </c>
      <c r="AU9" s="50" t="s">
        <v>53</v>
      </c>
      <c r="AV9" s="170">
        <f t="shared" si="4"/>
        <v>15</v>
      </c>
      <c r="AW9" s="50" t="s">
        <v>55</v>
      </c>
      <c r="AX9" s="170">
        <f t="shared" si="5"/>
        <v>10</v>
      </c>
      <c r="AY9" s="51" t="s">
        <v>54</v>
      </c>
      <c r="AZ9" s="170">
        <f t="shared" si="6"/>
        <v>15</v>
      </c>
      <c r="BA9" s="182" t="str">
        <f t="shared" si="7"/>
        <v>Moderado</v>
      </c>
      <c r="BB9" s="183">
        <f t="shared" si="8"/>
        <v>95</v>
      </c>
      <c r="BC9" s="41" t="s">
        <v>33</v>
      </c>
      <c r="BD9" s="194" t="str">
        <f t="shared" ref="BD9:BD13" si="9">IF(ISBLANK(BC9),"",(IF(BC9="El control no se ejecuta por parte del responsable","Débil",(IF(BC9="El control se ejecuta de manera consistente por parte del responsable","Fuerte","Moderado")))))</f>
        <v>Fuerte</v>
      </c>
      <c r="BE9" s="203" t="str">
        <f t="shared" ref="BE9:BE13" si="10">IF(BA9="","",(IF(BD9="Débil","Débil",IF(BD9="Moderado","Moderado",IF(BA9="Débil","Débil","Fuerte")))))</f>
        <v>Fuerte</v>
      </c>
      <c r="BF9" s="204">
        <f t="shared" ref="BF9:BF13" si="11">IF(BD9="","",(IF(BD9="Fuerte",2,IF(BD9="Moderado",1,0))))</f>
        <v>2</v>
      </c>
      <c r="BG9" s="501"/>
      <c r="BH9" s="487"/>
      <c r="BI9" s="503"/>
      <c r="BJ9" s="487"/>
      <c r="BK9" s="564"/>
      <c r="BL9" s="566"/>
      <c r="BM9" s="493"/>
      <c r="BN9" s="495"/>
      <c r="BO9" s="29"/>
      <c r="BP9" s="28"/>
      <c r="BQ9" s="35"/>
      <c r="ML9" s="8" t="s">
        <v>63</v>
      </c>
      <c r="MN9" s="8" t="s">
        <v>64</v>
      </c>
      <c r="MQ9" s="8" t="s">
        <v>65</v>
      </c>
    </row>
    <row r="10" spans="1:357" s="8" customFormat="1" ht="72.75" customHeight="1">
      <c r="A10" s="571">
        <v>2</v>
      </c>
      <c r="B10" s="572"/>
      <c r="C10" s="572"/>
      <c r="D10" s="55" t="s">
        <v>250</v>
      </c>
      <c r="E10" s="580" t="s">
        <v>251</v>
      </c>
      <c r="F10" s="572" t="s">
        <v>243</v>
      </c>
      <c r="G10" s="576" t="s">
        <v>252</v>
      </c>
      <c r="H10" s="537"/>
      <c r="I10" s="507" t="s">
        <v>40</v>
      </c>
      <c r="J10" s="507"/>
      <c r="K10" s="507"/>
      <c r="L10" s="508"/>
      <c r="M10" s="510">
        <f>IF(L10="X",5,IF(K10="X",4,IF(J10="X",3,IF(I10="X",2,IF(H10="X",1,"0")))))</f>
        <v>2</v>
      </c>
      <c r="N10" s="512" t="str">
        <f>IF(M10=1,"RARA VEZ",IF(M10=2,"IMPROBABLE",IF(M10=3,"POSIBLE",IF(M10=4,"PROBABLE",IF(M10=5,"CASI SIEMPRE","")))))</f>
        <v>IMPROBABLE</v>
      </c>
      <c r="O10" s="562" t="s">
        <v>75</v>
      </c>
      <c r="P10" s="505" t="s">
        <v>75</v>
      </c>
      <c r="Q10" s="505" t="s">
        <v>75</v>
      </c>
      <c r="R10" s="505"/>
      <c r="S10" s="505" t="s">
        <v>75</v>
      </c>
      <c r="T10" s="505"/>
      <c r="U10" s="505" t="s">
        <v>75</v>
      </c>
      <c r="V10" s="505"/>
      <c r="W10" s="505"/>
      <c r="X10" s="505" t="s">
        <v>75</v>
      </c>
      <c r="Y10" s="505"/>
      <c r="Z10" s="505" t="s">
        <v>40</v>
      </c>
      <c r="AA10" s="505"/>
      <c r="AB10" s="505"/>
      <c r="AC10" s="505" t="s">
        <v>40</v>
      </c>
      <c r="AD10" s="505"/>
      <c r="AE10" s="505"/>
      <c r="AF10" s="505"/>
      <c r="AG10" s="551"/>
      <c r="AH10" s="518">
        <f>COUNTIF(O10:AG10,"X")</f>
        <v>8</v>
      </c>
      <c r="AI10" s="553" t="str">
        <f>IF(AH10=0,"",(IF(AH10&gt;11,"CATASTRÓFICO",IF(AH10&lt;=5,"MODERADO",IF(12&gt;=AH10&gt;5,"MAYOR","")))))</f>
        <v>MAYOR</v>
      </c>
      <c r="AJ10" s="555">
        <f>IF(AI10="CATASTRÓFICO",5*M10,IF(AI10="MAYOR",4*M10,IF(AI10="MODERADO",3*M10,0)))</f>
        <v>8</v>
      </c>
      <c r="AK10" s="499" t="str">
        <f t="shared" ref="AK10" si="12">IF(AJ10=0,"",IF(AJ10="MAYOR","EXTREMO",IF(AI10="CASI SIEMPRE","EXTREMO",IF(AI10="CATASTRÓFICO","EXTREMO",IF(AJ10="12M","EXTREMO",IF(AJ10=4,"ALTO",IF(AJ10=8,"ALTO",IF(AJ10=9,"ALTO",IF(AJ10=6,"MODERADO",IF(AJ10=3,"MODERADO",IF(AJ10=12,IF(AI10="MODERADO","ALTO","EXTREMO"),"EXTREMO")))))))))))</f>
        <v>ALTO</v>
      </c>
      <c r="AL10" s="31" t="s">
        <v>253</v>
      </c>
      <c r="AM10" s="36" t="s">
        <v>50</v>
      </c>
      <c r="AN10" s="171">
        <f t="shared" si="0"/>
        <v>15</v>
      </c>
      <c r="AO10" s="36" t="s">
        <v>63</v>
      </c>
      <c r="AP10" s="171">
        <f t="shared" si="1"/>
        <v>15</v>
      </c>
      <c r="AQ10" s="36" t="s">
        <v>51</v>
      </c>
      <c r="AR10" s="171">
        <f t="shared" si="2"/>
        <v>15</v>
      </c>
      <c r="AS10" s="36" t="s">
        <v>52</v>
      </c>
      <c r="AT10" s="171">
        <f t="shared" si="3"/>
        <v>15</v>
      </c>
      <c r="AU10" s="36" t="s">
        <v>53</v>
      </c>
      <c r="AV10" s="171">
        <f t="shared" si="4"/>
        <v>15</v>
      </c>
      <c r="AW10" s="36" t="s">
        <v>55</v>
      </c>
      <c r="AX10" s="171">
        <f t="shared" si="5"/>
        <v>10</v>
      </c>
      <c r="AY10" s="37" t="s">
        <v>54</v>
      </c>
      <c r="AZ10" s="171">
        <f t="shared" si="6"/>
        <v>15</v>
      </c>
      <c r="BA10" s="184" t="str">
        <f t="shared" si="7"/>
        <v>Fuerte</v>
      </c>
      <c r="BB10" s="185">
        <f t="shared" si="8"/>
        <v>100</v>
      </c>
      <c r="BC10" s="36" t="s">
        <v>33</v>
      </c>
      <c r="BD10" s="195" t="str">
        <f t="shared" si="9"/>
        <v>Fuerte</v>
      </c>
      <c r="BE10" s="205" t="str">
        <f t="shared" si="10"/>
        <v>Fuerte</v>
      </c>
      <c r="BF10" s="206">
        <f t="shared" si="11"/>
        <v>2</v>
      </c>
      <c r="BG10" s="539">
        <f>IFERROR(ROUND(AVERAGE(BF10:BF11),0),0)</f>
        <v>2</v>
      </c>
      <c r="BH10" s="542">
        <f>IF(BI10="CASI SIEMPRE",5,IF(BI10="PROBABLE",4,IF(BI10="POSIBLE",3,IF(BI10="IMPROBABLE",2,IF(BI10="RARA VEZ",1,0)))))</f>
        <v>1</v>
      </c>
      <c r="BI10" s="545" t="str">
        <f>IF(BG10=2,IF(N10="CASI SIEMPRE","POSIBLE",IF(N10="PROBABLE","IMPROBABLE","RARA VEZ")),IF(BG10=1,IF(N10="CASI SEGURO","PROBABLE",IF(N10="PROBABLE","POSIBLE",IF(N10="POSIBLE","IMPROBABLE","RARA VEZ"))),IF(BG10=0,N10,0)))</f>
        <v>RARA VEZ</v>
      </c>
      <c r="BJ10" s="542">
        <f>IF(BK10="CATASTRÓFICO",5,IF(BK10="MAYOR",4,IF(BK10="MODERADO",3,0)))</f>
        <v>4</v>
      </c>
      <c r="BK10" s="548" t="str">
        <f>AI10</f>
        <v>MAYOR</v>
      </c>
      <c r="BL10" s="520">
        <f>IFERROR(ROUNDUP(AVERAGE(BG10:BG11),0),0)</f>
        <v>2</v>
      </c>
      <c r="BM10" s="523" t="str">
        <f>IF(BL10=0,"",IF(BI10="CASI SIEMPRE","EXTREMO",IF(BK10="CATASTRÓFICO","EXTREMO",IF(BL10="12M","EXTREMO",IF(BL10="12A","ALTO",IF(BL10=4,"ALTO",IF(BL10=8,"ALTO",IF(BL10=9,"ALTO",IF(BL10=6,"MODERADO",IF(BL10=3,"MODERADO","EXTREMO"))))))))))</f>
        <v>EXTREMO</v>
      </c>
      <c r="BN10" s="526"/>
      <c r="BO10" s="59" t="s">
        <v>254</v>
      </c>
      <c r="BP10" s="142"/>
      <c r="BQ10" s="35" t="s">
        <v>247</v>
      </c>
      <c r="ML10" s="8" t="s">
        <v>66</v>
      </c>
    </row>
    <row r="11" spans="1:357" s="8" customFormat="1" ht="72.75" customHeight="1">
      <c r="A11" s="571"/>
      <c r="B11" s="572"/>
      <c r="C11" s="572"/>
      <c r="D11" s="32" t="s">
        <v>255</v>
      </c>
      <c r="E11" s="580"/>
      <c r="F11" s="572"/>
      <c r="G11" s="576"/>
      <c r="H11" s="562"/>
      <c r="I11" s="505"/>
      <c r="J11" s="505"/>
      <c r="K11" s="505"/>
      <c r="L11" s="551"/>
      <c r="M11" s="559"/>
      <c r="N11" s="561"/>
      <c r="O11" s="562"/>
      <c r="P11" s="505"/>
      <c r="Q11" s="505"/>
      <c r="R11" s="505"/>
      <c r="S11" s="505"/>
      <c r="T11" s="505"/>
      <c r="U11" s="505"/>
      <c r="V11" s="505"/>
      <c r="W11" s="505"/>
      <c r="X11" s="505"/>
      <c r="Y11" s="505"/>
      <c r="Z11" s="505"/>
      <c r="AA11" s="505"/>
      <c r="AB11" s="505"/>
      <c r="AC11" s="505"/>
      <c r="AD11" s="505"/>
      <c r="AE11" s="505"/>
      <c r="AF11" s="505"/>
      <c r="AG11" s="551"/>
      <c r="AH11" s="569"/>
      <c r="AI11" s="993"/>
      <c r="AJ11" s="915"/>
      <c r="AK11" s="994"/>
      <c r="AL11" s="68" t="s">
        <v>256</v>
      </c>
      <c r="AM11" s="69" t="s">
        <v>50</v>
      </c>
      <c r="AN11" s="289">
        <f t="shared" si="0"/>
        <v>15</v>
      </c>
      <c r="AO11" s="69" t="s">
        <v>63</v>
      </c>
      <c r="AP11" s="289">
        <f t="shared" si="1"/>
        <v>15</v>
      </c>
      <c r="AQ11" s="69" t="s">
        <v>51</v>
      </c>
      <c r="AR11" s="289">
        <f t="shared" si="2"/>
        <v>15</v>
      </c>
      <c r="AS11" s="69" t="s">
        <v>52</v>
      </c>
      <c r="AT11" s="289">
        <f t="shared" si="3"/>
        <v>15</v>
      </c>
      <c r="AU11" s="69" t="s">
        <v>53</v>
      </c>
      <c r="AV11" s="289">
        <f t="shared" si="4"/>
        <v>15</v>
      </c>
      <c r="AW11" s="69" t="s">
        <v>55</v>
      </c>
      <c r="AX11" s="289">
        <f t="shared" si="5"/>
        <v>10</v>
      </c>
      <c r="AY11" s="70" t="s">
        <v>54</v>
      </c>
      <c r="AZ11" s="289">
        <f t="shared" si="6"/>
        <v>15</v>
      </c>
      <c r="BA11" s="300" t="str">
        <f t="shared" si="7"/>
        <v>Fuerte</v>
      </c>
      <c r="BB11" s="301">
        <f t="shared" si="8"/>
        <v>100</v>
      </c>
      <c r="BC11" s="69" t="s">
        <v>33</v>
      </c>
      <c r="BD11" s="390" t="str">
        <f t="shared" si="9"/>
        <v>Fuerte</v>
      </c>
      <c r="BE11" s="207" t="str">
        <f t="shared" si="10"/>
        <v>Fuerte</v>
      </c>
      <c r="BF11" s="208">
        <f t="shared" si="11"/>
        <v>2</v>
      </c>
      <c r="BG11" s="540"/>
      <c r="BH11" s="543"/>
      <c r="BI11" s="546"/>
      <c r="BJ11" s="543"/>
      <c r="BK11" s="549"/>
      <c r="BL11" s="521"/>
      <c r="BM11" s="524"/>
      <c r="BN11" s="527"/>
      <c r="BO11" s="62" t="s">
        <v>257</v>
      </c>
      <c r="BP11" s="143"/>
      <c r="BQ11" s="35" t="s">
        <v>247</v>
      </c>
    </row>
    <row r="12" spans="1:357" s="8" customFormat="1" ht="72.75" customHeight="1">
      <c r="A12" s="529">
        <v>3</v>
      </c>
      <c r="B12" s="572"/>
      <c r="C12" s="572"/>
      <c r="D12" s="31" t="s">
        <v>258</v>
      </c>
      <c r="E12" s="531" t="s">
        <v>259</v>
      </c>
      <c r="F12" s="533" t="s">
        <v>243</v>
      </c>
      <c r="G12" s="535" t="s">
        <v>260</v>
      </c>
      <c r="H12" s="537"/>
      <c r="I12" s="507"/>
      <c r="J12" s="507" t="s">
        <v>40</v>
      </c>
      <c r="K12" s="507"/>
      <c r="L12" s="508"/>
      <c r="M12" s="558">
        <f>IF(L12="X",5,IF(K12="X",4,IF(J12="X",3,IF(I12="X",2,IF(H12="X",1,"0")))))</f>
        <v>3</v>
      </c>
      <c r="N12" s="560" t="str">
        <f>IF(M12=1,"RARA VEZ",IF(M12=2,"IMPROBABLE",IF(M12=3,"POSIBLE",IF(M12=4,"PROBABLE",IF(M12=5,"CASI SIEMPRE","")))))</f>
        <v>POSIBLE</v>
      </c>
      <c r="O12" s="514" t="s">
        <v>75</v>
      </c>
      <c r="P12" s="516" t="s">
        <v>75</v>
      </c>
      <c r="Q12" s="516" t="s">
        <v>75</v>
      </c>
      <c r="R12" s="516"/>
      <c r="S12" s="516" t="s">
        <v>75</v>
      </c>
      <c r="T12" s="516"/>
      <c r="U12" s="516" t="s">
        <v>75</v>
      </c>
      <c r="V12" s="516"/>
      <c r="W12" s="516"/>
      <c r="X12" s="516" t="s">
        <v>75</v>
      </c>
      <c r="Y12" s="516"/>
      <c r="Z12" s="516" t="s">
        <v>75</v>
      </c>
      <c r="AA12" s="516"/>
      <c r="AB12" s="516"/>
      <c r="AC12" s="516" t="s">
        <v>75</v>
      </c>
      <c r="AD12" s="516"/>
      <c r="AE12" s="516"/>
      <c r="AF12" s="516"/>
      <c r="AG12" s="517"/>
      <c r="AH12" s="552">
        <f>COUNTIF(O12:AG12,"X")</f>
        <v>8</v>
      </c>
      <c r="AI12" s="554" t="str">
        <f>IF(AH12=0,"",(IF(AH12&gt;11,"CATASTRÓFICO",IF(AH12&lt;=5,"MODERADO",IF(12&gt;=AH12&gt;5,"MAYOR","")))))</f>
        <v>MAYOR</v>
      </c>
      <c r="AJ12" s="555">
        <f>IF(AI12="CATASTRÓFICO",5*M12,IF(AI12="MAYOR",4*M12,IF(AI12="MODERADO",3*M12,0)))</f>
        <v>12</v>
      </c>
      <c r="AK12" s="538" t="str">
        <f t="shared" ref="AK12" si="13">IF(AJ12=0,"",IF(AJ12="MAYOR","EXTREMO",IF(AI12="CASI SIEMPRE","EXTREMO",IF(AI12="CATASTRÓFICO","EXTREMO",IF(AJ12="12M","EXTREMO",IF(AJ12=4,"ALTO",IF(AJ12=8,"ALTO",IF(AJ12=9,"ALTO",IF(AJ12=6,"MODERADO",IF(AJ12=3,"MODERADO",IF(AJ12=12,IF(AI12="MODERADO","ALTO","EXTREMO"),"EXTREMO")))))))))))</f>
        <v>EXTREMO</v>
      </c>
      <c r="AL12" s="33" t="s">
        <v>261</v>
      </c>
      <c r="AM12" s="11" t="s">
        <v>50</v>
      </c>
      <c r="AN12" s="174">
        <f t="shared" si="0"/>
        <v>15</v>
      </c>
      <c r="AO12" s="11" t="s">
        <v>63</v>
      </c>
      <c r="AP12" s="177">
        <f t="shared" si="1"/>
        <v>15</v>
      </c>
      <c r="AQ12" s="11" t="s">
        <v>51</v>
      </c>
      <c r="AR12" s="177">
        <f t="shared" si="2"/>
        <v>15</v>
      </c>
      <c r="AS12" s="11" t="s">
        <v>52</v>
      </c>
      <c r="AT12" s="177">
        <f t="shared" si="3"/>
        <v>15</v>
      </c>
      <c r="AU12" s="11" t="s">
        <v>53</v>
      </c>
      <c r="AV12" s="177">
        <f t="shared" si="4"/>
        <v>15</v>
      </c>
      <c r="AW12" s="11" t="s">
        <v>55</v>
      </c>
      <c r="AX12" s="177">
        <f t="shared" si="5"/>
        <v>10</v>
      </c>
      <c r="AY12" s="12" t="s">
        <v>54</v>
      </c>
      <c r="AZ12" s="174">
        <f t="shared" si="6"/>
        <v>15</v>
      </c>
      <c r="BA12" s="190" t="str">
        <f t="shared" si="7"/>
        <v>Fuerte</v>
      </c>
      <c r="BB12" s="191">
        <f t="shared" si="8"/>
        <v>100</v>
      </c>
      <c r="BC12" s="11" t="s">
        <v>33</v>
      </c>
      <c r="BD12" s="198" t="str">
        <f t="shared" si="9"/>
        <v>Fuerte</v>
      </c>
      <c r="BE12" s="205" t="str">
        <f t="shared" si="10"/>
        <v>Fuerte</v>
      </c>
      <c r="BF12" s="206">
        <f t="shared" si="11"/>
        <v>2</v>
      </c>
      <c r="BG12" s="501">
        <f>IFERROR(ROUND(AVERAGE(BF12:BF13),0),0)</f>
        <v>2</v>
      </c>
      <c r="BH12" s="487">
        <f>IF(BI12="CASI SIEMPRE",5,IF(BI12="PROBABLE",4,IF(BI12="POSIBLE",3,IF(BI12="IMPROBABLE",2,IF(BI12="RARA VEZ",1,0)))))</f>
        <v>1</v>
      </c>
      <c r="BI12" s="503" t="str">
        <f>IF(BG12=2,IF(N12="CASI SIEMPRE","POSIBLE",IF(N12="PROBABLE","IMPROBABLE","RARA VEZ")),IF(BG12=1,IF(N12="CASI SEGURO","PROBABLE",IF(N12="PROBABLE","POSIBLE",IF(N12="POSIBLE","IMPROBABLE","RARA VEZ"))),IF(BG12=0,N12,0)))</f>
        <v>RARA VEZ</v>
      </c>
      <c r="BJ12" s="487">
        <f>IF(BK12="CATASTRÓFICO",5,IF(BK12="MAYOR",4,IF(BK12="MODERADO",3,0)))</f>
        <v>4</v>
      </c>
      <c r="BK12" s="489" t="str">
        <f>AI12</f>
        <v>MAYOR</v>
      </c>
      <c r="BL12" s="491">
        <f>IFERROR(ROUNDUP(AVERAGE(BG12:BG13),0),0)</f>
        <v>2</v>
      </c>
      <c r="BM12" s="493" t="str">
        <f>IF(BL12=0,"",IF(BI12="CASI SIEMPRE","EXTREMO",IF(BK12="CATASTRÓFICO","EXTREMO",IF(BL12="12M","EXTREMO",IF(BL12="12A","ALTO",IF(BL12=4,"ALTO",IF(BL12=8,"ALTO",IF(BL12=9,"ALTO",IF(BL12=6,"MODERADO",IF(BL12=3,"MODERADO","EXTREMO"))))))))))</f>
        <v>EXTREMO</v>
      </c>
      <c r="BN12" s="495"/>
      <c r="BO12" s="34" t="s">
        <v>262</v>
      </c>
      <c r="BP12" s="27"/>
      <c r="BQ12" s="35" t="s">
        <v>247</v>
      </c>
    </row>
    <row r="13" spans="1:357" s="8" customFormat="1" ht="72.75" customHeight="1">
      <c r="A13" s="974"/>
      <c r="B13" s="707"/>
      <c r="C13" s="707"/>
      <c r="D13" s="126" t="s">
        <v>263</v>
      </c>
      <c r="E13" s="754"/>
      <c r="F13" s="707"/>
      <c r="G13" s="975"/>
      <c r="H13" s="741"/>
      <c r="I13" s="713"/>
      <c r="J13" s="713"/>
      <c r="K13" s="713"/>
      <c r="L13" s="732"/>
      <c r="M13" s="743"/>
      <c r="N13" s="744"/>
      <c r="O13" s="741"/>
      <c r="P13" s="713"/>
      <c r="Q13" s="713"/>
      <c r="R13" s="713"/>
      <c r="S13" s="713"/>
      <c r="T13" s="713"/>
      <c r="U13" s="713"/>
      <c r="V13" s="713"/>
      <c r="W13" s="713"/>
      <c r="X13" s="713"/>
      <c r="Y13" s="713"/>
      <c r="Z13" s="713"/>
      <c r="AA13" s="713"/>
      <c r="AB13" s="713"/>
      <c r="AC13" s="713"/>
      <c r="AD13" s="713"/>
      <c r="AE13" s="713"/>
      <c r="AF13" s="713"/>
      <c r="AG13" s="732"/>
      <c r="AH13" s="742"/>
      <c r="AI13" s="715"/>
      <c r="AJ13" s="716"/>
      <c r="AK13" s="730"/>
      <c r="AL13" s="126" t="s">
        <v>264</v>
      </c>
      <c r="AM13" s="384" t="s">
        <v>50</v>
      </c>
      <c r="AN13" s="281">
        <f t="shared" si="0"/>
        <v>15</v>
      </c>
      <c r="AO13" s="384" t="s">
        <v>63</v>
      </c>
      <c r="AP13" s="282">
        <f t="shared" si="1"/>
        <v>15</v>
      </c>
      <c r="AQ13" s="384" t="s">
        <v>51</v>
      </c>
      <c r="AR13" s="282">
        <f t="shared" si="2"/>
        <v>15</v>
      </c>
      <c r="AS13" s="384" t="s">
        <v>52</v>
      </c>
      <c r="AT13" s="282">
        <f t="shared" si="3"/>
        <v>15</v>
      </c>
      <c r="AU13" s="384" t="s">
        <v>53</v>
      </c>
      <c r="AV13" s="282">
        <f t="shared" si="4"/>
        <v>15</v>
      </c>
      <c r="AW13" s="384" t="s">
        <v>55</v>
      </c>
      <c r="AX13" s="282">
        <f t="shared" si="5"/>
        <v>10</v>
      </c>
      <c r="AY13" s="385" t="s">
        <v>54</v>
      </c>
      <c r="AZ13" s="281">
        <f t="shared" si="6"/>
        <v>15</v>
      </c>
      <c r="BA13" s="283" t="str">
        <f t="shared" si="7"/>
        <v>Fuerte</v>
      </c>
      <c r="BB13" s="284">
        <f t="shared" si="8"/>
        <v>100</v>
      </c>
      <c r="BC13" s="384" t="s">
        <v>33</v>
      </c>
      <c r="BD13" s="285" t="str">
        <f t="shared" si="9"/>
        <v>Fuerte</v>
      </c>
      <c r="BE13" s="286" t="str">
        <f t="shared" si="10"/>
        <v>Fuerte</v>
      </c>
      <c r="BF13" s="287">
        <f t="shared" si="11"/>
        <v>2</v>
      </c>
      <c r="BG13" s="972"/>
      <c r="BH13" s="968"/>
      <c r="BI13" s="969"/>
      <c r="BJ13" s="968"/>
      <c r="BK13" s="715"/>
      <c r="BL13" s="985"/>
      <c r="BM13" s="986"/>
      <c r="BN13" s="967"/>
      <c r="BO13" s="127" t="s">
        <v>196</v>
      </c>
      <c r="BP13" s="128"/>
      <c r="BQ13" s="389" t="s">
        <v>247</v>
      </c>
    </row>
    <row r="14" spans="1:357">
      <c r="H14" s="24"/>
      <c r="M14" s="244"/>
      <c r="N14" s="245"/>
      <c r="O14" s="25"/>
      <c r="AH14" s="248"/>
      <c r="AI14" s="245"/>
      <c r="AK14" s="249"/>
      <c r="BI14" s="256"/>
      <c r="BJ14" s="245"/>
      <c r="BM14" s="257"/>
    </row>
    <row r="15" spans="1:357" s="23" customFormat="1">
      <c r="B15" s="7"/>
      <c r="C15" s="7"/>
      <c r="D15" s="7"/>
      <c r="E15" s="7"/>
      <c r="G15" s="7"/>
      <c r="M15" s="246"/>
      <c r="N15" s="247"/>
      <c r="AH15" s="250"/>
      <c r="AI15" s="247"/>
      <c r="AJ15" s="150"/>
      <c r="AK15" s="251"/>
      <c r="AN15" s="253"/>
      <c r="AP15" s="253"/>
      <c r="AR15" s="253"/>
      <c r="AT15" s="253"/>
      <c r="AV15" s="253"/>
      <c r="AX15" s="253"/>
      <c r="AZ15" s="253"/>
      <c r="BA15" s="150"/>
      <c r="BB15" s="253"/>
      <c r="BC15" s="26"/>
      <c r="BD15" s="150"/>
      <c r="BE15" s="150"/>
      <c r="BF15" s="150"/>
      <c r="BG15" s="150"/>
      <c r="BH15" s="150"/>
      <c r="BI15" s="253"/>
      <c r="BJ15" s="150"/>
      <c r="BK15" s="150"/>
      <c r="BL15" s="150"/>
      <c r="BM15" s="150"/>
      <c r="BO15" s="7"/>
    </row>
  </sheetData>
  <sheetProtection insertColumns="0" insertRows="0" deleteColumns="0" deleteRows="0"/>
  <mergeCells count="169">
    <mergeCell ref="B8:B13"/>
    <mergeCell ref="G12:G13"/>
    <mergeCell ref="BN8:BN9"/>
    <mergeCell ref="BN10:BN11"/>
    <mergeCell ref="BN12:BN13"/>
    <mergeCell ref="BM12:BM13"/>
    <mergeCell ref="BM8:BM9"/>
    <mergeCell ref="AI12:AI13"/>
    <mergeCell ref="AJ12:AJ13"/>
    <mergeCell ref="AK12:AK13"/>
    <mergeCell ref="AC12:AC13"/>
    <mergeCell ref="AD12:AD13"/>
    <mergeCell ref="AE12:AE13"/>
    <mergeCell ref="AF12:AF13"/>
    <mergeCell ref="AG12:AG13"/>
    <mergeCell ref="AH12:AH13"/>
    <mergeCell ref="W12:W13"/>
    <mergeCell ref="X12:X13"/>
    <mergeCell ref="Y12:Y13"/>
    <mergeCell ref="Z12:Z13"/>
    <mergeCell ref="BJ12:BJ13"/>
    <mergeCell ref="BK8:BK9"/>
    <mergeCell ref="BL8:BL9"/>
    <mergeCell ref="BI12:BI13"/>
    <mergeCell ref="BK12:BK13"/>
    <mergeCell ref="BL12:BL13"/>
    <mergeCell ref="BL10:BL11"/>
    <mergeCell ref="BI8:BI9"/>
    <mergeCell ref="BG8:BG9"/>
    <mergeCell ref="BG10:BG11"/>
    <mergeCell ref="BG12:BG13"/>
    <mergeCell ref="BH12:BH13"/>
    <mergeCell ref="AA12:AA13"/>
    <mergeCell ref="AB12:AB13"/>
    <mergeCell ref="V12:V13"/>
    <mergeCell ref="AG10:AG11"/>
    <mergeCell ref="V10:V11"/>
    <mergeCell ref="W10:W11"/>
    <mergeCell ref="X10:X11"/>
    <mergeCell ref="Y10:Y11"/>
    <mergeCell ref="Z10:Z11"/>
    <mergeCell ref="AA10:AA11"/>
    <mergeCell ref="Q10:Q11"/>
    <mergeCell ref="R10:R11"/>
    <mergeCell ref="S10:S11"/>
    <mergeCell ref="T10:T11"/>
    <mergeCell ref="U10:U11"/>
    <mergeCell ref="BM10:BM11"/>
    <mergeCell ref="A12:A13"/>
    <mergeCell ref="E12:E13"/>
    <mergeCell ref="F12:F13"/>
    <mergeCell ref="H12:H13"/>
    <mergeCell ref="I12:I13"/>
    <mergeCell ref="J12:J13"/>
    <mergeCell ref="AH10:AH11"/>
    <mergeCell ref="AI10:AI11"/>
    <mergeCell ref="AJ10:AJ11"/>
    <mergeCell ref="AK10:AK11"/>
    <mergeCell ref="BI10:BI11"/>
    <mergeCell ref="BK10:BK11"/>
    <mergeCell ref="AB10:AB11"/>
    <mergeCell ref="AC10:AC11"/>
    <mergeCell ref="AD10:AD11"/>
    <mergeCell ref="AE10:AE11"/>
    <mergeCell ref="AF10:AF11"/>
    <mergeCell ref="E10:E11"/>
    <mergeCell ref="F10:F11"/>
    <mergeCell ref="G10:G11"/>
    <mergeCell ref="H10:H11"/>
    <mergeCell ref="Q12:Q13"/>
    <mergeCell ref="R12:R13"/>
    <mergeCell ref="AE8:AE9"/>
    <mergeCell ref="AG8:AG9"/>
    <mergeCell ref="AH8:AH9"/>
    <mergeCell ref="I10:I11"/>
    <mergeCell ref="K12:K13"/>
    <mergeCell ref="L12:L13"/>
    <mergeCell ref="M12:M13"/>
    <mergeCell ref="N12:N13"/>
    <mergeCell ref="I8:I9"/>
    <mergeCell ref="J8:J9"/>
    <mergeCell ref="K8:K9"/>
    <mergeCell ref="L8:L9"/>
    <mergeCell ref="M8:M9"/>
    <mergeCell ref="N8:N9"/>
    <mergeCell ref="J10:J11"/>
    <mergeCell ref="K10:K11"/>
    <mergeCell ref="L10:L11"/>
    <mergeCell ref="M10:M11"/>
    <mergeCell ref="N10:N11"/>
    <mergeCell ref="O12:O13"/>
    <mergeCell ref="P12:P13"/>
    <mergeCell ref="S12:S13"/>
    <mergeCell ref="T12:T13"/>
    <mergeCell ref="U12:U13"/>
    <mergeCell ref="A8:A9"/>
    <mergeCell ref="E8:E9"/>
    <mergeCell ref="F8:F9"/>
    <mergeCell ref="G8:G9"/>
    <mergeCell ref="H8:H9"/>
    <mergeCell ref="AJ8:AJ9"/>
    <mergeCell ref="AK8:AK9"/>
    <mergeCell ref="S8:S9"/>
    <mergeCell ref="O10:O11"/>
    <mergeCell ref="AI8:AI9"/>
    <mergeCell ref="U8:U9"/>
    <mergeCell ref="V8:V9"/>
    <mergeCell ref="W8:W9"/>
    <mergeCell ref="X8:X9"/>
    <mergeCell ref="Y8:Y9"/>
    <mergeCell ref="Z8:Z9"/>
    <mergeCell ref="O8:O9"/>
    <mergeCell ref="P8:P9"/>
    <mergeCell ref="Q8:Q9"/>
    <mergeCell ref="R8:R9"/>
    <mergeCell ref="AA8:AA9"/>
    <mergeCell ref="AB8:AB9"/>
    <mergeCell ref="AC8:AC9"/>
    <mergeCell ref="AD8:AD9"/>
    <mergeCell ref="AL6:AL7"/>
    <mergeCell ref="AM6:AZ6"/>
    <mergeCell ref="BA6:BB7"/>
    <mergeCell ref="BC6:BD7"/>
    <mergeCell ref="A6:A7"/>
    <mergeCell ref="B6:B7"/>
    <mergeCell ref="D6:D7"/>
    <mergeCell ref="E6:E7"/>
    <mergeCell ref="F6:F7"/>
    <mergeCell ref="G6:G7"/>
    <mergeCell ref="H6:L6"/>
    <mergeCell ref="M6:N6"/>
    <mergeCell ref="O6:AG6"/>
    <mergeCell ref="BQ6:BQ7"/>
    <mergeCell ref="AM7:AN7"/>
    <mergeCell ref="AO7:AP7"/>
    <mergeCell ref="AQ7:AR7"/>
    <mergeCell ref="AS7:AT7"/>
    <mergeCell ref="AU7:AV7"/>
    <mergeCell ref="AY7:AZ7"/>
    <mergeCell ref="BE6:BG7"/>
    <mergeCell ref="BL6:BM7"/>
    <mergeCell ref="BN6:BN7"/>
    <mergeCell ref="BO6:BO7"/>
    <mergeCell ref="AW7:AX7"/>
    <mergeCell ref="BK6:BK7"/>
    <mergeCell ref="C6:C7"/>
    <mergeCell ref="C8:C13"/>
    <mergeCell ref="BK1:BM1"/>
    <mergeCell ref="BK2:BM2"/>
    <mergeCell ref="BK3:BM3"/>
    <mergeCell ref="E1:BI3"/>
    <mergeCell ref="BI6:BI7"/>
    <mergeCell ref="P10:P11"/>
    <mergeCell ref="BP6:BP7"/>
    <mergeCell ref="AF8:AF9"/>
    <mergeCell ref="T8:T9"/>
    <mergeCell ref="BH8:BH9"/>
    <mergeCell ref="BJ8:BJ9"/>
    <mergeCell ref="BH10:BH11"/>
    <mergeCell ref="BJ10:BJ11"/>
    <mergeCell ref="A1:D3"/>
    <mergeCell ref="A4:G5"/>
    <mergeCell ref="H4:BM4"/>
    <mergeCell ref="BN4:BQ5"/>
    <mergeCell ref="H5:AK5"/>
    <mergeCell ref="AL5:BM5"/>
    <mergeCell ref="A10:A11"/>
    <mergeCell ref="AH6:AI6"/>
    <mergeCell ref="AJ6:AK7"/>
  </mergeCells>
  <conditionalFormatting sqref="N8">
    <cfRule type="cellIs" dxfId="1106" priority="495" operator="equal">
      <formula>"CASI SIEMPRE"</formula>
    </cfRule>
    <cfRule type="cellIs" dxfId="1105" priority="496" operator="equal">
      <formula>"PROBABLE"</formula>
    </cfRule>
    <cfRule type="cellIs" dxfId="1104" priority="497" operator="equal">
      <formula>"POSIBLE"</formula>
    </cfRule>
    <cfRule type="cellIs" dxfId="1103" priority="498" operator="equal">
      <formula>"RARA VEZ"</formula>
    </cfRule>
    <cfRule type="cellIs" dxfId="1102" priority="499" operator="equal">
      <formula>"IMPROBABLE"</formula>
    </cfRule>
  </conditionalFormatting>
  <conditionalFormatting sqref="M8">
    <cfRule type="cellIs" dxfId="1101" priority="490" operator="equal">
      <formula>5</formula>
    </cfRule>
    <cfRule type="cellIs" dxfId="1100" priority="491" operator="equal">
      <formula>4</formula>
    </cfRule>
    <cfRule type="cellIs" dxfId="1099" priority="492" operator="equal">
      <formula>3</formula>
    </cfRule>
    <cfRule type="cellIs" dxfId="1098" priority="493" operator="equal">
      <formula>2</formula>
    </cfRule>
    <cfRule type="cellIs" dxfId="1097" priority="494" operator="equal">
      <formula>1</formula>
    </cfRule>
  </conditionalFormatting>
  <conditionalFormatting sqref="AH8">
    <cfRule type="cellIs" dxfId="1096" priority="484" operator="greaterThanOrEqual">
      <formula>12</formula>
    </cfRule>
    <cfRule type="cellIs" dxfId="1095" priority="485" operator="between">
      <formula>6</formula>
      <formula>11</formula>
    </cfRule>
    <cfRule type="cellIs" dxfId="1094" priority="489" operator="between">
      <formula>1</formula>
      <formula>5</formula>
    </cfRule>
  </conditionalFormatting>
  <conditionalFormatting sqref="AI8 AI12">
    <cfRule type="cellIs" dxfId="1093" priority="486" operator="equal">
      <formula>"CATASTRÓFICO"</formula>
    </cfRule>
    <cfRule type="cellIs" dxfId="1092" priority="487" operator="equal">
      <formula>"MAYOR"</formula>
    </cfRule>
    <cfRule type="cellIs" dxfId="1091" priority="488" operator="equal">
      <formula>"MODERADO"</formula>
    </cfRule>
  </conditionalFormatting>
  <conditionalFormatting sqref="AX8">
    <cfRule type="cellIs" priority="480" operator="equal">
      <formula>""""""</formula>
    </cfRule>
    <cfRule type="cellIs" dxfId="1090" priority="481" stopIfTrue="1" operator="equal">
      <formula>5</formula>
    </cfRule>
    <cfRule type="cellIs" dxfId="1089" priority="482" operator="equal">
      <formula>"0"</formula>
    </cfRule>
    <cfRule type="cellIs" dxfId="1088" priority="483" stopIfTrue="1" operator="equal">
      <formula>10</formula>
    </cfRule>
  </conditionalFormatting>
  <conditionalFormatting sqref="AZ8">
    <cfRule type="cellIs" priority="476" operator="equal">
      <formula>""""""</formula>
    </cfRule>
    <cfRule type="cellIs" dxfId="1087" priority="477" stopIfTrue="1" operator="equal">
      <formula>10</formula>
    </cfRule>
    <cfRule type="cellIs" dxfId="1086" priority="478" operator="equal">
      <formula>"0"</formula>
    </cfRule>
    <cfRule type="cellIs" dxfId="1085" priority="479" stopIfTrue="1" operator="equal">
      <formula>15</formula>
    </cfRule>
  </conditionalFormatting>
  <conditionalFormatting sqref="BA8">
    <cfRule type="cellIs" dxfId="1084" priority="473" operator="equal">
      <formula>"DÉBIL"</formula>
    </cfRule>
    <cfRule type="cellIs" dxfId="1083" priority="474" operator="equal">
      <formula>"MODERADO"</formula>
    </cfRule>
    <cfRule type="cellIs" dxfId="1082" priority="475" operator="equal">
      <formula>"FUERTE"</formula>
    </cfRule>
  </conditionalFormatting>
  <conditionalFormatting sqref="AV8">
    <cfRule type="cellIs" priority="469" operator="equal">
      <formula>""""""</formula>
    </cfRule>
    <cfRule type="cellIs" dxfId="1081" priority="470" stopIfTrue="1" operator="equal">
      <formula>10</formula>
    </cfRule>
    <cfRule type="cellIs" dxfId="1080" priority="471" operator="equal">
      <formula>"0"</formula>
    </cfRule>
    <cfRule type="cellIs" dxfId="1079" priority="472" stopIfTrue="1" operator="equal">
      <formula>15</formula>
    </cfRule>
  </conditionalFormatting>
  <conditionalFormatting sqref="AT8">
    <cfRule type="cellIs" priority="465" operator="equal">
      <formula>""""""</formula>
    </cfRule>
    <cfRule type="cellIs" dxfId="1078" priority="466" stopIfTrue="1" operator="equal">
      <formula>10</formula>
    </cfRule>
    <cfRule type="cellIs" dxfId="1077" priority="467" operator="equal">
      <formula>"0"</formula>
    </cfRule>
    <cfRule type="cellIs" dxfId="1076" priority="468" stopIfTrue="1" operator="equal">
      <formula>15</formula>
    </cfRule>
  </conditionalFormatting>
  <conditionalFormatting sqref="AR8">
    <cfRule type="cellIs" priority="461" operator="equal">
      <formula>""""""</formula>
    </cfRule>
    <cfRule type="cellIs" dxfId="1075" priority="462" stopIfTrue="1" operator="equal">
      <formula>10</formula>
    </cfRule>
    <cfRule type="cellIs" dxfId="1074" priority="463" operator="equal">
      <formula>"0"</formula>
    </cfRule>
    <cfRule type="cellIs" dxfId="1073" priority="464" stopIfTrue="1" operator="equal">
      <formula>15</formula>
    </cfRule>
  </conditionalFormatting>
  <conditionalFormatting sqref="AP8">
    <cfRule type="cellIs" priority="457" operator="equal">
      <formula>""""""</formula>
    </cfRule>
    <cfRule type="cellIs" dxfId="1072" priority="458" stopIfTrue="1" operator="equal">
      <formula>10</formula>
    </cfRule>
    <cfRule type="cellIs" dxfId="1071" priority="459" operator="equal">
      <formula>"0"</formula>
    </cfRule>
    <cfRule type="cellIs" dxfId="1070" priority="460" stopIfTrue="1" operator="equal">
      <formula>15</formula>
    </cfRule>
  </conditionalFormatting>
  <conditionalFormatting sqref="AN8">
    <cfRule type="cellIs" priority="453" operator="equal">
      <formula>""""""</formula>
    </cfRule>
    <cfRule type="cellIs" dxfId="1069" priority="454" stopIfTrue="1" operator="equal">
      <formula>10</formula>
    </cfRule>
    <cfRule type="cellIs" dxfId="1068" priority="455" operator="equal">
      <formula>"0"</formula>
    </cfRule>
    <cfRule type="cellIs" dxfId="1067" priority="456" stopIfTrue="1" operator="equal">
      <formula>15</formula>
    </cfRule>
  </conditionalFormatting>
  <conditionalFormatting sqref="BA9">
    <cfRule type="cellIs" dxfId="1066" priority="450" operator="equal">
      <formula>"DÉBIL"</formula>
    </cfRule>
    <cfRule type="cellIs" dxfId="1065" priority="451" operator="equal">
      <formula>"MODERADO"</formula>
    </cfRule>
    <cfRule type="cellIs" dxfId="1064" priority="452" operator="equal">
      <formula>"FUERTE"</formula>
    </cfRule>
  </conditionalFormatting>
  <conditionalFormatting sqref="BA10:BA11">
    <cfRule type="cellIs" dxfId="1063" priority="447" operator="equal">
      <formula>"DÉBIL"</formula>
    </cfRule>
    <cfRule type="cellIs" dxfId="1062" priority="448" operator="equal">
      <formula>"MODERADO"</formula>
    </cfRule>
    <cfRule type="cellIs" dxfId="1061" priority="449" operator="equal">
      <formula>"FUERTE"</formula>
    </cfRule>
  </conditionalFormatting>
  <conditionalFormatting sqref="BA12">
    <cfRule type="cellIs" dxfId="1060" priority="444" operator="equal">
      <formula>"DÉBIL"</formula>
    </cfRule>
    <cfRule type="cellIs" dxfId="1059" priority="445" operator="equal">
      <formula>"MODERADO"</formula>
    </cfRule>
    <cfRule type="cellIs" dxfId="1058" priority="446" operator="equal">
      <formula>"FUERTE"</formula>
    </cfRule>
  </conditionalFormatting>
  <conditionalFormatting sqref="BA13">
    <cfRule type="cellIs" dxfId="1057" priority="441" operator="equal">
      <formula>"DÉBIL"</formula>
    </cfRule>
    <cfRule type="cellIs" dxfId="1056" priority="442" operator="equal">
      <formula>"MODERADO"</formula>
    </cfRule>
    <cfRule type="cellIs" dxfId="1055" priority="443" operator="equal">
      <formula>"FUERTE"</formula>
    </cfRule>
  </conditionalFormatting>
  <conditionalFormatting sqref="BB8:BC13">
    <cfRule type="cellIs" dxfId="1054" priority="435" operator="greaterThanOrEqual">
      <formula>96</formula>
    </cfRule>
    <cfRule type="cellIs" dxfId="1053" priority="436" operator="between">
      <formula>86</formula>
      <formula>95</formula>
    </cfRule>
    <cfRule type="cellIs" dxfId="1052" priority="437" operator="between">
      <formula>0</formula>
      <formula>85</formula>
    </cfRule>
  </conditionalFormatting>
  <conditionalFormatting sqref="BD8">
    <cfRule type="cellIs" dxfId="1051" priority="432" operator="equal">
      <formula>"DÉBIL"</formula>
    </cfRule>
    <cfRule type="cellIs" dxfId="1050" priority="433" operator="equal">
      <formula>"MODERADO"</formula>
    </cfRule>
    <cfRule type="cellIs" dxfId="1049" priority="434" operator="equal">
      <formula>"FUERTE"</formula>
    </cfRule>
  </conditionalFormatting>
  <conditionalFormatting sqref="BD9">
    <cfRule type="cellIs" dxfId="1048" priority="429" operator="equal">
      <formula>"DÉBIL"</formula>
    </cfRule>
    <cfRule type="cellIs" dxfId="1047" priority="430" operator="equal">
      <formula>"MODERADO"</formula>
    </cfRule>
    <cfRule type="cellIs" dxfId="1046" priority="431" operator="equal">
      <formula>"FUERTE"</formula>
    </cfRule>
  </conditionalFormatting>
  <conditionalFormatting sqref="BD10:BD11">
    <cfRule type="cellIs" dxfId="1045" priority="426" operator="equal">
      <formula>"DÉBIL"</formula>
    </cfRule>
    <cfRule type="cellIs" dxfId="1044" priority="427" operator="equal">
      <formula>"MODERADO"</formula>
    </cfRule>
    <cfRule type="cellIs" dxfId="1043" priority="428" operator="equal">
      <formula>"FUERTE"</formula>
    </cfRule>
  </conditionalFormatting>
  <conditionalFormatting sqref="BD12">
    <cfRule type="cellIs" dxfId="1042" priority="423" operator="equal">
      <formula>"DÉBIL"</formula>
    </cfRule>
    <cfRule type="cellIs" dxfId="1041" priority="424" operator="equal">
      <formula>"MODERADO"</formula>
    </cfRule>
    <cfRule type="cellIs" dxfId="1040" priority="425" operator="equal">
      <formula>"FUERTE"</formula>
    </cfRule>
  </conditionalFormatting>
  <conditionalFormatting sqref="BD13">
    <cfRule type="cellIs" dxfId="1039" priority="420" operator="equal">
      <formula>"DÉBIL"</formula>
    </cfRule>
    <cfRule type="cellIs" dxfId="1038" priority="421" operator="equal">
      <formula>"MODERADO"</formula>
    </cfRule>
    <cfRule type="cellIs" dxfId="1037" priority="422" operator="equal">
      <formula>"FUERTE"</formula>
    </cfRule>
  </conditionalFormatting>
  <conditionalFormatting sqref="BE8:BH8 BH10 BE11:BF13">
    <cfRule type="cellIs" dxfId="1036" priority="414" operator="equal">
      <formula>"DÉBIL"</formula>
    </cfRule>
    <cfRule type="cellIs" dxfId="1035" priority="415" operator="equal">
      <formula>"MODERADO"</formula>
    </cfRule>
    <cfRule type="cellIs" dxfId="1034" priority="416" operator="equal">
      <formula>"FUERTE"</formula>
    </cfRule>
  </conditionalFormatting>
  <conditionalFormatting sqref="BM8">
    <cfRule type="cellIs" dxfId="1033" priority="411" operator="equal">
      <formula>"EXTREMO"</formula>
    </cfRule>
    <cfRule type="cellIs" dxfId="1032" priority="412" operator="equal">
      <formula>"MODERADO"</formula>
    </cfRule>
    <cfRule type="cellIs" dxfId="1031" priority="413" operator="equal">
      <formula>"ALTO"</formula>
    </cfRule>
  </conditionalFormatting>
  <conditionalFormatting sqref="BL8">
    <cfRule type="cellIs" dxfId="1030" priority="408" operator="equal">
      <formula>"DÉBIL"</formula>
    </cfRule>
    <cfRule type="cellIs" dxfId="1029" priority="409" operator="equal">
      <formula>"MODERADO"</formula>
    </cfRule>
    <cfRule type="cellIs" dxfId="1028" priority="410" operator="equal">
      <formula>"FUERTE"</formula>
    </cfRule>
  </conditionalFormatting>
  <conditionalFormatting sqref="BI8">
    <cfRule type="cellIs" dxfId="1027" priority="403" operator="equal">
      <formula>"CASI SIEMPRE"</formula>
    </cfRule>
    <cfRule type="cellIs" dxfId="1026" priority="404" operator="equal">
      <formula>"PROBABLE"</formula>
    </cfRule>
    <cfRule type="cellIs" dxfId="1025" priority="405" operator="equal">
      <formula>"POSIBLE"</formula>
    </cfRule>
    <cfRule type="cellIs" dxfId="1024" priority="406" operator="equal">
      <formula>"RARA VEZ"</formula>
    </cfRule>
    <cfRule type="cellIs" dxfId="1023" priority="407" operator="equal">
      <formula>"IMPROBABLE"</formula>
    </cfRule>
  </conditionalFormatting>
  <conditionalFormatting sqref="N12">
    <cfRule type="cellIs" dxfId="1022" priority="398" operator="equal">
      <formula>"CASI SIEMPRE"</formula>
    </cfRule>
    <cfRule type="cellIs" dxfId="1021" priority="399" operator="equal">
      <formula>"PROBABLE"</formula>
    </cfRule>
    <cfRule type="cellIs" dxfId="1020" priority="400" operator="equal">
      <formula>"POSIBLE"</formula>
    </cfRule>
    <cfRule type="cellIs" dxfId="1019" priority="401" operator="equal">
      <formula>"RARA VEZ"</formula>
    </cfRule>
    <cfRule type="cellIs" dxfId="1018" priority="402" operator="equal">
      <formula>"IMPROBABLE"</formula>
    </cfRule>
  </conditionalFormatting>
  <conditionalFormatting sqref="M12">
    <cfRule type="cellIs" dxfId="1017" priority="393" operator="equal">
      <formula>5</formula>
    </cfRule>
    <cfRule type="cellIs" dxfId="1016" priority="394" operator="equal">
      <formula>4</formula>
    </cfRule>
    <cfRule type="cellIs" dxfId="1015" priority="395" operator="equal">
      <formula>3</formula>
    </cfRule>
    <cfRule type="cellIs" dxfId="1014" priority="396" operator="equal">
      <formula>2</formula>
    </cfRule>
    <cfRule type="cellIs" dxfId="1013" priority="397" operator="equal">
      <formula>1</formula>
    </cfRule>
  </conditionalFormatting>
  <conditionalFormatting sqref="AX9">
    <cfRule type="cellIs" priority="389" operator="equal">
      <formula>""""""</formula>
    </cfRule>
    <cfRule type="cellIs" dxfId="1012" priority="390" stopIfTrue="1" operator="equal">
      <formula>5</formula>
    </cfRule>
    <cfRule type="cellIs" dxfId="1011" priority="391" operator="equal">
      <formula>"0"</formula>
    </cfRule>
    <cfRule type="cellIs" dxfId="1010" priority="392" stopIfTrue="1" operator="equal">
      <formula>10</formula>
    </cfRule>
  </conditionalFormatting>
  <conditionalFormatting sqref="AZ9">
    <cfRule type="cellIs" priority="385" operator="equal">
      <formula>""""""</formula>
    </cfRule>
    <cfRule type="cellIs" dxfId="1009" priority="386" stopIfTrue="1" operator="equal">
      <formula>10</formula>
    </cfRule>
    <cfRule type="cellIs" dxfId="1008" priority="387" operator="equal">
      <formula>"0"</formula>
    </cfRule>
    <cfRule type="cellIs" dxfId="1007" priority="388" stopIfTrue="1" operator="equal">
      <formula>15</formula>
    </cfRule>
  </conditionalFormatting>
  <conditionalFormatting sqref="AV9">
    <cfRule type="cellIs" priority="381" operator="equal">
      <formula>""""""</formula>
    </cfRule>
    <cfRule type="cellIs" dxfId="1006" priority="382" stopIfTrue="1" operator="equal">
      <formula>10</formula>
    </cfRule>
    <cfRule type="cellIs" dxfId="1005" priority="383" operator="equal">
      <formula>"0"</formula>
    </cfRule>
    <cfRule type="cellIs" dxfId="1004" priority="384" stopIfTrue="1" operator="equal">
      <formula>15</formula>
    </cfRule>
  </conditionalFormatting>
  <conditionalFormatting sqref="AT9">
    <cfRule type="cellIs" priority="377" operator="equal">
      <formula>""""""</formula>
    </cfRule>
    <cfRule type="cellIs" dxfId="1003" priority="378" stopIfTrue="1" operator="equal">
      <formula>10</formula>
    </cfRule>
    <cfRule type="cellIs" dxfId="1002" priority="379" operator="equal">
      <formula>"0"</formula>
    </cfRule>
    <cfRule type="cellIs" dxfId="1001" priority="380" stopIfTrue="1" operator="equal">
      <formula>15</formula>
    </cfRule>
  </conditionalFormatting>
  <conditionalFormatting sqref="AR9">
    <cfRule type="cellIs" priority="373" operator="equal">
      <formula>""""""</formula>
    </cfRule>
    <cfRule type="cellIs" dxfId="1000" priority="374" stopIfTrue="1" operator="equal">
      <formula>10</formula>
    </cfRule>
    <cfRule type="cellIs" dxfId="999" priority="375" operator="equal">
      <formula>"0"</formula>
    </cfRule>
    <cfRule type="cellIs" dxfId="998" priority="376" stopIfTrue="1" operator="equal">
      <formula>15</formula>
    </cfRule>
  </conditionalFormatting>
  <conditionalFormatting sqref="AP9">
    <cfRule type="cellIs" priority="369" operator="equal">
      <formula>""""""</formula>
    </cfRule>
    <cfRule type="cellIs" dxfId="997" priority="370" stopIfTrue="1" operator="equal">
      <formula>10</formula>
    </cfRule>
    <cfRule type="cellIs" dxfId="996" priority="371" operator="equal">
      <formula>"0"</formula>
    </cfRule>
    <cfRule type="cellIs" dxfId="995" priority="372" stopIfTrue="1" operator="equal">
      <formula>15</formula>
    </cfRule>
  </conditionalFormatting>
  <conditionalFormatting sqref="AN9">
    <cfRule type="cellIs" priority="365" operator="equal">
      <formula>""""""</formula>
    </cfRule>
    <cfRule type="cellIs" dxfId="994" priority="366" stopIfTrue="1" operator="equal">
      <formula>10</formula>
    </cfRule>
    <cfRule type="cellIs" dxfId="993" priority="367" operator="equal">
      <formula>"0"</formula>
    </cfRule>
    <cfRule type="cellIs" dxfId="992" priority="368" stopIfTrue="1" operator="equal">
      <formula>15</formula>
    </cfRule>
  </conditionalFormatting>
  <conditionalFormatting sqref="AR10">
    <cfRule type="cellIs" priority="361" operator="equal">
      <formula>""""""</formula>
    </cfRule>
    <cfRule type="cellIs" dxfId="991" priority="362" stopIfTrue="1" operator="equal">
      <formula>10</formula>
    </cfRule>
    <cfRule type="cellIs" dxfId="990" priority="363" operator="equal">
      <formula>"0"</formula>
    </cfRule>
    <cfRule type="cellIs" dxfId="989" priority="364" stopIfTrue="1" operator="equal">
      <formula>15</formula>
    </cfRule>
  </conditionalFormatting>
  <conditionalFormatting sqref="AP10">
    <cfRule type="cellIs" priority="357" operator="equal">
      <formula>""""""</formula>
    </cfRule>
    <cfRule type="cellIs" dxfId="988" priority="358" stopIfTrue="1" operator="equal">
      <formula>10</formula>
    </cfRule>
    <cfRule type="cellIs" dxfId="987" priority="359" operator="equal">
      <formula>"0"</formula>
    </cfRule>
    <cfRule type="cellIs" dxfId="986" priority="360" stopIfTrue="1" operator="equal">
      <formula>15</formula>
    </cfRule>
  </conditionalFormatting>
  <conditionalFormatting sqref="AN10:AN11">
    <cfRule type="cellIs" priority="353" operator="equal">
      <formula>""""""</formula>
    </cfRule>
    <cfRule type="cellIs" dxfId="985" priority="354" stopIfTrue="1" operator="equal">
      <formula>10</formula>
    </cfRule>
    <cfRule type="cellIs" dxfId="984" priority="355" operator="equal">
      <formula>"0"</formula>
    </cfRule>
    <cfRule type="cellIs" dxfId="983" priority="356" stopIfTrue="1" operator="equal">
      <formula>15</formula>
    </cfRule>
  </conditionalFormatting>
  <conditionalFormatting sqref="AT10">
    <cfRule type="cellIs" priority="349" operator="equal">
      <formula>""""""</formula>
    </cfRule>
    <cfRule type="cellIs" dxfId="982" priority="350" stopIfTrue="1" operator="equal">
      <formula>10</formula>
    </cfRule>
    <cfRule type="cellIs" dxfId="981" priority="351" operator="equal">
      <formula>"0"</formula>
    </cfRule>
    <cfRule type="cellIs" dxfId="980" priority="352" stopIfTrue="1" operator="equal">
      <formula>15</formula>
    </cfRule>
  </conditionalFormatting>
  <conditionalFormatting sqref="AV10">
    <cfRule type="cellIs" priority="345" operator="equal">
      <formula>""""""</formula>
    </cfRule>
    <cfRule type="cellIs" dxfId="979" priority="346" stopIfTrue="1" operator="equal">
      <formula>10</formula>
    </cfRule>
    <cfRule type="cellIs" dxfId="978" priority="347" operator="equal">
      <formula>"0"</formula>
    </cfRule>
    <cfRule type="cellIs" dxfId="977" priority="348" stopIfTrue="1" operator="equal">
      <formula>15</formula>
    </cfRule>
  </conditionalFormatting>
  <conditionalFormatting sqref="AX10">
    <cfRule type="cellIs" priority="341" operator="equal">
      <formula>""""""</formula>
    </cfRule>
    <cfRule type="cellIs" dxfId="976" priority="342" stopIfTrue="1" operator="equal">
      <formula>10</formula>
    </cfRule>
    <cfRule type="cellIs" dxfId="975" priority="343" operator="equal">
      <formula>"0"</formula>
    </cfRule>
    <cfRule type="cellIs" dxfId="974" priority="344" stopIfTrue="1" operator="equal">
      <formula>15</formula>
    </cfRule>
  </conditionalFormatting>
  <conditionalFormatting sqref="AZ10">
    <cfRule type="cellIs" priority="337" operator="equal">
      <formula>""""""</formula>
    </cfRule>
    <cfRule type="cellIs" dxfId="973" priority="338" stopIfTrue="1" operator="equal">
      <formula>10</formula>
    </cfRule>
    <cfRule type="cellIs" dxfId="972" priority="339" operator="equal">
      <formula>"0"</formula>
    </cfRule>
    <cfRule type="cellIs" dxfId="971" priority="340" stopIfTrue="1" operator="equal">
      <formula>15</formula>
    </cfRule>
  </conditionalFormatting>
  <conditionalFormatting sqref="AP11">
    <cfRule type="cellIs" priority="309" operator="equal">
      <formula>""""""</formula>
    </cfRule>
    <cfRule type="cellIs" dxfId="970" priority="310" stopIfTrue="1" operator="equal">
      <formula>10</formula>
    </cfRule>
    <cfRule type="cellIs" dxfId="969" priority="311" operator="equal">
      <formula>"0"</formula>
    </cfRule>
    <cfRule type="cellIs" dxfId="968" priority="312" stopIfTrue="1" operator="equal">
      <formula>15</formula>
    </cfRule>
  </conditionalFormatting>
  <conditionalFormatting sqref="AR11">
    <cfRule type="cellIs" priority="305" operator="equal">
      <formula>""""""</formula>
    </cfRule>
    <cfRule type="cellIs" dxfId="967" priority="306" stopIfTrue="1" operator="equal">
      <formula>10</formula>
    </cfRule>
    <cfRule type="cellIs" dxfId="966" priority="307" operator="equal">
      <formula>"0"</formula>
    </cfRule>
    <cfRule type="cellIs" dxfId="965" priority="308" stopIfTrue="1" operator="equal">
      <formula>15</formula>
    </cfRule>
  </conditionalFormatting>
  <conditionalFormatting sqref="AT11">
    <cfRule type="cellIs" priority="301" operator="equal">
      <formula>""""""</formula>
    </cfRule>
    <cfRule type="cellIs" dxfId="964" priority="302" stopIfTrue="1" operator="equal">
      <formula>10</formula>
    </cfRule>
    <cfRule type="cellIs" dxfId="963" priority="303" operator="equal">
      <formula>"0"</formula>
    </cfRule>
    <cfRule type="cellIs" dxfId="962" priority="304" stopIfTrue="1" operator="equal">
      <formula>15</formula>
    </cfRule>
  </conditionalFormatting>
  <conditionalFormatting sqref="AV11">
    <cfRule type="cellIs" priority="297" operator="equal">
      <formula>""""""</formula>
    </cfRule>
    <cfRule type="cellIs" dxfId="961" priority="298" stopIfTrue="1" operator="equal">
      <formula>10</formula>
    </cfRule>
    <cfRule type="cellIs" dxfId="960" priority="299" operator="equal">
      <formula>"0"</formula>
    </cfRule>
    <cfRule type="cellIs" dxfId="959" priority="300" stopIfTrue="1" operator="equal">
      <formula>15</formula>
    </cfRule>
  </conditionalFormatting>
  <conditionalFormatting sqref="AX11">
    <cfRule type="cellIs" priority="293" operator="equal">
      <formula>""""""</formula>
    </cfRule>
    <cfRule type="cellIs" dxfId="958" priority="294" stopIfTrue="1" operator="equal">
      <formula>10</formula>
    </cfRule>
    <cfRule type="cellIs" dxfId="957" priority="295" operator="equal">
      <formula>"0"</formula>
    </cfRule>
    <cfRule type="cellIs" dxfId="956" priority="296" stopIfTrue="1" operator="equal">
      <formula>15</formula>
    </cfRule>
  </conditionalFormatting>
  <conditionalFormatting sqref="AZ11">
    <cfRule type="cellIs" priority="289" operator="equal">
      <formula>""""""</formula>
    </cfRule>
    <cfRule type="cellIs" dxfId="955" priority="290" stopIfTrue="1" operator="equal">
      <formula>10</formula>
    </cfRule>
    <cfRule type="cellIs" dxfId="954" priority="291" operator="equal">
      <formula>"0"</formula>
    </cfRule>
    <cfRule type="cellIs" dxfId="953" priority="292" stopIfTrue="1" operator="equal">
      <formula>15</formula>
    </cfRule>
  </conditionalFormatting>
  <conditionalFormatting sqref="AZ12">
    <cfRule type="cellIs" priority="281" operator="equal">
      <formula>""""""</formula>
    </cfRule>
    <cfRule type="cellIs" dxfId="952" priority="282" stopIfTrue="1" operator="equal">
      <formula>10</formula>
    </cfRule>
    <cfRule type="cellIs" dxfId="951" priority="283" operator="equal">
      <formula>"0"</formula>
    </cfRule>
    <cfRule type="cellIs" dxfId="950" priority="284" stopIfTrue="1" operator="equal">
      <formula>15</formula>
    </cfRule>
  </conditionalFormatting>
  <conditionalFormatting sqref="AN12">
    <cfRule type="cellIs" priority="261" operator="equal">
      <formula>""""""</formula>
    </cfRule>
    <cfRule type="cellIs" dxfId="949" priority="262" stopIfTrue="1" operator="equal">
      <formula>10</formula>
    </cfRule>
    <cfRule type="cellIs" dxfId="948" priority="263" operator="equal">
      <formula>"0"</formula>
    </cfRule>
    <cfRule type="cellIs" dxfId="947" priority="264" stopIfTrue="1" operator="equal">
      <formula>15</formula>
    </cfRule>
  </conditionalFormatting>
  <conditionalFormatting sqref="AZ13">
    <cfRule type="cellIs" priority="253" operator="equal">
      <formula>""""""</formula>
    </cfRule>
    <cfRule type="cellIs" dxfId="946" priority="254" stopIfTrue="1" operator="equal">
      <formula>10</formula>
    </cfRule>
    <cfRule type="cellIs" dxfId="945" priority="255" operator="equal">
      <formula>"0"</formula>
    </cfRule>
    <cfRule type="cellIs" dxfId="944" priority="256" stopIfTrue="1" operator="equal">
      <formula>15</formula>
    </cfRule>
  </conditionalFormatting>
  <conditionalFormatting sqref="AN13">
    <cfRule type="cellIs" priority="233" operator="equal">
      <formula>""""""</formula>
    </cfRule>
    <cfRule type="cellIs" dxfId="943" priority="234" stopIfTrue="1" operator="equal">
      <formula>10</formula>
    </cfRule>
    <cfRule type="cellIs" dxfId="942" priority="235" operator="equal">
      <formula>"0"</formula>
    </cfRule>
    <cfRule type="cellIs" dxfId="941" priority="236" stopIfTrue="1" operator="equal">
      <formula>15</formula>
    </cfRule>
  </conditionalFormatting>
  <conditionalFormatting sqref="N10">
    <cfRule type="cellIs" dxfId="940" priority="200" operator="equal">
      <formula>"CASI SIEMPRE"</formula>
    </cfRule>
    <cfRule type="cellIs" dxfId="939" priority="201" operator="equal">
      <formula>"PROBABLE"</formula>
    </cfRule>
    <cfRule type="cellIs" dxfId="938" priority="202" operator="equal">
      <formula>"POSIBLE"</formula>
    </cfRule>
    <cfRule type="cellIs" dxfId="937" priority="203" operator="equal">
      <formula>"RARA VEZ"</formula>
    </cfRule>
    <cfRule type="cellIs" dxfId="936" priority="204" operator="equal">
      <formula>"IMPROBABLE"</formula>
    </cfRule>
  </conditionalFormatting>
  <conditionalFormatting sqref="M10">
    <cfRule type="cellIs" dxfId="935" priority="195" operator="equal">
      <formula>5</formula>
    </cfRule>
    <cfRule type="cellIs" dxfId="934" priority="196" operator="equal">
      <formula>4</formula>
    </cfRule>
    <cfRule type="cellIs" dxfId="933" priority="197" operator="equal">
      <formula>3</formula>
    </cfRule>
    <cfRule type="cellIs" dxfId="932" priority="198" operator="equal">
      <formula>2</formula>
    </cfRule>
    <cfRule type="cellIs" dxfId="931" priority="199" operator="equal">
      <formula>1</formula>
    </cfRule>
  </conditionalFormatting>
  <conditionalFormatting sqref="AH10">
    <cfRule type="cellIs" dxfId="930" priority="192" operator="greaterThanOrEqual">
      <formula>12</formula>
    </cfRule>
    <cfRule type="cellIs" dxfId="929" priority="193" operator="between">
      <formula>6</formula>
      <formula>11</formula>
    </cfRule>
    <cfRule type="cellIs" dxfId="928" priority="194" operator="between">
      <formula>1</formula>
      <formula>5</formula>
    </cfRule>
  </conditionalFormatting>
  <conditionalFormatting sqref="AI10">
    <cfRule type="cellIs" dxfId="927" priority="189" operator="equal">
      <formula>"CATASTRÓFICO"</formula>
    </cfRule>
    <cfRule type="cellIs" dxfId="926" priority="190" operator="equal">
      <formula>"MAYOR"</formula>
    </cfRule>
    <cfRule type="cellIs" dxfId="925" priority="191" operator="equal">
      <formula>"MODERADO"</formula>
    </cfRule>
  </conditionalFormatting>
  <conditionalFormatting sqref="AH12">
    <cfRule type="cellIs" dxfId="924" priority="176" operator="greaterThanOrEqual">
      <formula>12</formula>
    </cfRule>
    <cfRule type="cellIs" dxfId="923" priority="177" operator="between">
      <formula>6</formula>
      <formula>11</formula>
    </cfRule>
    <cfRule type="cellIs" dxfId="922" priority="178" operator="between">
      <formula>1</formula>
      <formula>5</formula>
    </cfRule>
  </conditionalFormatting>
  <conditionalFormatting sqref="BE9:BF9">
    <cfRule type="cellIs" dxfId="921" priority="170" operator="equal">
      <formula>"DÉBIL"</formula>
    </cfRule>
    <cfRule type="cellIs" dxfId="920" priority="171" operator="equal">
      <formula>"MODERADO"</formula>
    </cfRule>
    <cfRule type="cellIs" dxfId="919" priority="172" operator="equal">
      <formula>"FUERTE"</formula>
    </cfRule>
  </conditionalFormatting>
  <conditionalFormatting sqref="AK10">
    <cfRule type="cellIs" dxfId="918" priority="149" operator="equal">
      <formula>"MODERADO"</formula>
    </cfRule>
    <cfRule type="cellIs" dxfId="917" priority="150" operator="equal">
      <formula>"ALTO"</formula>
    </cfRule>
    <cfRule type="cellIs" dxfId="916" priority="151" operator="equal">
      <formula>"EXTREMO"</formula>
    </cfRule>
  </conditionalFormatting>
  <conditionalFormatting sqref="AK10">
    <cfRule type="cellIs" dxfId="915" priority="147" operator="equal">
      <formula>"NINGUNO"</formula>
    </cfRule>
  </conditionalFormatting>
  <conditionalFormatting sqref="AK12">
    <cfRule type="cellIs" dxfId="914" priority="144" operator="equal">
      <formula>"MODERADO"</formula>
    </cfRule>
    <cfRule type="cellIs" dxfId="913" priority="145" operator="equal">
      <formula>"ALTO"</formula>
    </cfRule>
    <cfRule type="cellIs" dxfId="912" priority="146" operator="equal">
      <formula>"EXTREMO"</formula>
    </cfRule>
  </conditionalFormatting>
  <conditionalFormatting sqref="AK12">
    <cfRule type="cellIs" dxfId="911" priority="143" operator="equal">
      <formula>"NINGUNO"</formula>
    </cfRule>
  </conditionalFormatting>
  <conditionalFormatting sqref="BM10">
    <cfRule type="cellIs" dxfId="910" priority="136" operator="equal">
      <formula>"EXTREMO"</formula>
    </cfRule>
    <cfRule type="cellIs" dxfId="909" priority="137" operator="equal">
      <formula>"MODERADO"</formula>
    </cfRule>
    <cfRule type="cellIs" dxfId="908" priority="138" operator="equal">
      <formula>"ALTO"</formula>
    </cfRule>
  </conditionalFormatting>
  <conditionalFormatting sqref="BJ8">
    <cfRule type="cellIs" dxfId="907" priority="122" operator="equal">
      <formula>"DÉBIL"</formula>
    </cfRule>
    <cfRule type="cellIs" dxfId="906" priority="123" operator="equal">
      <formula>"MODERADO"</formula>
    </cfRule>
    <cfRule type="cellIs" dxfId="905" priority="124" operator="equal">
      <formula>"FUERTE"</formula>
    </cfRule>
  </conditionalFormatting>
  <conditionalFormatting sqref="BI12">
    <cfRule type="cellIs" dxfId="904" priority="112" operator="equal">
      <formula>"CASI SIEMPRE"</formula>
    </cfRule>
    <cfRule type="cellIs" dxfId="903" priority="113" operator="equal">
      <formula>"PROBABLE"</formula>
    </cfRule>
    <cfRule type="cellIs" dxfId="902" priority="114" operator="equal">
      <formula>"POSIBLE"</formula>
    </cfRule>
    <cfRule type="cellIs" dxfId="901" priority="115" operator="equal">
      <formula>"RARA VEZ"</formula>
    </cfRule>
    <cfRule type="cellIs" dxfId="900" priority="116" operator="equal">
      <formula>"IMPROBABLE"</formula>
    </cfRule>
  </conditionalFormatting>
  <conditionalFormatting sqref="BE10:BF10">
    <cfRule type="cellIs" dxfId="899" priority="104" operator="equal">
      <formula>"DÉBIL"</formula>
    </cfRule>
    <cfRule type="cellIs" dxfId="898" priority="105" operator="equal">
      <formula>"MODERADO"</formula>
    </cfRule>
    <cfRule type="cellIs" dxfId="897" priority="106" operator="equal">
      <formula>"FUERTE"</formula>
    </cfRule>
  </conditionalFormatting>
  <conditionalFormatting sqref="AR12">
    <cfRule type="cellIs" priority="100" operator="equal">
      <formula>""""""</formula>
    </cfRule>
    <cfRule type="cellIs" dxfId="896" priority="101" stopIfTrue="1" operator="equal">
      <formula>10</formula>
    </cfRule>
    <cfRule type="cellIs" dxfId="895" priority="102" operator="equal">
      <formula>"0"</formula>
    </cfRule>
    <cfRule type="cellIs" dxfId="894" priority="103" stopIfTrue="1" operator="equal">
      <formula>15</formula>
    </cfRule>
  </conditionalFormatting>
  <conditionalFormatting sqref="AP12">
    <cfRule type="cellIs" priority="96" operator="equal">
      <formula>""""""</formula>
    </cfRule>
    <cfRule type="cellIs" dxfId="893" priority="97" stopIfTrue="1" operator="equal">
      <formula>10</formula>
    </cfRule>
    <cfRule type="cellIs" dxfId="892" priority="98" operator="equal">
      <formula>"0"</formula>
    </cfRule>
    <cfRule type="cellIs" dxfId="891" priority="99" stopIfTrue="1" operator="equal">
      <formula>15</formula>
    </cfRule>
  </conditionalFormatting>
  <conditionalFormatting sqref="AT12">
    <cfRule type="cellIs" priority="92" operator="equal">
      <formula>""""""</formula>
    </cfRule>
    <cfRule type="cellIs" dxfId="890" priority="93" stopIfTrue="1" operator="equal">
      <formula>10</formula>
    </cfRule>
    <cfRule type="cellIs" dxfId="889" priority="94" operator="equal">
      <formula>"0"</formula>
    </cfRule>
    <cfRule type="cellIs" dxfId="888" priority="95" stopIfTrue="1" operator="equal">
      <formula>15</formula>
    </cfRule>
  </conditionalFormatting>
  <conditionalFormatting sqref="AV12">
    <cfRule type="cellIs" priority="88" operator="equal">
      <formula>""""""</formula>
    </cfRule>
    <cfRule type="cellIs" dxfId="887" priority="89" stopIfTrue="1" operator="equal">
      <formula>10</formula>
    </cfRule>
    <cfRule type="cellIs" dxfId="886" priority="90" operator="equal">
      <formula>"0"</formula>
    </cfRule>
    <cfRule type="cellIs" dxfId="885" priority="91" stopIfTrue="1" operator="equal">
      <formula>15</formula>
    </cfRule>
  </conditionalFormatting>
  <conditionalFormatting sqref="AX12">
    <cfRule type="cellIs" priority="84" operator="equal">
      <formula>""""""</formula>
    </cfRule>
    <cfRule type="cellIs" dxfId="884" priority="85" stopIfTrue="1" operator="equal">
      <formula>10</formula>
    </cfRule>
    <cfRule type="cellIs" dxfId="883" priority="86" operator="equal">
      <formula>"0"</formula>
    </cfRule>
    <cfRule type="cellIs" dxfId="882" priority="87" stopIfTrue="1" operator="equal">
      <formula>15</formula>
    </cfRule>
  </conditionalFormatting>
  <conditionalFormatting sqref="AP13">
    <cfRule type="cellIs" priority="64" operator="equal">
      <formula>""""""</formula>
    </cfRule>
    <cfRule type="cellIs" dxfId="881" priority="65" stopIfTrue="1" operator="equal">
      <formula>10</formula>
    </cfRule>
    <cfRule type="cellIs" dxfId="880" priority="66" operator="equal">
      <formula>"0"</formula>
    </cfRule>
    <cfRule type="cellIs" dxfId="879" priority="67" stopIfTrue="1" operator="equal">
      <formula>15</formula>
    </cfRule>
  </conditionalFormatting>
  <conditionalFormatting sqref="AR13">
    <cfRule type="cellIs" priority="60" operator="equal">
      <formula>""""""</formula>
    </cfRule>
    <cfRule type="cellIs" dxfId="878" priority="61" stopIfTrue="1" operator="equal">
      <formula>10</formula>
    </cfRule>
    <cfRule type="cellIs" dxfId="877" priority="62" operator="equal">
      <formula>"0"</formula>
    </cfRule>
    <cfRule type="cellIs" dxfId="876" priority="63" stopIfTrue="1" operator="equal">
      <formula>15</formula>
    </cfRule>
  </conditionalFormatting>
  <conditionalFormatting sqref="AT13">
    <cfRule type="cellIs" priority="56" operator="equal">
      <formula>""""""</formula>
    </cfRule>
    <cfRule type="cellIs" dxfId="875" priority="57" stopIfTrue="1" operator="equal">
      <formula>10</formula>
    </cfRule>
    <cfRule type="cellIs" dxfId="874" priority="58" operator="equal">
      <formula>"0"</formula>
    </cfRule>
    <cfRule type="cellIs" dxfId="873" priority="59" stopIfTrue="1" operator="equal">
      <formula>15</formula>
    </cfRule>
  </conditionalFormatting>
  <conditionalFormatting sqref="AV13">
    <cfRule type="cellIs" priority="52" operator="equal">
      <formula>""""""</formula>
    </cfRule>
    <cfRule type="cellIs" dxfId="872" priority="53" stopIfTrue="1" operator="equal">
      <formula>10</formula>
    </cfRule>
    <cfRule type="cellIs" dxfId="871" priority="54" operator="equal">
      <formula>"0"</formula>
    </cfRule>
    <cfRule type="cellIs" dxfId="870" priority="55" stopIfTrue="1" operator="equal">
      <formula>15</formula>
    </cfRule>
  </conditionalFormatting>
  <conditionalFormatting sqref="AX13">
    <cfRule type="cellIs" priority="48" operator="equal">
      <formula>""""""</formula>
    </cfRule>
    <cfRule type="cellIs" dxfId="869" priority="49" stopIfTrue="1" operator="equal">
      <formula>10</formula>
    </cfRule>
    <cfRule type="cellIs" dxfId="868" priority="50" operator="equal">
      <formula>"0"</formula>
    </cfRule>
    <cfRule type="cellIs" dxfId="867" priority="51" stopIfTrue="1" operator="equal">
      <formula>15</formula>
    </cfRule>
  </conditionalFormatting>
  <conditionalFormatting sqref="BM12">
    <cfRule type="cellIs" dxfId="866" priority="45" operator="equal">
      <formula>"EXTREMO"</formula>
    </cfRule>
    <cfRule type="cellIs" dxfId="865" priority="46" operator="equal">
      <formula>"MODERADO"</formula>
    </cfRule>
    <cfRule type="cellIs" dxfId="864" priority="47" operator="equal">
      <formula>"ALTO"</formula>
    </cfRule>
  </conditionalFormatting>
  <conditionalFormatting sqref="BJ10">
    <cfRule type="cellIs" dxfId="863" priority="39" operator="equal">
      <formula>"DÉBIL"</formula>
    </cfRule>
    <cfRule type="cellIs" dxfId="862" priority="40" operator="equal">
      <formula>"MODERADO"</formula>
    </cfRule>
    <cfRule type="cellIs" dxfId="861" priority="41" operator="equal">
      <formula>"FUERTE"</formula>
    </cfRule>
  </conditionalFormatting>
  <conditionalFormatting sqref="BJ12">
    <cfRule type="cellIs" dxfId="860" priority="36" operator="equal">
      <formula>"DÉBIL"</formula>
    </cfRule>
    <cfRule type="cellIs" dxfId="859" priority="37" operator="equal">
      <formula>"MODERADO"</formula>
    </cfRule>
    <cfRule type="cellIs" dxfId="858" priority="38" operator="equal">
      <formula>"FUERTE"</formula>
    </cfRule>
  </conditionalFormatting>
  <conditionalFormatting sqref="BI10">
    <cfRule type="cellIs" dxfId="857" priority="28" operator="equal">
      <formula>"CASI SIEMPRE"</formula>
    </cfRule>
    <cfRule type="cellIs" dxfId="856" priority="29" operator="equal">
      <formula>"PROBABLE"</formula>
    </cfRule>
    <cfRule type="cellIs" dxfId="855" priority="30" operator="equal">
      <formula>"POSIBLE"</formula>
    </cfRule>
    <cfRule type="cellIs" dxfId="854" priority="31" operator="equal">
      <formula>"RARA VEZ"</formula>
    </cfRule>
    <cfRule type="cellIs" dxfId="853" priority="32" operator="equal">
      <formula>"IMPROBABLE"</formula>
    </cfRule>
  </conditionalFormatting>
  <conditionalFormatting sqref="AK8">
    <cfRule type="cellIs" dxfId="852" priority="25" operator="equal">
      <formula>"EXTREMO"</formula>
    </cfRule>
    <cfRule type="cellIs" dxfId="851" priority="26" operator="equal">
      <formula>"MODERADO"</formula>
    </cfRule>
    <cfRule type="cellIs" dxfId="850" priority="27" operator="equal">
      <formula>"ALTO"</formula>
    </cfRule>
  </conditionalFormatting>
  <conditionalFormatting sqref="BG10">
    <cfRule type="cellIs" dxfId="849" priority="22" operator="equal">
      <formula>"DÉBIL"</formula>
    </cfRule>
    <cfRule type="cellIs" dxfId="848" priority="23" operator="equal">
      <formula>"MODERADO"</formula>
    </cfRule>
    <cfRule type="cellIs" dxfId="847" priority="24" operator="equal">
      <formula>"FUERTE"</formula>
    </cfRule>
  </conditionalFormatting>
  <conditionalFormatting sqref="BG12">
    <cfRule type="cellIs" dxfId="846" priority="19" operator="equal">
      <formula>"DÉBIL"</formula>
    </cfRule>
    <cfRule type="cellIs" dxfId="845" priority="20" operator="equal">
      <formula>"MODERADO"</formula>
    </cfRule>
    <cfRule type="cellIs" dxfId="844" priority="21" operator="equal">
      <formula>"FUERTE"</formula>
    </cfRule>
  </conditionalFormatting>
  <conditionalFormatting sqref="BH12">
    <cfRule type="cellIs" dxfId="843" priority="16" operator="equal">
      <formula>"DÉBIL"</formula>
    </cfRule>
    <cfRule type="cellIs" dxfId="842" priority="17" operator="equal">
      <formula>"MODERADO"</formula>
    </cfRule>
    <cfRule type="cellIs" dxfId="841" priority="18" operator="equal">
      <formula>"FUERTE"</formula>
    </cfRule>
  </conditionalFormatting>
  <conditionalFormatting sqref="BK8">
    <cfRule type="cellIs" dxfId="840" priority="10" operator="equal">
      <formula>"CATASTRÓFICO"</formula>
    </cfRule>
    <cfRule type="cellIs" dxfId="839" priority="11" operator="equal">
      <formula>"MAYOR"</formula>
    </cfRule>
    <cfRule type="cellIs" dxfId="838" priority="12" operator="equal">
      <formula>"MODERADO"</formula>
    </cfRule>
  </conditionalFormatting>
  <conditionalFormatting sqref="BK10">
    <cfRule type="cellIs" dxfId="837" priority="7" operator="equal">
      <formula>"CATASTRÓFICO"</formula>
    </cfRule>
    <cfRule type="cellIs" dxfId="836" priority="8" operator="equal">
      <formula>"MAYOR"</formula>
    </cfRule>
    <cfRule type="cellIs" dxfId="835" priority="9" operator="equal">
      <formula>"MODERADO"</formula>
    </cfRule>
  </conditionalFormatting>
  <conditionalFormatting sqref="BK12">
    <cfRule type="cellIs" dxfId="834" priority="4" operator="equal">
      <formula>"CATASTRÓFICO"</formula>
    </cfRule>
    <cfRule type="cellIs" dxfId="833" priority="5" operator="equal">
      <formula>"MAYOR"</formula>
    </cfRule>
    <cfRule type="cellIs" dxfId="832" priority="6" operator="equal">
      <formula>"MODERADO"</formula>
    </cfRule>
  </conditionalFormatting>
  <dataValidations xWindow="291" yWindow="396" count="11">
    <dataValidation type="list" allowBlank="1" showInputMessage="1" showErrorMessage="1" errorTitle="ERROR" error="NO ADMITE VALOR DIFERENTE AL DE LA LISTA DESPLEGABLE (X)" sqref="R8:AE9 Y10:AE13 AF8:AG13 P12:X12 P8:Q8" xr:uid="{85F524D1-342B-4525-A7AA-A35496650495}">
      <formula1>$MR$6</formula1>
    </dataValidation>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8:L8 H10:L10 H12:L12" xr:uid="{8CCFFB0B-59C9-4213-9600-8F8A4E1A0EDC}">
      <formula1>$MR$6</formula1>
    </dataValidation>
    <dataValidation type="list" allowBlank="1" showInputMessage="1" showErrorMessage="1" sqref="AM8:AM13" xr:uid="{5C4AC05F-DA0D-4460-9F65-2587FF019FA4}">
      <formula1>$ML$7:$ML$8</formula1>
    </dataValidation>
    <dataValidation type="list" allowBlank="1" showInputMessage="1" showErrorMessage="1" sqref="AO8:AO13" xr:uid="{19B9779E-97C2-42FE-A5F0-46F2C8BB3108}">
      <formula1>$ML$9:$ML$10</formula1>
    </dataValidation>
    <dataValidation type="list" allowBlank="1" showInputMessage="1" showErrorMessage="1" sqref="AQ8:AQ13" xr:uid="{2C18BCFA-DA58-4961-A779-4E520A7F1EB4}">
      <formula1>$MM$7:$MM$8</formula1>
    </dataValidation>
    <dataValidation type="list" allowBlank="1" showInputMessage="1" showErrorMessage="1" sqref="AS8:AS13" xr:uid="{7E1D822B-BE9A-4EFD-91CA-C3C414166FA9}">
      <formula1>$MN$7:$MN$9</formula1>
    </dataValidation>
    <dataValidation type="list" allowBlank="1" showInputMessage="1" showErrorMessage="1" sqref="AU8:AU13" xr:uid="{21D2D0C5-2694-4223-B1D4-8524A2EA8B09}">
      <formula1>$MO$7:$MO$8</formula1>
    </dataValidation>
    <dataValidation type="list" allowBlank="1" showInputMessage="1" showErrorMessage="1" sqref="AY8:AY13" xr:uid="{3442C383-736C-4A51-8526-5F7C9111D8D4}">
      <formula1>$MP$7:$MP$8</formula1>
    </dataValidation>
    <dataValidation type="list" allowBlank="1" showInputMessage="1" showErrorMessage="1" sqref="AW8:AW13" xr:uid="{E006D87C-A562-4EE1-88E4-9A075BC309D5}">
      <formula1>$MQ$7:$MQ$9</formula1>
    </dataValidation>
    <dataValidation type="list" allowBlank="1" showInputMessage="1" showErrorMessage="1" sqref="BC8:BC13" xr:uid="{62C4A8F7-E27B-4FAC-8AAE-4C41665DFC56}">
      <formula1>$MJ$6:$MJ$8</formula1>
    </dataValidation>
    <dataValidation type="list" allowBlank="1" showErrorMessage="1" errorTitle="ERROR" error="NO ADMITE VALOR DIFERENTE AL DE LA LISTA DESPLEGABLE (X)" promptTitle="ADVERTENCIA" prompt="Si marca más de un valor para un mismo riesgo, se tomará por VERDADERO el IMPACTO MÁS ALTO" sqref="O8:O13" xr:uid="{EFBFEC9E-3BC5-439D-B155-B182983EA6A7}">
      <formula1>$MR$6</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95F26-5515-4C8F-B940-118950D093E5}">
  <sheetPr>
    <tabColor rgb="FF548235"/>
  </sheetPr>
  <dimension ref="A1:MS11"/>
  <sheetViews>
    <sheetView topLeftCell="N1" zoomScale="98" zoomScaleNormal="98" workbookViewId="0">
      <selection activeCell="BL11" sqref="BL1:BL1048576"/>
    </sheetView>
  </sheetViews>
  <sheetFormatPr baseColWidth="10" defaultColWidth="11.5" defaultRowHeight="15"/>
  <cols>
    <col min="1" max="1" width="4" style="23" customWidth="1"/>
    <col min="2" max="2" width="16.6640625" style="7" customWidth="1"/>
    <col min="3" max="3" width="35.5" style="7" customWidth="1"/>
    <col min="4" max="4" width="45.33203125" style="7" customWidth="1"/>
    <col min="5" max="5" width="43.5" style="7" customWidth="1"/>
    <col min="6" max="6" width="15.5" style="23" customWidth="1"/>
    <col min="7" max="7" width="30.5" style="7" customWidth="1"/>
    <col min="8" max="12" width="5" style="23" hidden="1" customWidth="1"/>
    <col min="13" max="13" width="6.1640625" style="246" hidden="1" customWidth="1"/>
    <col min="14" max="14" width="16.5" style="247" customWidth="1"/>
    <col min="15" max="33" width="5" style="23" hidden="1" customWidth="1"/>
    <col min="34" max="34" width="6.1640625" style="250" hidden="1" customWidth="1"/>
    <col min="35" max="35" width="16.33203125" style="247" bestFit="1" customWidth="1"/>
    <col min="36" max="36" width="5.83203125" style="150" hidden="1" customWidth="1"/>
    <col min="37" max="37" width="13.83203125" style="150" customWidth="1"/>
    <col min="38" max="38" width="51.83203125" style="23" customWidth="1"/>
    <col min="39" max="39" width="16" style="23" hidden="1" customWidth="1"/>
    <col min="40" max="40" width="3.5" style="253" hidden="1" customWidth="1"/>
    <col min="41" max="41" width="16" style="23" hidden="1" customWidth="1"/>
    <col min="42" max="42" width="3.83203125" style="253" hidden="1" customWidth="1"/>
    <col min="43" max="43" width="16" style="23" hidden="1" customWidth="1"/>
    <col min="44" max="44" width="4.5" style="253" hidden="1" customWidth="1"/>
    <col min="45" max="45" width="16" style="23" hidden="1" customWidth="1"/>
    <col min="46" max="46" width="4.5" style="253" hidden="1" customWidth="1"/>
    <col min="47" max="47" width="16" style="23" hidden="1" customWidth="1"/>
    <col min="48" max="48" width="4.5" style="253" hidden="1" customWidth="1"/>
    <col min="49" max="49" width="16" style="23" hidden="1" customWidth="1"/>
    <col min="50" max="50" width="4.5" style="253" hidden="1" customWidth="1"/>
    <col min="51" max="51" width="16" style="23" hidden="1" customWidth="1"/>
    <col min="52" max="52" width="4.5" style="253" hidden="1" customWidth="1"/>
    <col min="53" max="53" width="14" style="150" hidden="1" customWidth="1"/>
    <col min="54" max="54" width="4.5" style="253" hidden="1" customWidth="1"/>
    <col min="55" max="55" width="20.1640625" style="26" hidden="1" customWidth="1"/>
    <col min="56" max="56" width="9.5" style="150" hidden="1" customWidth="1"/>
    <col min="57" max="58" width="13" style="150" hidden="1" customWidth="1"/>
    <col min="59" max="59" width="6.5" style="150" hidden="1" customWidth="1"/>
    <col min="60" max="60" width="7.5" style="150" hidden="1" customWidth="1"/>
    <col min="61" max="61" width="15.33203125" style="253" customWidth="1"/>
    <col min="62" max="62" width="2" style="150" hidden="1" customWidth="1"/>
    <col min="63" max="63" width="12.83203125" style="150" customWidth="1"/>
    <col min="64" max="64" width="6.5" style="150" hidden="1" customWidth="1"/>
    <col min="65" max="65" width="15.6640625" style="150" customWidth="1"/>
    <col min="66" max="66" width="10.1640625" style="23" hidden="1" customWidth="1"/>
    <col min="67" max="67" width="53.6640625" style="7" hidden="1" customWidth="1"/>
    <col min="68" max="68" width="32.83203125" style="23" hidden="1" customWidth="1"/>
    <col min="69" max="69" width="21.5" style="23" hidden="1" customWidth="1"/>
    <col min="70" max="296" width="9.1640625" style="7" bestFit="1" customWidth="1"/>
    <col min="297" max="297" width="4" style="7" customWidth="1"/>
    <col min="298" max="298" width="16.6640625" style="7" customWidth="1"/>
    <col min="299" max="299" width="45.33203125" style="7" customWidth="1"/>
    <col min="300" max="300" width="35.6640625" style="7" customWidth="1"/>
    <col min="301" max="301" width="15.5" style="7" customWidth="1"/>
    <col min="302" max="302" width="30.5" style="7" customWidth="1"/>
    <col min="303" max="304" width="10" style="7" customWidth="1"/>
    <col min="305" max="305" width="4" style="7" customWidth="1"/>
    <col min="306" max="306" width="13.83203125" style="7" customWidth="1"/>
    <col min="307" max="307" width="39.5" style="7" customWidth="1"/>
    <col min="308" max="309" width="13.5" style="7" customWidth="1"/>
    <col min="310" max="310" width="14" style="7" customWidth="1"/>
    <col min="311" max="311" width="12.5" style="7" customWidth="1"/>
    <col min="312" max="312" width="14.33203125" style="7" customWidth="1"/>
    <col min="313" max="313" width="13.6640625" style="7" customWidth="1"/>
    <col min="314" max="314" width="12.5" style="7" customWidth="1"/>
    <col min="315" max="315" width="14" style="7" customWidth="1"/>
    <col min="316" max="317" width="13" style="7" customWidth="1"/>
    <col min="318" max="318" width="15.33203125" style="7" customWidth="1"/>
    <col min="319" max="319" width="12.83203125" style="7" customWidth="1"/>
    <col min="320" max="320" width="3.83203125" style="7" customWidth="1"/>
    <col min="321" max="321" width="15.6640625" style="7" customWidth="1"/>
    <col min="322" max="322" width="10.1640625" style="7" customWidth="1"/>
    <col min="323" max="323" width="53.6640625" style="7" customWidth="1"/>
    <col min="324" max="324" width="32.83203125" style="7" customWidth="1"/>
    <col min="325" max="325" width="21.5" style="7" customWidth="1"/>
    <col min="326" max="347" width="9.1640625" style="7" bestFit="1" customWidth="1"/>
    <col min="348" max="348" width="31.1640625" style="7" customWidth="1"/>
    <col min="349" max="552" width="9.1640625" style="7" bestFit="1" customWidth="1"/>
    <col min="553" max="553" width="4" style="7" customWidth="1"/>
    <col min="554" max="554" width="16.6640625" style="7" customWidth="1"/>
    <col min="555" max="555" width="45.33203125" style="7" customWidth="1"/>
    <col min="556" max="556" width="35.6640625" style="7" customWidth="1"/>
    <col min="557" max="557" width="15.5" style="7" customWidth="1"/>
    <col min="558" max="558" width="30.5" style="7" customWidth="1"/>
    <col min="559" max="560" width="10" style="7" customWidth="1"/>
    <col min="561" max="561" width="4" style="7" customWidth="1"/>
    <col min="562" max="562" width="13.83203125" style="7" customWidth="1"/>
    <col min="563" max="563" width="39.5" style="7" customWidth="1"/>
    <col min="564" max="565" width="13.5" style="7" customWidth="1"/>
    <col min="566" max="566" width="14" style="7" customWidth="1"/>
    <col min="567" max="567" width="12.5" style="7" customWidth="1"/>
    <col min="568" max="568" width="14.33203125" style="7" customWidth="1"/>
    <col min="569" max="569" width="13.6640625" style="7" customWidth="1"/>
    <col min="570" max="570" width="12.5" style="7" customWidth="1"/>
    <col min="571" max="571" width="14" style="7" customWidth="1"/>
    <col min="572" max="573" width="13" style="7" customWidth="1"/>
    <col min="574" max="574" width="15.33203125" style="7" customWidth="1"/>
    <col min="575" max="575" width="12.83203125" style="7" customWidth="1"/>
    <col min="576" max="576" width="3.83203125" style="7" customWidth="1"/>
    <col min="577" max="577" width="15.6640625" style="7" customWidth="1"/>
    <col min="578" max="578" width="10.1640625" style="7" customWidth="1"/>
    <col min="579" max="579" width="53.6640625" style="7" customWidth="1"/>
    <col min="580" max="580" width="32.83203125" style="7" customWidth="1"/>
    <col min="581" max="581" width="21.5" style="7" customWidth="1"/>
    <col min="582" max="808" width="9.1640625" style="7" bestFit="1" customWidth="1"/>
    <col min="809" max="809" width="4" style="7" customWidth="1"/>
    <col min="810" max="810" width="16.6640625" style="7" customWidth="1"/>
    <col min="811" max="811" width="45.33203125" style="7" customWidth="1"/>
    <col min="812" max="812" width="35.6640625" style="7" customWidth="1"/>
    <col min="813" max="813" width="15.5" style="7" customWidth="1"/>
    <col min="814" max="814" width="30.5" style="7" customWidth="1"/>
    <col min="815" max="816" width="10" style="7" customWidth="1"/>
    <col min="817" max="817" width="4" style="7" customWidth="1"/>
    <col min="818" max="818" width="13.83203125" style="7" customWidth="1"/>
    <col min="819" max="819" width="39.5" style="7" customWidth="1"/>
    <col min="820" max="821" width="13.5" style="7" customWidth="1"/>
    <col min="822" max="822" width="14" style="7" customWidth="1"/>
    <col min="823" max="823" width="12.5" style="7" customWidth="1"/>
    <col min="824" max="824" width="14.33203125" style="7" customWidth="1"/>
    <col min="825" max="825" width="13.6640625" style="7" customWidth="1"/>
    <col min="826" max="826" width="12.5" style="7" customWidth="1"/>
    <col min="827" max="827" width="14" style="7" customWidth="1"/>
    <col min="828" max="829" width="13" style="7" customWidth="1"/>
    <col min="830" max="830" width="15.33203125" style="7" customWidth="1"/>
    <col min="831" max="831" width="12.83203125" style="7" customWidth="1"/>
    <col min="832" max="832" width="3.83203125" style="7" customWidth="1"/>
    <col min="833" max="833" width="15.6640625" style="7" customWidth="1"/>
    <col min="834" max="834" width="10.1640625" style="7" customWidth="1"/>
    <col min="835" max="835" width="53.6640625" style="7" customWidth="1"/>
    <col min="836" max="836" width="32.83203125" style="7" customWidth="1"/>
    <col min="837" max="837" width="21.5" style="7" customWidth="1"/>
    <col min="838" max="1064" width="9.1640625" style="7" bestFit="1" customWidth="1"/>
    <col min="1065" max="1065" width="4" style="7" customWidth="1"/>
    <col min="1066" max="1066" width="16.6640625" style="7" customWidth="1"/>
    <col min="1067" max="1067" width="45.33203125" style="7" customWidth="1"/>
    <col min="1068" max="1068" width="35.6640625" style="7" customWidth="1"/>
    <col min="1069" max="1069" width="15.5" style="7" customWidth="1"/>
    <col min="1070" max="1070" width="30.5" style="7" customWidth="1"/>
    <col min="1071" max="1072" width="10" style="7" customWidth="1"/>
    <col min="1073" max="1073" width="4" style="7" customWidth="1"/>
    <col min="1074" max="1074" width="13.83203125" style="7" customWidth="1"/>
    <col min="1075" max="1075" width="39.5" style="7" customWidth="1"/>
    <col min="1076" max="1077" width="13.5" style="7" customWidth="1"/>
    <col min="1078" max="1078" width="14" style="7" customWidth="1"/>
    <col min="1079" max="1079" width="12.5" style="7" customWidth="1"/>
    <col min="1080" max="1080" width="14.33203125" style="7" customWidth="1"/>
    <col min="1081" max="1081" width="13.6640625" style="7" customWidth="1"/>
    <col min="1082" max="1082" width="12.5" style="7" customWidth="1"/>
    <col min="1083" max="1083" width="14" style="7" customWidth="1"/>
    <col min="1084" max="1085" width="13" style="7" customWidth="1"/>
    <col min="1086" max="1086" width="15.33203125" style="7" customWidth="1"/>
    <col min="1087" max="1087" width="12.83203125" style="7" customWidth="1"/>
    <col min="1088" max="1088" width="3.83203125" style="7" customWidth="1"/>
    <col min="1089" max="1089" width="15.6640625" style="7" customWidth="1"/>
    <col min="1090" max="1090" width="10.1640625" style="7" customWidth="1"/>
    <col min="1091" max="1091" width="53.6640625" style="7" customWidth="1"/>
    <col min="1092" max="1092" width="32.83203125" style="7" customWidth="1"/>
    <col min="1093" max="1093" width="21.5" style="7" customWidth="1"/>
    <col min="1094" max="1320" width="9.1640625" style="7" bestFit="1" customWidth="1"/>
    <col min="1321" max="1321" width="4" style="7" customWidth="1"/>
    <col min="1322" max="1322" width="16.6640625" style="7" customWidth="1"/>
    <col min="1323" max="1323" width="45.33203125" style="7" customWidth="1"/>
    <col min="1324" max="1324" width="35.6640625" style="7" customWidth="1"/>
    <col min="1325" max="1325" width="15.5" style="7" customWidth="1"/>
    <col min="1326" max="1326" width="30.5" style="7" customWidth="1"/>
    <col min="1327" max="1328" width="10" style="7" customWidth="1"/>
    <col min="1329" max="1329" width="4" style="7" customWidth="1"/>
    <col min="1330" max="1330" width="13.83203125" style="7" customWidth="1"/>
    <col min="1331" max="1331" width="39.5" style="7" customWidth="1"/>
    <col min="1332" max="1333" width="13.5" style="7" customWidth="1"/>
    <col min="1334" max="1334" width="14" style="7" customWidth="1"/>
    <col min="1335" max="1335" width="12.5" style="7" customWidth="1"/>
    <col min="1336" max="1336" width="14.33203125" style="7" customWidth="1"/>
    <col min="1337" max="1337" width="13.6640625" style="7" customWidth="1"/>
    <col min="1338" max="1338" width="12.5" style="7" customWidth="1"/>
    <col min="1339" max="1339" width="14" style="7" customWidth="1"/>
    <col min="1340" max="1341" width="13" style="7" customWidth="1"/>
    <col min="1342" max="1342" width="15.33203125" style="7" customWidth="1"/>
    <col min="1343" max="1343" width="12.83203125" style="7" customWidth="1"/>
    <col min="1344" max="1344" width="3.83203125" style="7" customWidth="1"/>
    <col min="1345" max="1345" width="15.6640625" style="7" customWidth="1"/>
    <col min="1346" max="1346" width="10.1640625" style="7" customWidth="1"/>
    <col min="1347" max="1347" width="53.6640625" style="7" customWidth="1"/>
    <col min="1348" max="1348" width="32.83203125" style="7" customWidth="1"/>
    <col min="1349" max="1349" width="21.5" style="7" customWidth="1"/>
    <col min="1350" max="1576" width="9.1640625" style="7" bestFit="1" customWidth="1"/>
    <col min="1577" max="1577" width="4" style="7" customWidth="1"/>
    <col min="1578" max="1578" width="16.6640625" style="7" customWidth="1"/>
    <col min="1579" max="1579" width="45.33203125" style="7" customWidth="1"/>
    <col min="1580" max="1580" width="35.6640625" style="7" customWidth="1"/>
    <col min="1581" max="1581" width="15.5" style="7" customWidth="1"/>
    <col min="1582" max="1582" width="30.5" style="7" customWidth="1"/>
    <col min="1583" max="1584" width="10" style="7" customWidth="1"/>
    <col min="1585" max="1585" width="4" style="7" customWidth="1"/>
    <col min="1586" max="1586" width="13.83203125" style="7" customWidth="1"/>
    <col min="1587" max="1587" width="39.5" style="7" customWidth="1"/>
    <col min="1588" max="1589" width="13.5" style="7" customWidth="1"/>
    <col min="1590" max="1590" width="14" style="7" customWidth="1"/>
    <col min="1591" max="1591" width="12.5" style="7" customWidth="1"/>
    <col min="1592" max="1592" width="14.33203125" style="7" customWidth="1"/>
    <col min="1593" max="1593" width="13.6640625" style="7" customWidth="1"/>
    <col min="1594" max="1594" width="12.5" style="7" customWidth="1"/>
    <col min="1595" max="1595" width="14" style="7" customWidth="1"/>
    <col min="1596" max="1597" width="13" style="7" customWidth="1"/>
    <col min="1598" max="1598" width="15.33203125" style="7" customWidth="1"/>
    <col min="1599" max="1599" width="12.83203125" style="7" customWidth="1"/>
    <col min="1600" max="1600" width="3.83203125" style="7" customWidth="1"/>
    <col min="1601" max="1601" width="15.6640625" style="7" customWidth="1"/>
    <col min="1602" max="1602" width="10.1640625" style="7" customWidth="1"/>
    <col min="1603" max="1603" width="53.6640625" style="7" customWidth="1"/>
    <col min="1604" max="1604" width="32.83203125" style="7" customWidth="1"/>
    <col min="1605" max="1605" width="21.5" style="7" customWidth="1"/>
    <col min="1606" max="1832" width="9.1640625" style="7" bestFit="1" customWidth="1"/>
    <col min="1833" max="1833" width="4" style="7" customWidth="1"/>
    <col min="1834" max="1834" width="16.6640625" style="7" customWidth="1"/>
    <col min="1835" max="1835" width="45.33203125" style="7" customWidth="1"/>
    <col min="1836" max="1836" width="35.6640625" style="7" customWidth="1"/>
    <col min="1837" max="1837" width="15.5" style="7" customWidth="1"/>
    <col min="1838" max="1838" width="30.5" style="7" customWidth="1"/>
    <col min="1839" max="1840" width="10" style="7" customWidth="1"/>
    <col min="1841" max="1841" width="4" style="7" customWidth="1"/>
    <col min="1842" max="1842" width="13.83203125" style="7" customWidth="1"/>
    <col min="1843" max="1843" width="39.5" style="7" customWidth="1"/>
    <col min="1844" max="1845" width="13.5" style="7" customWidth="1"/>
    <col min="1846" max="1846" width="14" style="7" customWidth="1"/>
    <col min="1847" max="1847" width="12.5" style="7" customWidth="1"/>
    <col min="1848" max="1848" width="14.33203125" style="7" customWidth="1"/>
    <col min="1849" max="1849" width="13.6640625" style="7" customWidth="1"/>
    <col min="1850" max="1850" width="12.5" style="7" customWidth="1"/>
    <col min="1851" max="1851" width="14" style="7" customWidth="1"/>
    <col min="1852" max="1853" width="13" style="7" customWidth="1"/>
    <col min="1854" max="1854" width="15.33203125" style="7" customWidth="1"/>
    <col min="1855" max="1855" width="12.83203125" style="7" customWidth="1"/>
    <col min="1856" max="1856" width="3.83203125" style="7" customWidth="1"/>
    <col min="1857" max="1857" width="15.6640625" style="7" customWidth="1"/>
    <col min="1858" max="1858" width="10.1640625" style="7" customWidth="1"/>
    <col min="1859" max="1859" width="53.6640625" style="7" customWidth="1"/>
    <col min="1860" max="1860" width="32.83203125" style="7" customWidth="1"/>
    <col min="1861" max="1861" width="21.5" style="7" customWidth="1"/>
    <col min="1862" max="2088" width="9.1640625" style="7" bestFit="1" customWidth="1"/>
    <col min="2089" max="2089" width="4" style="7" customWidth="1"/>
    <col min="2090" max="2090" width="16.6640625" style="7" customWidth="1"/>
    <col min="2091" max="2091" width="45.33203125" style="7" customWidth="1"/>
    <col min="2092" max="2092" width="35.6640625" style="7" customWidth="1"/>
    <col min="2093" max="2093" width="15.5" style="7" customWidth="1"/>
    <col min="2094" max="2094" width="30.5" style="7" customWidth="1"/>
    <col min="2095" max="2096" width="10" style="7" customWidth="1"/>
    <col min="2097" max="2097" width="4" style="7" customWidth="1"/>
    <col min="2098" max="2098" width="13.83203125" style="7" customWidth="1"/>
    <col min="2099" max="2099" width="39.5" style="7" customWidth="1"/>
    <col min="2100" max="2101" width="13.5" style="7" customWidth="1"/>
    <col min="2102" max="2102" width="14" style="7" customWidth="1"/>
    <col min="2103" max="2103" width="12.5" style="7" customWidth="1"/>
    <col min="2104" max="2104" width="14.33203125" style="7" customWidth="1"/>
    <col min="2105" max="2105" width="13.6640625" style="7" customWidth="1"/>
    <col min="2106" max="2106" width="12.5" style="7" customWidth="1"/>
    <col min="2107" max="2107" width="14" style="7" customWidth="1"/>
    <col min="2108" max="2109" width="13" style="7" customWidth="1"/>
    <col min="2110" max="2110" width="15.33203125" style="7" customWidth="1"/>
    <col min="2111" max="2111" width="12.83203125" style="7" customWidth="1"/>
    <col min="2112" max="2112" width="3.83203125" style="7" customWidth="1"/>
    <col min="2113" max="2113" width="15.6640625" style="7" customWidth="1"/>
    <col min="2114" max="2114" width="10.1640625" style="7" customWidth="1"/>
    <col min="2115" max="2115" width="53.6640625" style="7" customWidth="1"/>
    <col min="2116" max="2116" width="32.83203125" style="7" customWidth="1"/>
    <col min="2117" max="2117" width="21.5" style="7" customWidth="1"/>
    <col min="2118" max="2344" width="9.1640625" style="7" bestFit="1" customWidth="1"/>
    <col min="2345" max="2345" width="4" style="7" customWidth="1"/>
    <col min="2346" max="2346" width="16.6640625" style="7" customWidth="1"/>
    <col min="2347" max="2347" width="45.33203125" style="7" customWidth="1"/>
    <col min="2348" max="2348" width="35.6640625" style="7" customWidth="1"/>
    <col min="2349" max="2349" width="15.5" style="7" customWidth="1"/>
    <col min="2350" max="2350" width="30.5" style="7" customWidth="1"/>
    <col min="2351" max="2352" width="10" style="7" customWidth="1"/>
    <col min="2353" max="2353" width="4" style="7" customWidth="1"/>
    <col min="2354" max="2354" width="13.83203125" style="7" customWidth="1"/>
    <col min="2355" max="2355" width="39.5" style="7" customWidth="1"/>
    <col min="2356" max="2357" width="13.5" style="7" customWidth="1"/>
    <col min="2358" max="2358" width="14" style="7" customWidth="1"/>
    <col min="2359" max="2359" width="12.5" style="7" customWidth="1"/>
    <col min="2360" max="2360" width="14.33203125" style="7" customWidth="1"/>
    <col min="2361" max="2361" width="13.6640625" style="7" customWidth="1"/>
    <col min="2362" max="2362" width="12.5" style="7" customWidth="1"/>
    <col min="2363" max="2363" width="14" style="7" customWidth="1"/>
    <col min="2364" max="2365" width="13" style="7" customWidth="1"/>
    <col min="2366" max="2366" width="15.33203125" style="7" customWidth="1"/>
    <col min="2367" max="2367" width="12.83203125" style="7" customWidth="1"/>
    <col min="2368" max="2368" width="3.83203125" style="7" customWidth="1"/>
    <col min="2369" max="2369" width="15.6640625" style="7" customWidth="1"/>
    <col min="2370" max="2370" width="10.1640625" style="7" customWidth="1"/>
    <col min="2371" max="2371" width="53.6640625" style="7" customWidth="1"/>
    <col min="2372" max="2372" width="32.83203125" style="7" customWidth="1"/>
    <col min="2373" max="2373" width="21.5" style="7" customWidth="1"/>
    <col min="2374" max="2600" width="9.1640625" style="7" bestFit="1" customWidth="1"/>
    <col min="2601" max="2601" width="4" style="7" customWidth="1"/>
    <col min="2602" max="2602" width="16.6640625" style="7" customWidth="1"/>
    <col min="2603" max="2603" width="45.33203125" style="7" customWidth="1"/>
    <col min="2604" max="2604" width="35.6640625" style="7" customWidth="1"/>
    <col min="2605" max="2605" width="15.5" style="7" customWidth="1"/>
    <col min="2606" max="2606" width="30.5" style="7" customWidth="1"/>
    <col min="2607" max="2608" width="10" style="7" customWidth="1"/>
    <col min="2609" max="2609" width="4" style="7" customWidth="1"/>
    <col min="2610" max="2610" width="13.83203125" style="7" customWidth="1"/>
    <col min="2611" max="2611" width="39.5" style="7" customWidth="1"/>
    <col min="2612" max="2613" width="13.5" style="7" customWidth="1"/>
    <col min="2614" max="2614" width="14" style="7" customWidth="1"/>
    <col min="2615" max="2615" width="12.5" style="7" customWidth="1"/>
    <col min="2616" max="2616" width="14.33203125" style="7" customWidth="1"/>
    <col min="2617" max="2617" width="13.6640625" style="7" customWidth="1"/>
    <col min="2618" max="2618" width="12.5" style="7" customWidth="1"/>
    <col min="2619" max="2619" width="14" style="7" customWidth="1"/>
    <col min="2620" max="2621" width="13" style="7" customWidth="1"/>
    <col min="2622" max="2622" width="15.33203125" style="7" customWidth="1"/>
    <col min="2623" max="2623" width="12.83203125" style="7" customWidth="1"/>
    <col min="2624" max="2624" width="3.83203125" style="7" customWidth="1"/>
    <col min="2625" max="2625" width="15.6640625" style="7" customWidth="1"/>
    <col min="2626" max="2626" width="10.1640625" style="7" customWidth="1"/>
    <col min="2627" max="2627" width="53.6640625" style="7" customWidth="1"/>
    <col min="2628" max="2628" width="32.83203125" style="7" customWidth="1"/>
    <col min="2629" max="2629" width="21.5" style="7" customWidth="1"/>
    <col min="2630" max="2856" width="9.1640625" style="7" bestFit="1" customWidth="1"/>
    <col min="2857" max="2857" width="4" style="7" customWidth="1"/>
    <col min="2858" max="2858" width="16.6640625" style="7" customWidth="1"/>
    <col min="2859" max="2859" width="45.33203125" style="7" customWidth="1"/>
    <col min="2860" max="2860" width="35.6640625" style="7" customWidth="1"/>
    <col min="2861" max="2861" width="15.5" style="7" customWidth="1"/>
    <col min="2862" max="2862" width="30.5" style="7" customWidth="1"/>
    <col min="2863" max="2864" width="10" style="7" customWidth="1"/>
    <col min="2865" max="2865" width="4" style="7" customWidth="1"/>
    <col min="2866" max="2866" width="13.83203125" style="7" customWidth="1"/>
    <col min="2867" max="2867" width="39.5" style="7" customWidth="1"/>
    <col min="2868" max="2869" width="13.5" style="7" customWidth="1"/>
    <col min="2870" max="2870" width="14" style="7" customWidth="1"/>
    <col min="2871" max="2871" width="12.5" style="7" customWidth="1"/>
    <col min="2872" max="2872" width="14.33203125" style="7" customWidth="1"/>
    <col min="2873" max="2873" width="13.6640625" style="7" customWidth="1"/>
    <col min="2874" max="2874" width="12.5" style="7" customWidth="1"/>
    <col min="2875" max="2875" width="14" style="7" customWidth="1"/>
    <col min="2876" max="2877" width="13" style="7" customWidth="1"/>
    <col min="2878" max="2878" width="15.33203125" style="7" customWidth="1"/>
    <col min="2879" max="2879" width="12.83203125" style="7" customWidth="1"/>
    <col min="2880" max="2880" width="3.83203125" style="7" customWidth="1"/>
    <col min="2881" max="2881" width="15.6640625" style="7" customWidth="1"/>
    <col min="2882" max="2882" width="10.1640625" style="7" customWidth="1"/>
    <col min="2883" max="2883" width="53.6640625" style="7" customWidth="1"/>
    <col min="2884" max="2884" width="32.83203125" style="7" customWidth="1"/>
    <col min="2885" max="2885" width="21.5" style="7" customWidth="1"/>
    <col min="2886" max="3112" width="9.1640625" style="7" bestFit="1" customWidth="1"/>
    <col min="3113" max="3113" width="4" style="7" customWidth="1"/>
    <col min="3114" max="3114" width="16.6640625" style="7" customWidth="1"/>
    <col min="3115" max="3115" width="45.33203125" style="7" customWidth="1"/>
    <col min="3116" max="3116" width="35.6640625" style="7" customWidth="1"/>
    <col min="3117" max="3117" width="15.5" style="7" customWidth="1"/>
    <col min="3118" max="3118" width="30.5" style="7" customWidth="1"/>
    <col min="3119" max="3120" width="10" style="7" customWidth="1"/>
    <col min="3121" max="3121" width="4" style="7" customWidth="1"/>
    <col min="3122" max="3122" width="13.83203125" style="7" customWidth="1"/>
    <col min="3123" max="3123" width="39.5" style="7" customWidth="1"/>
    <col min="3124" max="3125" width="13.5" style="7" customWidth="1"/>
    <col min="3126" max="3126" width="14" style="7" customWidth="1"/>
    <col min="3127" max="3127" width="12.5" style="7" customWidth="1"/>
    <col min="3128" max="3128" width="14.33203125" style="7" customWidth="1"/>
    <col min="3129" max="3129" width="13.6640625" style="7" customWidth="1"/>
    <col min="3130" max="3130" width="12.5" style="7" customWidth="1"/>
    <col min="3131" max="3131" width="14" style="7" customWidth="1"/>
    <col min="3132" max="3133" width="13" style="7" customWidth="1"/>
    <col min="3134" max="3134" width="15.33203125" style="7" customWidth="1"/>
    <col min="3135" max="3135" width="12.83203125" style="7" customWidth="1"/>
    <col min="3136" max="3136" width="3.83203125" style="7" customWidth="1"/>
    <col min="3137" max="3137" width="15.6640625" style="7" customWidth="1"/>
    <col min="3138" max="3138" width="10.1640625" style="7" customWidth="1"/>
    <col min="3139" max="3139" width="53.6640625" style="7" customWidth="1"/>
    <col min="3140" max="3140" width="32.83203125" style="7" customWidth="1"/>
    <col min="3141" max="3141" width="21.5" style="7" customWidth="1"/>
    <col min="3142" max="3368" width="9.1640625" style="7" bestFit="1" customWidth="1"/>
    <col min="3369" max="3369" width="4" style="7" customWidth="1"/>
    <col min="3370" max="3370" width="16.6640625" style="7" customWidth="1"/>
    <col min="3371" max="3371" width="45.33203125" style="7" customWidth="1"/>
    <col min="3372" max="3372" width="35.6640625" style="7" customWidth="1"/>
    <col min="3373" max="3373" width="15.5" style="7" customWidth="1"/>
    <col min="3374" max="3374" width="30.5" style="7" customWidth="1"/>
    <col min="3375" max="3376" width="10" style="7" customWidth="1"/>
    <col min="3377" max="3377" width="4" style="7" customWidth="1"/>
    <col min="3378" max="3378" width="13.83203125" style="7" customWidth="1"/>
    <col min="3379" max="3379" width="39.5" style="7" customWidth="1"/>
    <col min="3380" max="3381" width="13.5" style="7" customWidth="1"/>
    <col min="3382" max="3382" width="14" style="7" customWidth="1"/>
    <col min="3383" max="3383" width="12.5" style="7" customWidth="1"/>
    <col min="3384" max="3384" width="14.33203125" style="7" customWidth="1"/>
    <col min="3385" max="3385" width="13.6640625" style="7" customWidth="1"/>
    <col min="3386" max="3386" width="12.5" style="7" customWidth="1"/>
    <col min="3387" max="3387" width="14" style="7" customWidth="1"/>
    <col min="3388" max="3389" width="13" style="7" customWidth="1"/>
    <col min="3390" max="3390" width="15.33203125" style="7" customWidth="1"/>
    <col min="3391" max="3391" width="12.83203125" style="7" customWidth="1"/>
    <col min="3392" max="3392" width="3.83203125" style="7" customWidth="1"/>
    <col min="3393" max="3393" width="15.6640625" style="7" customWidth="1"/>
    <col min="3394" max="3394" width="10.1640625" style="7" customWidth="1"/>
    <col min="3395" max="3395" width="53.6640625" style="7" customWidth="1"/>
    <col min="3396" max="3396" width="32.83203125" style="7" customWidth="1"/>
    <col min="3397" max="3397" width="21.5" style="7" customWidth="1"/>
    <col min="3398" max="3624" width="9.1640625" style="7" bestFit="1" customWidth="1"/>
    <col min="3625" max="3625" width="4" style="7" customWidth="1"/>
    <col min="3626" max="3626" width="16.6640625" style="7" customWidth="1"/>
    <col min="3627" max="3627" width="45.33203125" style="7" customWidth="1"/>
    <col min="3628" max="3628" width="35.6640625" style="7" customWidth="1"/>
    <col min="3629" max="3629" width="15.5" style="7" customWidth="1"/>
    <col min="3630" max="3630" width="30.5" style="7" customWidth="1"/>
    <col min="3631" max="3632" width="10" style="7" customWidth="1"/>
    <col min="3633" max="3633" width="4" style="7" customWidth="1"/>
    <col min="3634" max="3634" width="13.83203125" style="7" customWidth="1"/>
    <col min="3635" max="3635" width="39.5" style="7" customWidth="1"/>
    <col min="3636" max="3637" width="13.5" style="7" customWidth="1"/>
    <col min="3638" max="3638" width="14" style="7" customWidth="1"/>
    <col min="3639" max="3639" width="12.5" style="7" customWidth="1"/>
    <col min="3640" max="3640" width="14.33203125" style="7" customWidth="1"/>
    <col min="3641" max="3641" width="13.6640625" style="7" customWidth="1"/>
    <col min="3642" max="3642" width="12.5" style="7" customWidth="1"/>
    <col min="3643" max="3643" width="14" style="7" customWidth="1"/>
    <col min="3644" max="3645" width="13" style="7" customWidth="1"/>
    <col min="3646" max="3646" width="15.33203125" style="7" customWidth="1"/>
    <col min="3647" max="3647" width="12.83203125" style="7" customWidth="1"/>
    <col min="3648" max="3648" width="3.83203125" style="7" customWidth="1"/>
    <col min="3649" max="3649" width="15.6640625" style="7" customWidth="1"/>
    <col min="3650" max="3650" width="10.1640625" style="7" customWidth="1"/>
    <col min="3651" max="3651" width="53.6640625" style="7" customWidth="1"/>
    <col min="3652" max="3652" width="32.83203125" style="7" customWidth="1"/>
    <col min="3653" max="3653" width="21.5" style="7" customWidth="1"/>
    <col min="3654" max="3880" width="9.1640625" style="7" bestFit="1" customWidth="1"/>
    <col min="3881" max="3881" width="4" style="7" customWidth="1"/>
    <col min="3882" max="3882" width="16.6640625" style="7" customWidth="1"/>
    <col min="3883" max="3883" width="45.33203125" style="7" customWidth="1"/>
    <col min="3884" max="3884" width="35.6640625" style="7" customWidth="1"/>
    <col min="3885" max="3885" width="15.5" style="7" customWidth="1"/>
    <col min="3886" max="3886" width="30.5" style="7" customWidth="1"/>
    <col min="3887" max="3888" width="10" style="7" customWidth="1"/>
    <col min="3889" max="3889" width="4" style="7" customWidth="1"/>
    <col min="3890" max="3890" width="13.83203125" style="7" customWidth="1"/>
    <col min="3891" max="3891" width="39.5" style="7" customWidth="1"/>
    <col min="3892" max="3893" width="13.5" style="7" customWidth="1"/>
    <col min="3894" max="3894" width="14" style="7" customWidth="1"/>
    <col min="3895" max="3895" width="12.5" style="7" customWidth="1"/>
    <col min="3896" max="3896" width="14.33203125" style="7" customWidth="1"/>
    <col min="3897" max="3897" width="13.6640625" style="7" customWidth="1"/>
    <col min="3898" max="3898" width="12.5" style="7" customWidth="1"/>
    <col min="3899" max="3899" width="14" style="7" customWidth="1"/>
    <col min="3900" max="3901" width="13" style="7" customWidth="1"/>
    <col min="3902" max="3902" width="15.33203125" style="7" customWidth="1"/>
    <col min="3903" max="3903" width="12.83203125" style="7" customWidth="1"/>
    <col min="3904" max="3904" width="3.83203125" style="7" customWidth="1"/>
    <col min="3905" max="3905" width="15.6640625" style="7" customWidth="1"/>
    <col min="3906" max="3906" width="10.1640625" style="7" customWidth="1"/>
    <col min="3907" max="3907" width="53.6640625" style="7" customWidth="1"/>
    <col min="3908" max="3908" width="32.83203125" style="7" customWidth="1"/>
    <col min="3909" max="3909" width="21.5" style="7" customWidth="1"/>
    <col min="3910" max="4136" width="9.1640625" style="7" bestFit="1" customWidth="1"/>
    <col min="4137" max="4137" width="4" style="7" customWidth="1"/>
    <col min="4138" max="4138" width="16.6640625" style="7" customWidth="1"/>
    <col min="4139" max="4139" width="45.33203125" style="7" customWidth="1"/>
    <col min="4140" max="4140" width="35.6640625" style="7" customWidth="1"/>
    <col min="4141" max="4141" width="15.5" style="7" customWidth="1"/>
    <col min="4142" max="4142" width="30.5" style="7" customWidth="1"/>
    <col min="4143" max="4144" width="10" style="7" customWidth="1"/>
    <col min="4145" max="4145" width="4" style="7" customWidth="1"/>
    <col min="4146" max="4146" width="13.83203125" style="7" customWidth="1"/>
    <col min="4147" max="4147" width="39.5" style="7" customWidth="1"/>
    <col min="4148" max="4149" width="13.5" style="7" customWidth="1"/>
    <col min="4150" max="4150" width="14" style="7" customWidth="1"/>
    <col min="4151" max="4151" width="12.5" style="7" customWidth="1"/>
    <col min="4152" max="4152" width="14.33203125" style="7" customWidth="1"/>
    <col min="4153" max="4153" width="13.6640625" style="7" customWidth="1"/>
    <col min="4154" max="4154" width="12.5" style="7" customWidth="1"/>
    <col min="4155" max="4155" width="14" style="7" customWidth="1"/>
    <col min="4156" max="4157" width="13" style="7" customWidth="1"/>
    <col min="4158" max="4158" width="15.33203125" style="7" customWidth="1"/>
    <col min="4159" max="4159" width="12.83203125" style="7" customWidth="1"/>
    <col min="4160" max="4160" width="3.83203125" style="7" customWidth="1"/>
    <col min="4161" max="4161" width="15.6640625" style="7" customWidth="1"/>
    <col min="4162" max="4162" width="10.1640625" style="7" customWidth="1"/>
    <col min="4163" max="4163" width="53.6640625" style="7" customWidth="1"/>
    <col min="4164" max="4164" width="32.83203125" style="7" customWidth="1"/>
    <col min="4165" max="4165" width="21.5" style="7" customWidth="1"/>
    <col min="4166" max="4392" width="9.1640625" style="7" bestFit="1" customWidth="1"/>
    <col min="4393" max="4393" width="4" style="7" customWidth="1"/>
    <col min="4394" max="4394" width="16.6640625" style="7" customWidth="1"/>
    <col min="4395" max="4395" width="45.33203125" style="7" customWidth="1"/>
    <col min="4396" max="4396" width="35.6640625" style="7" customWidth="1"/>
    <col min="4397" max="4397" width="15.5" style="7" customWidth="1"/>
    <col min="4398" max="4398" width="30.5" style="7" customWidth="1"/>
    <col min="4399" max="4400" width="10" style="7" customWidth="1"/>
    <col min="4401" max="4401" width="4" style="7" customWidth="1"/>
    <col min="4402" max="4402" width="13.83203125" style="7" customWidth="1"/>
    <col min="4403" max="4403" width="39.5" style="7" customWidth="1"/>
    <col min="4404" max="4405" width="13.5" style="7" customWidth="1"/>
    <col min="4406" max="4406" width="14" style="7" customWidth="1"/>
    <col min="4407" max="4407" width="12.5" style="7" customWidth="1"/>
    <col min="4408" max="4408" width="14.33203125" style="7" customWidth="1"/>
    <col min="4409" max="4409" width="13.6640625" style="7" customWidth="1"/>
    <col min="4410" max="4410" width="12.5" style="7" customWidth="1"/>
    <col min="4411" max="4411" width="14" style="7" customWidth="1"/>
    <col min="4412" max="4413" width="13" style="7" customWidth="1"/>
    <col min="4414" max="4414" width="15.33203125" style="7" customWidth="1"/>
    <col min="4415" max="4415" width="12.83203125" style="7" customWidth="1"/>
    <col min="4416" max="4416" width="3.83203125" style="7" customWidth="1"/>
    <col min="4417" max="4417" width="15.6640625" style="7" customWidth="1"/>
    <col min="4418" max="4418" width="10.1640625" style="7" customWidth="1"/>
    <col min="4419" max="4419" width="53.6640625" style="7" customWidth="1"/>
    <col min="4420" max="4420" width="32.83203125" style="7" customWidth="1"/>
    <col min="4421" max="4421" width="21.5" style="7" customWidth="1"/>
    <col min="4422" max="4648" width="9.1640625" style="7" bestFit="1" customWidth="1"/>
    <col min="4649" max="4649" width="4" style="7" customWidth="1"/>
    <col min="4650" max="4650" width="16.6640625" style="7" customWidth="1"/>
    <col min="4651" max="4651" width="45.33203125" style="7" customWidth="1"/>
    <col min="4652" max="4652" width="35.6640625" style="7" customWidth="1"/>
    <col min="4653" max="4653" width="15.5" style="7" customWidth="1"/>
    <col min="4654" max="4654" width="30.5" style="7" customWidth="1"/>
    <col min="4655" max="4656" width="10" style="7" customWidth="1"/>
    <col min="4657" max="4657" width="4" style="7" customWidth="1"/>
    <col min="4658" max="4658" width="13.83203125" style="7" customWidth="1"/>
    <col min="4659" max="4659" width="39.5" style="7" customWidth="1"/>
    <col min="4660" max="4661" width="13.5" style="7" customWidth="1"/>
    <col min="4662" max="4662" width="14" style="7" customWidth="1"/>
    <col min="4663" max="4663" width="12.5" style="7" customWidth="1"/>
    <col min="4664" max="4664" width="14.33203125" style="7" customWidth="1"/>
    <col min="4665" max="4665" width="13.6640625" style="7" customWidth="1"/>
    <col min="4666" max="4666" width="12.5" style="7" customWidth="1"/>
    <col min="4667" max="4667" width="14" style="7" customWidth="1"/>
    <col min="4668" max="4669" width="13" style="7" customWidth="1"/>
    <col min="4670" max="4670" width="15.33203125" style="7" customWidth="1"/>
    <col min="4671" max="4671" width="12.83203125" style="7" customWidth="1"/>
    <col min="4672" max="4672" width="3.83203125" style="7" customWidth="1"/>
    <col min="4673" max="4673" width="15.6640625" style="7" customWidth="1"/>
    <col min="4674" max="4674" width="10.1640625" style="7" customWidth="1"/>
    <col min="4675" max="4675" width="53.6640625" style="7" customWidth="1"/>
    <col min="4676" max="4676" width="32.83203125" style="7" customWidth="1"/>
    <col min="4677" max="4677" width="21.5" style="7" customWidth="1"/>
    <col min="4678" max="4904" width="9.1640625" style="7" bestFit="1" customWidth="1"/>
    <col min="4905" max="4905" width="4" style="7" customWidth="1"/>
    <col min="4906" max="4906" width="16.6640625" style="7" customWidth="1"/>
    <col min="4907" max="4907" width="45.33203125" style="7" customWidth="1"/>
    <col min="4908" max="4908" width="35.6640625" style="7" customWidth="1"/>
    <col min="4909" max="4909" width="15.5" style="7" customWidth="1"/>
    <col min="4910" max="4910" width="30.5" style="7" customWidth="1"/>
    <col min="4911" max="4912" width="10" style="7" customWidth="1"/>
    <col min="4913" max="4913" width="4" style="7" customWidth="1"/>
    <col min="4914" max="4914" width="13.83203125" style="7" customWidth="1"/>
    <col min="4915" max="4915" width="39.5" style="7" customWidth="1"/>
    <col min="4916" max="4917" width="13.5" style="7" customWidth="1"/>
    <col min="4918" max="4918" width="14" style="7" customWidth="1"/>
    <col min="4919" max="4919" width="12.5" style="7" customWidth="1"/>
    <col min="4920" max="4920" width="14.33203125" style="7" customWidth="1"/>
    <col min="4921" max="4921" width="13.6640625" style="7" customWidth="1"/>
    <col min="4922" max="4922" width="12.5" style="7" customWidth="1"/>
    <col min="4923" max="4923" width="14" style="7" customWidth="1"/>
    <col min="4924" max="4925" width="13" style="7" customWidth="1"/>
    <col min="4926" max="4926" width="15.33203125" style="7" customWidth="1"/>
    <col min="4927" max="4927" width="12.83203125" style="7" customWidth="1"/>
    <col min="4928" max="4928" width="3.83203125" style="7" customWidth="1"/>
    <col min="4929" max="4929" width="15.6640625" style="7" customWidth="1"/>
    <col min="4930" max="4930" width="10.1640625" style="7" customWidth="1"/>
    <col min="4931" max="4931" width="53.6640625" style="7" customWidth="1"/>
    <col min="4932" max="4932" width="32.83203125" style="7" customWidth="1"/>
    <col min="4933" max="4933" width="21.5" style="7" customWidth="1"/>
    <col min="4934" max="5160" width="9.1640625" style="7" bestFit="1" customWidth="1"/>
    <col min="5161" max="5161" width="4" style="7" customWidth="1"/>
    <col min="5162" max="5162" width="16.6640625" style="7" customWidth="1"/>
    <col min="5163" max="5163" width="45.33203125" style="7" customWidth="1"/>
    <col min="5164" max="5164" width="35.6640625" style="7" customWidth="1"/>
    <col min="5165" max="5165" width="15.5" style="7" customWidth="1"/>
    <col min="5166" max="5166" width="30.5" style="7" customWidth="1"/>
    <col min="5167" max="5168" width="10" style="7" customWidth="1"/>
    <col min="5169" max="5169" width="4" style="7" customWidth="1"/>
    <col min="5170" max="5170" width="13.83203125" style="7" customWidth="1"/>
    <col min="5171" max="5171" width="39.5" style="7" customWidth="1"/>
    <col min="5172" max="5173" width="13.5" style="7" customWidth="1"/>
    <col min="5174" max="5174" width="14" style="7" customWidth="1"/>
    <col min="5175" max="5175" width="12.5" style="7" customWidth="1"/>
    <col min="5176" max="5176" width="14.33203125" style="7" customWidth="1"/>
    <col min="5177" max="5177" width="13.6640625" style="7" customWidth="1"/>
    <col min="5178" max="5178" width="12.5" style="7" customWidth="1"/>
    <col min="5179" max="5179" width="14" style="7" customWidth="1"/>
    <col min="5180" max="5181" width="13" style="7" customWidth="1"/>
    <col min="5182" max="5182" width="15.33203125" style="7" customWidth="1"/>
    <col min="5183" max="5183" width="12.83203125" style="7" customWidth="1"/>
    <col min="5184" max="5184" width="3.83203125" style="7" customWidth="1"/>
    <col min="5185" max="5185" width="15.6640625" style="7" customWidth="1"/>
    <col min="5186" max="5186" width="10.1640625" style="7" customWidth="1"/>
    <col min="5187" max="5187" width="53.6640625" style="7" customWidth="1"/>
    <col min="5188" max="5188" width="32.83203125" style="7" customWidth="1"/>
    <col min="5189" max="5189" width="21.5" style="7" customWidth="1"/>
    <col min="5190" max="5416" width="9.1640625" style="7" bestFit="1" customWidth="1"/>
    <col min="5417" max="5417" width="4" style="7" customWidth="1"/>
    <col min="5418" max="5418" width="16.6640625" style="7" customWidth="1"/>
    <col min="5419" max="5419" width="45.33203125" style="7" customWidth="1"/>
    <col min="5420" max="5420" width="35.6640625" style="7" customWidth="1"/>
    <col min="5421" max="5421" width="15.5" style="7" customWidth="1"/>
    <col min="5422" max="5422" width="30.5" style="7" customWidth="1"/>
    <col min="5423" max="5424" width="10" style="7" customWidth="1"/>
    <col min="5425" max="5425" width="4" style="7" customWidth="1"/>
    <col min="5426" max="5426" width="13.83203125" style="7" customWidth="1"/>
    <col min="5427" max="5427" width="39.5" style="7" customWidth="1"/>
    <col min="5428" max="5429" width="13.5" style="7" customWidth="1"/>
    <col min="5430" max="5430" width="14" style="7" customWidth="1"/>
    <col min="5431" max="5431" width="12.5" style="7" customWidth="1"/>
    <col min="5432" max="5432" width="14.33203125" style="7" customWidth="1"/>
    <col min="5433" max="5433" width="13.6640625" style="7" customWidth="1"/>
    <col min="5434" max="5434" width="12.5" style="7" customWidth="1"/>
    <col min="5435" max="5435" width="14" style="7" customWidth="1"/>
    <col min="5436" max="5437" width="13" style="7" customWidth="1"/>
    <col min="5438" max="5438" width="15.33203125" style="7" customWidth="1"/>
    <col min="5439" max="5439" width="12.83203125" style="7" customWidth="1"/>
    <col min="5440" max="5440" width="3.83203125" style="7" customWidth="1"/>
    <col min="5441" max="5441" width="15.6640625" style="7" customWidth="1"/>
    <col min="5442" max="5442" width="10.1640625" style="7" customWidth="1"/>
    <col min="5443" max="5443" width="53.6640625" style="7" customWidth="1"/>
    <col min="5444" max="5444" width="32.83203125" style="7" customWidth="1"/>
    <col min="5445" max="5445" width="21.5" style="7" customWidth="1"/>
    <col min="5446" max="5672" width="9.1640625" style="7" bestFit="1" customWidth="1"/>
    <col min="5673" max="5673" width="4" style="7" customWidth="1"/>
    <col min="5674" max="5674" width="16.6640625" style="7" customWidth="1"/>
    <col min="5675" max="5675" width="45.33203125" style="7" customWidth="1"/>
    <col min="5676" max="5676" width="35.6640625" style="7" customWidth="1"/>
    <col min="5677" max="5677" width="15.5" style="7" customWidth="1"/>
    <col min="5678" max="5678" width="30.5" style="7" customWidth="1"/>
    <col min="5679" max="5680" width="10" style="7" customWidth="1"/>
    <col min="5681" max="5681" width="4" style="7" customWidth="1"/>
    <col min="5682" max="5682" width="13.83203125" style="7" customWidth="1"/>
    <col min="5683" max="5683" width="39.5" style="7" customWidth="1"/>
    <col min="5684" max="5685" width="13.5" style="7" customWidth="1"/>
    <col min="5686" max="5686" width="14" style="7" customWidth="1"/>
    <col min="5687" max="5687" width="12.5" style="7" customWidth="1"/>
    <col min="5688" max="5688" width="14.33203125" style="7" customWidth="1"/>
    <col min="5689" max="5689" width="13.6640625" style="7" customWidth="1"/>
    <col min="5690" max="5690" width="12.5" style="7" customWidth="1"/>
    <col min="5691" max="5691" width="14" style="7" customWidth="1"/>
    <col min="5692" max="5693" width="13" style="7" customWidth="1"/>
    <col min="5694" max="5694" width="15.33203125" style="7" customWidth="1"/>
    <col min="5695" max="5695" width="12.83203125" style="7" customWidth="1"/>
    <col min="5696" max="5696" width="3.83203125" style="7" customWidth="1"/>
    <col min="5697" max="5697" width="15.6640625" style="7" customWidth="1"/>
    <col min="5698" max="5698" width="10.1640625" style="7" customWidth="1"/>
    <col min="5699" max="5699" width="53.6640625" style="7" customWidth="1"/>
    <col min="5700" max="5700" width="32.83203125" style="7" customWidth="1"/>
    <col min="5701" max="5701" width="21.5" style="7" customWidth="1"/>
    <col min="5702" max="5928" width="9.1640625" style="7" bestFit="1" customWidth="1"/>
    <col min="5929" max="5929" width="4" style="7" customWidth="1"/>
    <col min="5930" max="5930" width="16.6640625" style="7" customWidth="1"/>
    <col min="5931" max="5931" width="45.33203125" style="7" customWidth="1"/>
    <col min="5932" max="5932" width="35.6640625" style="7" customWidth="1"/>
    <col min="5933" max="5933" width="15.5" style="7" customWidth="1"/>
    <col min="5934" max="5934" width="30.5" style="7" customWidth="1"/>
    <col min="5935" max="5936" width="10" style="7" customWidth="1"/>
    <col min="5937" max="5937" width="4" style="7" customWidth="1"/>
    <col min="5938" max="5938" width="13.83203125" style="7" customWidth="1"/>
    <col min="5939" max="5939" width="39.5" style="7" customWidth="1"/>
    <col min="5940" max="5941" width="13.5" style="7" customWidth="1"/>
    <col min="5942" max="5942" width="14" style="7" customWidth="1"/>
    <col min="5943" max="5943" width="12.5" style="7" customWidth="1"/>
    <col min="5944" max="5944" width="14.33203125" style="7" customWidth="1"/>
    <col min="5945" max="5945" width="13.6640625" style="7" customWidth="1"/>
    <col min="5946" max="5946" width="12.5" style="7" customWidth="1"/>
    <col min="5947" max="5947" width="14" style="7" customWidth="1"/>
    <col min="5948" max="5949" width="13" style="7" customWidth="1"/>
    <col min="5950" max="5950" width="15.33203125" style="7" customWidth="1"/>
    <col min="5951" max="5951" width="12.83203125" style="7" customWidth="1"/>
    <col min="5952" max="5952" width="3.83203125" style="7" customWidth="1"/>
    <col min="5953" max="5953" width="15.6640625" style="7" customWidth="1"/>
    <col min="5954" max="5954" width="10.1640625" style="7" customWidth="1"/>
    <col min="5955" max="5955" width="53.6640625" style="7" customWidth="1"/>
    <col min="5956" max="5956" width="32.83203125" style="7" customWidth="1"/>
    <col min="5957" max="5957" width="21.5" style="7" customWidth="1"/>
    <col min="5958" max="6184" width="9.1640625" style="7" bestFit="1" customWidth="1"/>
    <col min="6185" max="6185" width="4" style="7" customWidth="1"/>
    <col min="6186" max="6186" width="16.6640625" style="7" customWidth="1"/>
    <col min="6187" max="6187" width="45.33203125" style="7" customWidth="1"/>
    <col min="6188" max="6188" width="35.6640625" style="7" customWidth="1"/>
    <col min="6189" max="6189" width="15.5" style="7" customWidth="1"/>
    <col min="6190" max="6190" width="30.5" style="7" customWidth="1"/>
    <col min="6191" max="6192" width="10" style="7" customWidth="1"/>
    <col min="6193" max="6193" width="4" style="7" customWidth="1"/>
    <col min="6194" max="6194" width="13.83203125" style="7" customWidth="1"/>
    <col min="6195" max="6195" width="39.5" style="7" customWidth="1"/>
    <col min="6196" max="6197" width="13.5" style="7" customWidth="1"/>
    <col min="6198" max="6198" width="14" style="7" customWidth="1"/>
    <col min="6199" max="6199" width="12.5" style="7" customWidth="1"/>
    <col min="6200" max="6200" width="14.33203125" style="7" customWidth="1"/>
    <col min="6201" max="6201" width="13.6640625" style="7" customWidth="1"/>
    <col min="6202" max="6202" width="12.5" style="7" customWidth="1"/>
    <col min="6203" max="6203" width="14" style="7" customWidth="1"/>
    <col min="6204" max="6205" width="13" style="7" customWidth="1"/>
    <col min="6206" max="6206" width="15.33203125" style="7" customWidth="1"/>
    <col min="6207" max="6207" width="12.83203125" style="7" customWidth="1"/>
    <col min="6208" max="6208" width="3.83203125" style="7" customWidth="1"/>
    <col min="6209" max="6209" width="15.6640625" style="7" customWidth="1"/>
    <col min="6210" max="6210" width="10.1640625" style="7" customWidth="1"/>
    <col min="6211" max="6211" width="53.6640625" style="7" customWidth="1"/>
    <col min="6212" max="6212" width="32.83203125" style="7" customWidth="1"/>
    <col min="6213" max="6213" width="21.5" style="7" customWidth="1"/>
    <col min="6214" max="6440" width="9.1640625" style="7" bestFit="1" customWidth="1"/>
    <col min="6441" max="6441" width="4" style="7" customWidth="1"/>
    <col min="6442" max="6442" width="16.6640625" style="7" customWidth="1"/>
    <col min="6443" max="6443" width="45.33203125" style="7" customWidth="1"/>
    <col min="6444" max="6444" width="35.6640625" style="7" customWidth="1"/>
    <col min="6445" max="6445" width="15.5" style="7" customWidth="1"/>
    <col min="6446" max="6446" width="30.5" style="7" customWidth="1"/>
    <col min="6447" max="6448" width="10" style="7" customWidth="1"/>
    <col min="6449" max="6449" width="4" style="7" customWidth="1"/>
    <col min="6450" max="6450" width="13.83203125" style="7" customWidth="1"/>
    <col min="6451" max="6451" width="39.5" style="7" customWidth="1"/>
    <col min="6452" max="6453" width="13.5" style="7" customWidth="1"/>
    <col min="6454" max="6454" width="14" style="7" customWidth="1"/>
    <col min="6455" max="6455" width="12.5" style="7" customWidth="1"/>
    <col min="6456" max="6456" width="14.33203125" style="7" customWidth="1"/>
    <col min="6457" max="6457" width="13.6640625" style="7" customWidth="1"/>
    <col min="6458" max="6458" width="12.5" style="7" customWidth="1"/>
    <col min="6459" max="6459" width="14" style="7" customWidth="1"/>
    <col min="6460" max="6461" width="13" style="7" customWidth="1"/>
    <col min="6462" max="6462" width="15.33203125" style="7" customWidth="1"/>
    <col min="6463" max="6463" width="12.83203125" style="7" customWidth="1"/>
    <col min="6464" max="6464" width="3.83203125" style="7" customWidth="1"/>
    <col min="6465" max="6465" width="15.6640625" style="7" customWidth="1"/>
    <col min="6466" max="6466" width="10.1640625" style="7" customWidth="1"/>
    <col min="6467" max="6467" width="53.6640625" style="7" customWidth="1"/>
    <col min="6468" max="6468" width="32.83203125" style="7" customWidth="1"/>
    <col min="6469" max="6469" width="21.5" style="7" customWidth="1"/>
    <col min="6470" max="6696" width="9.1640625" style="7" bestFit="1" customWidth="1"/>
    <col min="6697" max="6697" width="4" style="7" customWidth="1"/>
    <col min="6698" max="6698" width="16.6640625" style="7" customWidth="1"/>
    <col min="6699" max="6699" width="45.33203125" style="7" customWidth="1"/>
    <col min="6700" max="6700" width="35.6640625" style="7" customWidth="1"/>
    <col min="6701" max="6701" width="15.5" style="7" customWidth="1"/>
    <col min="6702" max="6702" width="30.5" style="7" customWidth="1"/>
    <col min="6703" max="6704" width="10" style="7" customWidth="1"/>
    <col min="6705" max="6705" width="4" style="7" customWidth="1"/>
    <col min="6706" max="6706" width="13.83203125" style="7" customWidth="1"/>
    <col min="6707" max="6707" width="39.5" style="7" customWidth="1"/>
    <col min="6708" max="6709" width="13.5" style="7" customWidth="1"/>
    <col min="6710" max="6710" width="14" style="7" customWidth="1"/>
    <col min="6711" max="6711" width="12.5" style="7" customWidth="1"/>
    <col min="6712" max="6712" width="14.33203125" style="7" customWidth="1"/>
    <col min="6713" max="6713" width="13.6640625" style="7" customWidth="1"/>
    <col min="6714" max="6714" width="12.5" style="7" customWidth="1"/>
    <col min="6715" max="6715" width="14" style="7" customWidth="1"/>
    <col min="6716" max="6717" width="13" style="7" customWidth="1"/>
    <col min="6718" max="6718" width="15.33203125" style="7" customWidth="1"/>
    <col min="6719" max="6719" width="12.83203125" style="7" customWidth="1"/>
    <col min="6720" max="6720" width="3.83203125" style="7" customWidth="1"/>
    <col min="6721" max="6721" width="15.6640625" style="7" customWidth="1"/>
    <col min="6722" max="6722" width="10.1640625" style="7" customWidth="1"/>
    <col min="6723" max="6723" width="53.6640625" style="7" customWidth="1"/>
    <col min="6724" max="6724" width="32.83203125" style="7" customWidth="1"/>
    <col min="6725" max="6725" width="21.5" style="7" customWidth="1"/>
    <col min="6726" max="6952" width="9.1640625" style="7" bestFit="1" customWidth="1"/>
    <col min="6953" max="6953" width="4" style="7" customWidth="1"/>
    <col min="6954" max="6954" width="16.6640625" style="7" customWidth="1"/>
    <col min="6955" max="6955" width="45.33203125" style="7" customWidth="1"/>
    <col min="6956" max="6956" width="35.6640625" style="7" customWidth="1"/>
    <col min="6957" max="6957" width="15.5" style="7" customWidth="1"/>
    <col min="6958" max="6958" width="30.5" style="7" customWidth="1"/>
    <col min="6959" max="6960" width="10" style="7" customWidth="1"/>
    <col min="6961" max="6961" width="4" style="7" customWidth="1"/>
    <col min="6962" max="6962" width="13.83203125" style="7" customWidth="1"/>
    <col min="6963" max="6963" width="39.5" style="7" customWidth="1"/>
    <col min="6964" max="6965" width="13.5" style="7" customWidth="1"/>
    <col min="6966" max="6966" width="14" style="7" customWidth="1"/>
    <col min="6967" max="6967" width="12.5" style="7" customWidth="1"/>
    <col min="6968" max="6968" width="14.33203125" style="7" customWidth="1"/>
    <col min="6969" max="6969" width="13.6640625" style="7" customWidth="1"/>
    <col min="6970" max="6970" width="12.5" style="7" customWidth="1"/>
    <col min="6971" max="6971" width="14" style="7" customWidth="1"/>
    <col min="6972" max="6973" width="13" style="7" customWidth="1"/>
    <col min="6974" max="6974" width="15.33203125" style="7" customWidth="1"/>
    <col min="6975" max="6975" width="12.83203125" style="7" customWidth="1"/>
    <col min="6976" max="6976" width="3.83203125" style="7" customWidth="1"/>
    <col min="6977" max="6977" width="15.6640625" style="7" customWidth="1"/>
    <col min="6978" max="6978" width="10.1640625" style="7" customWidth="1"/>
    <col min="6979" max="6979" width="53.6640625" style="7" customWidth="1"/>
    <col min="6980" max="6980" width="32.83203125" style="7" customWidth="1"/>
    <col min="6981" max="6981" width="21.5" style="7" customWidth="1"/>
    <col min="6982" max="7208" width="9.1640625" style="7" bestFit="1" customWidth="1"/>
    <col min="7209" max="7209" width="4" style="7" customWidth="1"/>
    <col min="7210" max="7210" width="16.6640625" style="7" customWidth="1"/>
    <col min="7211" max="7211" width="45.33203125" style="7" customWidth="1"/>
    <col min="7212" max="7212" width="35.6640625" style="7" customWidth="1"/>
    <col min="7213" max="7213" width="15.5" style="7" customWidth="1"/>
    <col min="7214" max="7214" width="30.5" style="7" customWidth="1"/>
    <col min="7215" max="7216" width="10" style="7" customWidth="1"/>
    <col min="7217" max="7217" width="4" style="7" customWidth="1"/>
    <col min="7218" max="7218" width="13.83203125" style="7" customWidth="1"/>
    <col min="7219" max="7219" width="39.5" style="7" customWidth="1"/>
    <col min="7220" max="7221" width="13.5" style="7" customWidth="1"/>
    <col min="7222" max="7222" width="14" style="7" customWidth="1"/>
    <col min="7223" max="7223" width="12.5" style="7" customWidth="1"/>
    <col min="7224" max="7224" width="14.33203125" style="7" customWidth="1"/>
    <col min="7225" max="7225" width="13.6640625" style="7" customWidth="1"/>
    <col min="7226" max="7226" width="12.5" style="7" customWidth="1"/>
    <col min="7227" max="7227" width="14" style="7" customWidth="1"/>
    <col min="7228" max="7229" width="13" style="7" customWidth="1"/>
    <col min="7230" max="7230" width="15.33203125" style="7" customWidth="1"/>
    <col min="7231" max="7231" width="12.83203125" style="7" customWidth="1"/>
    <col min="7232" max="7232" width="3.83203125" style="7" customWidth="1"/>
    <col min="7233" max="7233" width="15.6640625" style="7" customWidth="1"/>
    <col min="7234" max="7234" width="10.1640625" style="7" customWidth="1"/>
    <col min="7235" max="7235" width="53.6640625" style="7" customWidth="1"/>
    <col min="7236" max="7236" width="32.83203125" style="7" customWidth="1"/>
    <col min="7237" max="7237" width="21.5" style="7" customWidth="1"/>
    <col min="7238" max="7464" width="9.1640625" style="7" bestFit="1" customWidth="1"/>
    <col min="7465" max="7465" width="4" style="7" customWidth="1"/>
    <col min="7466" max="7466" width="16.6640625" style="7" customWidth="1"/>
    <col min="7467" max="7467" width="45.33203125" style="7" customWidth="1"/>
    <col min="7468" max="7468" width="35.6640625" style="7" customWidth="1"/>
    <col min="7469" max="7469" width="15.5" style="7" customWidth="1"/>
    <col min="7470" max="7470" width="30.5" style="7" customWidth="1"/>
    <col min="7471" max="7472" width="10" style="7" customWidth="1"/>
    <col min="7473" max="7473" width="4" style="7" customWidth="1"/>
    <col min="7474" max="7474" width="13.83203125" style="7" customWidth="1"/>
    <col min="7475" max="7475" width="39.5" style="7" customWidth="1"/>
    <col min="7476" max="7477" width="13.5" style="7" customWidth="1"/>
    <col min="7478" max="7478" width="14" style="7" customWidth="1"/>
    <col min="7479" max="7479" width="12.5" style="7" customWidth="1"/>
    <col min="7480" max="7480" width="14.33203125" style="7" customWidth="1"/>
    <col min="7481" max="7481" width="13.6640625" style="7" customWidth="1"/>
    <col min="7482" max="7482" width="12.5" style="7" customWidth="1"/>
    <col min="7483" max="7483" width="14" style="7" customWidth="1"/>
    <col min="7484" max="7485" width="13" style="7" customWidth="1"/>
    <col min="7486" max="7486" width="15.33203125" style="7" customWidth="1"/>
    <col min="7487" max="7487" width="12.83203125" style="7" customWidth="1"/>
    <col min="7488" max="7488" width="3.83203125" style="7" customWidth="1"/>
    <col min="7489" max="7489" width="15.6640625" style="7" customWidth="1"/>
    <col min="7490" max="7490" width="10.1640625" style="7" customWidth="1"/>
    <col min="7491" max="7491" width="53.6640625" style="7" customWidth="1"/>
    <col min="7492" max="7492" width="32.83203125" style="7" customWidth="1"/>
    <col min="7493" max="7493" width="21.5" style="7" customWidth="1"/>
    <col min="7494" max="7720" width="9.1640625" style="7" bestFit="1" customWidth="1"/>
    <col min="7721" max="7721" width="4" style="7" customWidth="1"/>
    <col min="7722" max="7722" width="16.6640625" style="7" customWidth="1"/>
    <col min="7723" max="7723" width="45.33203125" style="7" customWidth="1"/>
    <col min="7724" max="7724" width="35.6640625" style="7" customWidth="1"/>
    <col min="7725" max="7725" width="15.5" style="7" customWidth="1"/>
    <col min="7726" max="7726" width="30.5" style="7" customWidth="1"/>
    <col min="7727" max="7728" width="10" style="7" customWidth="1"/>
    <col min="7729" max="7729" width="4" style="7" customWidth="1"/>
    <col min="7730" max="7730" width="13.83203125" style="7" customWidth="1"/>
    <col min="7731" max="7731" width="39.5" style="7" customWidth="1"/>
    <col min="7732" max="7733" width="13.5" style="7" customWidth="1"/>
    <col min="7734" max="7734" width="14" style="7" customWidth="1"/>
    <col min="7735" max="7735" width="12.5" style="7" customWidth="1"/>
    <col min="7736" max="7736" width="14.33203125" style="7" customWidth="1"/>
    <col min="7737" max="7737" width="13.6640625" style="7" customWidth="1"/>
    <col min="7738" max="7738" width="12.5" style="7" customWidth="1"/>
    <col min="7739" max="7739" width="14" style="7" customWidth="1"/>
    <col min="7740" max="7741" width="13" style="7" customWidth="1"/>
    <col min="7742" max="7742" width="15.33203125" style="7" customWidth="1"/>
    <col min="7743" max="7743" width="12.83203125" style="7" customWidth="1"/>
    <col min="7744" max="7744" width="3.83203125" style="7" customWidth="1"/>
    <col min="7745" max="7745" width="15.6640625" style="7" customWidth="1"/>
    <col min="7746" max="7746" width="10.1640625" style="7" customWidth="1"/>
    <col min="7747" max="7747" width="53.6640625" style="7" customWidth="1"/>
    <col min="7748" max="7748" width="32.83203125" style="7" customWidth="1"/>
    <col min="7749" max="7749" width="21.5" style="7" customWidth="1"/>
    <col min="7750" max="7976" width="9.1640625" style="7" bestFit="1" customWidth="1"/>
    <col min="7977" max="7977" width="4" style="7" customWidth="1"/>
    <col min="7978" max="7978" width="16.6640625" style="7" customWidth="1"/>
    <col min="7979" max="7979" width="45.33203125" style="7" customWidth="1"/>
    <col min="7980" max="7980" width="35.6640625" style="7" customWidth="1"/>
    <col min="7981" max="7981" width="15.5" style="7" customWidth="1"/>
    <col min="7982" max="7982" width="30.5" style="7" customWidth="1"/>
    <col min="7983" max="7984" width="10" style="7" customWidth="1"/>
    <col min="7985" max="7985" width="4" style="7" customWidth="1"/>
    <col min="7986" max="7986" width="13.83203125" style="7" customWidth="1"/>
    <col min="7987" max="7987" width="39.5" style="7" customWidth="1"/>
    <col min="7988" max="7989" width="13.5" style="7" customWidth="1"/>
    <col min="7990" max="7990" width="14" style="7" customWidth="1"/>
    <col min="7991" max="7991" width="12.5" style="7" customWidth="1"/>
    <col min="7992" max="7992" width="14.33203125" style="7" customWidth="1"/>
    <col min="7993" max="7993" width="13.6640625" style="7" customWidth="1"/>
    <col min="7994" max="7994" width="12.5" style="7" customWidth="1"/>
    <col min="7995" max="7995" width="14" style="7" customWidth="1"/>
    <col min="7996" max="7997" width="13" style="7" customWidth="1"/>
    <col min="7998" max="7998" width="15.33203125" style="7" customWidth="1"/>
    <col min="7999" max="7999" width="12.83203125" style="7" customWidth="1"/>
    <col min="8000" max="8000" width="3.83203125" style="7" customWidth="1"/>
    <col min="8001" max="8001" width="15.6640625" style="7" customWidth="1"/>
    <col min="8002" max="8002" width="10.1640625" style="7" customWidth="1"/>
    <col min="8003" max="8003" width="53.6640625" style="7" customWidth="1"/>
    <col min="8004" max="8004" width="32.83203125" style="7" customWidth="1"/>
    <col min="8005" max="8005" width="21.5" style="7" customWidth="1"/>
    <col min="8006" max="8232" width="9.1640625" style="7" bestFit="1" customWidth="1"/>
    <col min="8233" max="8233" width="4" style="7" customWidth="1"/>
    <col min="8234" max="8234" width="16.6640625" style="7" customWidth="1"/>
    <col min="8235" max="8235" width="45.33203125" style="7" customWidth="1"/>
    <col min="8236" max="8236" width="35.6640625" style="7" customWidth="1"/>
    <col min="8237" max="8237" width="15.5" style="7" customWidth="1"/>
    <col min="8238" max="8238" width="30.5" style="7" customWidth="1"/>
    <col min="8239" max="8240" width="10" style="7" customWidth="1"/>
    <col min="8241" max="8241" width="4" style="7" customWidth="1"/>
    <col min="8242" max="8242" width="13.83203125" style="7" customWidth="1"/>
    <col min="8243" max="8243" width="39.5" style="7" customWidth="1"/>
    <col min="8244" max="8245" width="13.5" style="7" customWidth="1"/>
    <col min="8246" max="8246" width="14" style="7" customWidth="1"/>
    <col min="8247" max="8247" width="12.5" style="7" customWidth="1"/>
    <col min="8248" max="8248" width="14.33203125" style="7" customWidth="1"/>
    <col min="8249" max="8249" width="13.6640625" style="7" customWidth="1"/>
    <col min="8250" max="8250" width="12.5" style="7" customWidth="1"/>
    <col min="8251" max="8251" width="14" style="7" customWidth="1"/>
    <col min="8252" max="8253" width="13" style="7" customWidth="1"/>
    <col min="8254" max="8254" width="15.33203125" style="7" customWidth="1"/>
    <col min="8255" max="8255" width="12.83203125" style="7" customWidth="1"/>
    <col min="8256" max="8256" width="3.83203125" style="7" customWidth="1"/>
    <col min="8257" max="8257" width="15.6640625" style="7" customWidth="1"/>
    <col min="8258" max="8258" width="10.1640625" style="7" customWidth="1"/>
    <col min="8259" max="8259" width="53.6640625" style="7" customWidth="1"/>
    <col min="8260" max="8260" width="32.83203125" style="7" customWidth="1"/>
    <col min="8261" max="8261" width="21.5" style="7" customWidth="1"/>
    <col min="8262" max="8488" width="9.1640625" style="7" bestFit="1" customWidth="1"/>
    <col min="8489" max="8489" width="4" style="7" customWidth="1"/>
    <col min="8490" max="8490" width="16.6640625" style="7" customWidth="1"/>
    <col min="8491" max="8491" width="45.33203125" style="7" customWidth="1"/>
    <col min="8492" max="8492" width="35.6640625" style="7" customWidth="1"/>
    <col min="8493" max="8493" width="15.5" style="7" customWidth="1"/>
    <col min="8494" max="8494" width="30.5" style="7" customWidth="1"/>
    <col min="8495" max="8496" width="10" style="7" customWidth="1"/>
    <col min="8497" max="8497" width="4" style="7" customWidth="1"/>
    <col min="8498" max="8498" width="13.83203125" style="7" customWidth="1"/>
    <col min="8499" max="8499" width="39.5" style="7" customWidth="1"/>
    <col min="8500" max="8501" width="13.5" style="7" customWidth="1"/>
    <col min="8502" max="8502" width="14" style="7" customWidth="1"/>
    <col min="8503" max="8503" width="12.5" style="7" customWidth="1"/>
    <col min="8504" max="8504" width="14.33203125" style="7" customWidth="1"/>
    <col min="8505" max="8505" width="13.6640625" style="7" customWidth="1"/>
    <col min="8506" max="8506" width="12.5" style="7" customWidth="1"/>
    <col min="8507" max="8507" width="14" style="7" customWidth="1"/>
    <col min="8508" max="8509" width="13" style="7" customWidth="1"/>
    <col min="8510" max="8510" width="15.33203125" style="7" customWidth="1"/>
    <col min="8511" max="8511" width="12.83203125" style="7" customWidth="1"/>
    <col min="8512" max="8512" width="3.83203125" style="7" customWidth="1"/>
    <col min="8513" max="8513" width="15.6640625" style="7" customWidth="1"/>
    <col min="8514" max="8514" width="10.1640625" style="7" customWidth="1"/>
    <col min="8515" max="8515" width="53.6640625" style="7" customWidth="1"/>
    <col min="8516" max="8516" width="32.83203125" style="7" customWidth="1"/>
    <col min="8517" max="8517" width="21.5" style="7" customWidth="1"/>
    <col min="8518" max="8744" width="9.1640625" style="7" bestFit="1" customWidth="1"/>
    <col min="8745" max="8745" width="4" style="7" customWidth="1"/>
    <col min="8746" max="8746" width="16.6640625" style="7" customWidth="1"/>
    <col min="8747" max="8747" width="45.33203125" style="7" customWidth="1"/>
    <col min="8748" max="8748" width="35.6640625" style="7" customWidth="1"/>
    <col min="8749" max="8749" width="15.5" style="7" customWidth="1"/>
    <col min="8750" max="8750" width="30.5" style="7" customWidth="1"/>
    <col min="8751" max="8752" width="10" style="7" customWidth="1"/>
    <col min="8753" max="8753" width="4" style="7" customWidth="1"/>
    <col min="8754" max="8754" width="13.83203125" style="7" customWidth="1"/>
    <col min="8755" max="8755" width="39.5" style="7" customWidth="1"/>
    <col min="8756" max="8757" width="13.5" style="7" customWidth="1"/>
    <col min="8758" max="8758" width="14" style="7" customWidth="1"/>
    <col min="8759" max="8759" width="12.5" style="7" customWidth="1"/>
    <col min="8760" max="8760" width="14.33203125" style="7" customWidth="1"/>
    <col min="8761" max="8761" width="13.6640625" style="7" customWidth="1"/>
    <col min="8762" max="8762" width="12.5" style="7" customWidth="1"/>
    <col min="8763" max="8763" width="14" style="7" customWidth="1"/>
    <col min="8764" max="8765" width="13" style="7" customWidth="1"/>
    <col min="8766" max="8766" width="15.33203125" style="7" customWidth="1"/>
    <col min="8767" max="8767" width="12.83203125" style="7" customWidth="1"/>
    <col min="8768" max="8768" width="3.83203125" style="7" customWidth="1"/>
    <col min="8769" max="8769" width="15.6640625" style="7" customWidth="1"/>
    <col min="8770" max="8770" width="10.1640625" style="7" customWidth="1"/>
    <col min="8771" max="8771" width="53.6640625" style="7" customWidth="1"/>
    <col min="8772" max="8772" width="32.83203125" style="7" customWidth="1"/>
    <col min="8773" max="8773" width="21.5" style="7" customWidth="1"/>
    <col min="8774" max="9000" width="9.1640625" style="7" bestFit="1" customWidth="1"/>
    <col min="9001" max="9001" width="4" style="7" customWidth="1"/>
    <col min="9002" max="9002" width="16.6640625" style="7" customWidth="1"/>
    <col min="9003" max="9003" width="45.33203125" style="7" customWidth="1"/>
    <col min="9004" max="9004" width="35.6640625" style="7" customWidth="1"/>
    <col min="9005" max="9005" width="15.5" style="7" customWidth="1"/>
    <col min="9006" max="9006" width="30.5" style="7" customWidth="1"/>
    <col min="9007" max="9008" width="10" style="7" customWidth="1"/>
    <col min="9009" max="9009" width="4" style="7" customWidth="1"/>
    <col min="9010" max="9010" width="13.83203125" style="7" customWidth="1"/>
    <col min="9011" max="9011" width="39.5" style="7" customWidth="1"/>
    <col min="9012" max="9013" width="13.5" style="7" customWidth="1"/>
    <col min="9014" max="9014" width="14" style="7" customWidth="1"/>
    <col min="9015" max="9015" width="12.5" style="7" customWidth="1"/>
    <col min="9016" max="9016" width="14.33203125" style="7" customWidth="1"/>
    <col min="9017" max="9017" width="13.6640625" style="7" customWidth="1"/>
    <col min="9018" max="9018" width="12.5" style="7" customWidth="1"/>
    <col min="9019" max="9019" width="14" style="7" customWidth="1"/>
    <col min="9020" max="9021" width="13" style="7" customWidth="1"/>
    <col min="9022" max="9022" width="15.33203125" style="7" customWidth="1"/>
    <col min="9023" max="9023" width="12.83203125" style="7" customWidth="1"/>
    <col min="9024" max="9024" width="3.83203125" style="7" customWidth="1"/>
    <col min="9025" max="9025" width="15.6640625" style="7" customWidth="1"/>
    <col min="9026" max="9026" width="10.1640625" style="7" customWidth="1"/>
    <col min="9027" max="9027" width="53.6640625" style="7" customWidth="1"/>
    <col min="9028" max="9028" width="32.83203125" style="7" customWidth="1"/>
    <col min="9029" max="9029" width="21.5" style="7" customWidth="1"/>
    <col min="9030" max="9256" width="9.1640625" style="7" bestFit="1" customWidth="1"/>
    <col min="9257" max="9257" width="4" style="7" customWidth="1"/>
    <col min="9258" max="9258" width="16.6640625" style="7" customWidth="1"/>
    <col min="9259" max="9259" width="45.33203125" style="7" customWidth="1"/>
    <col min="9260" max="9260" width="35.6640625" style="7" customWidth="1"/>
    <col min="9261" max="9261" width="15.5" style="7" customWidth="1"/>
    <col min="9262" max="9262" width="30.5" style="7" customWidth="1"/>
    <col min="9263" max="9264" width="10" style="7" customWidth="1"/>
    <col min="9265" max="9265" width="4" style="7" customWidth="1"/>
    <col min="9266" max="9266" width="13.83203125" style="7" customWidth="1"/>
    <col min="9267" max="9267" width="39.5" style="7" customWidth="1"/>
    <col min="9268" max="9269" width="13.5" style="7" customWidth="1"/>
    <col min="9270" max="9270" width="14" style="7" customWidth="1"/>
    <col min="9271" max="9271" width="12.5" style="7" customWidth="1"/>
    <col min="9272" max="9272" width="14.33203125" style="7" customWidth="1"/>
    <col min="9273" max="9273" width="13.6640625" style="7" customWidth="1"/>
    <col min="9274" max="9274" width="12.5" style="7" customWidth="1"/>
    <col min="9275" max="9275" width="14" style="7" customWidth="1"/>
    <col min="9276" max="9277" width="13" style="7" customWidth="1"/>
    <col min="9278" max="9278" width="15.33203125" style="7" customWidth="1"/>
    <col min="9279" max="9279" width="12.83203125" style="7" customWidth="1"/>
    <col min="9280" max="9280" width="3.83203125" style="7" customWidth="1"/>
    <col min="9281" max="9281" width="15.6640625" style="7" customWidth="1"/>
    <col min="9282" max="9282" width="10.1640625" style="7" customWidth="1"/>
    <col min="9283" max="9283" width="53.6640625" style="7" customWidth="1"/>
    <col min="9284" max="9284" width="32.83203125" style="7" customWidth="1"/>
    <col min="9285" max="9285" width="21.5" style="7" customWidth="1"/>
    <col min="9286" max="9512" width="9.1640625" style="7" bestFit="1" customWidth="1"/>
    <col min="9513" max="9513" width="4" style="7" customWidth="1"/>
    <col min="9514" max="9514" width="16.6640625" style="7" customWidth="1"/>
    <col min="9515" max="9515" width="45.33203125" style="7" customWidth="1"/>
    <col min="9516" max="9516" width="35.6640625" style="7" customWidth="1"/>
    <col min="9517" max="9517" width="15.5" style="7" customWidth="1"/>
    <col min="9518" max="9518" width="30.5" style="7" customWidth="1"/>
    <col min="9519" max="9520" width="10" style="7" customWidth="1"/>
    <col min="9521" max="9521" width="4" style="7" customWidth="1"/>
    <col min="9522" max="9522" width="13.83203125" style="7" customWidth="1"/>
    <col min="9523" max="9523" width="39.5" style="7" customWidth="1"/>
    <col min="9524" max="9525" width="13.5" style="7" customWidth="1"/>
    <col min="9526" max="9526" width="14" style="7" customWidth="1"/>
    <col min="9527" max="9527" width="12.5" style="7" customWidth="1"/>
    <col min="9528" max="9528" width="14.33203125" style="7" customWidth="1"/>
    <col min="9529" max="9529" width="13.6640625" style="7" customWidth="1"/>
    <col min="9530" max="9530" width="12.5" style="7" customWidth="1"/>
    <col min="9531" max="9531" width="14" style="7" customWidth="1"/>
    <col min="9532" max="9533" width="13" style="7" customWidth="1"/>
    <col min="9534" max="9534" width="15.33203125" style="7" customWidth="1"/>
    <col min="9535" max="9535" width="12.83203125" style="7" customWidth="1"/>
    <col min="9536" max="9536" width="3.83203125" style="7" customWidth="1"/>
    <col min="9537" max="9537" width="15.6640625" style="7" customWidth="1"/>
    <col min="9538" max="9538" width="10.1640625" style="7" customWidth="1"/>
    <col min="9539" max="9539" width="53.6640625" style="7" customWidth="1"/>
    <col min="9540" max="9540" width="32.83203125" style="7" customWidth="1"/>
    <col min="9541" max="9541" width="21.5" style="7" customWidth="1"/>
    <col min="9542" max="9768" width="9.1640625" style="7" bestFit="1" customWidth="1"/>
    <col min="9769" max="9769" width="4" style="7" customWidth="1"/>
    <col min="9770" max="9770" width="16.6640625" style="7" customWidth="1"/>
    <col min="9771" max="9771" width="45.33203125" style="7" customWidth="1"/>
    <col min="9772" max="9772" width="35.6640625" style="7" customWidth="1"/>
    <col min="9773" max="9773" width="15.5" style="7" customWidth="1"/>
    <col min="9774" max="9774" width="30.5" style="7" customWidth="1"/>
    <col min="9775" max="9776" width="10" style="7" customWidth="1"/>
    <col min="9777" max="9777" width="4" style="7" customWidth="1"/>
    <col min="9778" max="9778" width="13.83203125" style="7" customWidth="1"/>
    <col min="9779" max="9779" width="39.5" style="7" customWidth="1"/>
    <col min="9780" max="9781" width="13.5" style="7" customWidth="1"/>
    <col min="9782" max="9782" width="14" style="7" customWidth="1"/>
    <col min="9783" max="9783" width="12.5" style="7" customWidth="1"/>
    <col min="9784" max="9784" width="14.33203125" style="7" customWidth="1"/>
    <col min="9785" max="9785" width="13.6640625" style="7" customWidth="1"/>
    <col min="9786" max="9786" width="12.5" style="7" customWidth="1"/>
    <col min="9787" max="9787" width="14" style="7" customWidth="1"/>
    <col min="9788" max="9789" width="13" style="7" customWidth="1"/>
    <col min="9790" max="9790" width="15.33203125" style="7" customWidth="1"/>
    <col min="9791" max="9791" width="12.83203125" style="7" customWidth="1"/>
    <col min="9792" max="9792" width="3.83203125" style="7" customWidth="1"/>
    <col min="9793" max="9793" width="15.6640625" style="7" customWidth="1"/>
    <col min="9794" max="9794" width="10.1640625" style="7" customWidth="1"/>
    <col min="9795" max="9795" width="53.6640625" style="7" customWidth="1"/>
    <col min="9796" max="9796" width="32.83203125" style="7" customWidth="1"/>
    <col min="9797" max="9797" width="21.5" style="7" customWidth="1"/>
    <col min="9798" max="10024" width="9.1640625" style="7" bestFit="1" customWidth="1"/>
    <col min="10025" max="10025" width="4" style="7" customWidth="1"/>
    <col min="10026" max="10026" width="16.6640625" style="7" customWidth="1"/>
    <col min="10027" max="10027" width="45.33203125" style="7" customWidth="1"/>
    <col min="10028" max="10028" width="35.6640625" style="7" customWidth="1"/>
    <col min="10029" max="10029" width="15.5" style="7" customWidth="1"/>
    <col min="10030" max="10030" width="30.5" style="7" customWidth="1"/>
    <col min="10031" max="10032" width="10" style="7" customWidth="1"/>
    <col min="10033" max="10033" width="4" style="7" customWidth="1"/>
    <col min="10034" max="10034" width="13.83203125" style="7" customWidth="1"/>
    <col min="10035" max="10035" width="39.5" style="7" customWidth="1"/>
    <col min="10036" max="10037" width="13.5" style="7" customWidth="1"/>
    <col min="10038" max="10038" width="14" style="7" customWidth="1"/>
    <col min="10039" max="10039" width="12.5" style="7" customWidth="1"/>
    <col min="10040" max="10040" width="14.33203125" style="7" customWidth="1"/>
    <col min="10041" max="10041" width="13.6640625" style="7" customWidth="1"/>
    <col min="10042" max="10042" width="12.5" style="7" customWidth="1"/>
    <col min="10043" max="10043" width="14" style="7" customWidth="1"/>
    <col min="10044" max="10045" width="13" style="7" customWidth="1"/>
    <col min="10046" max="10046" width="15.33203125" style="7" customWidth="1"/>
    <col min="10047" max="10047" width="12.83203125" style="7" customWidth="1"/>
    <col min="10048" max="10048" width="3.83203125" style="7" customWidth="1"/>
    <col min="10049" max="10049" width="15.6640625" style="7" customWidth="1"/>
    <col min="10050" max="10050" width="10.1640625" style="7" customWidth="1"/>
    <col min="10051" max="10051" width="53.6640625" style="7" customWidth="1"/>
    <col min="10052" max="10052" width="32.83203125" style="7" customWidth="1"/>
    <col min="10053" max="10053" width="21.5" style="7" customWidth="1"/>
    <col min="10054" max="10280" width="9.1640625" style="7" bestFit="1" customWidth="1"/>
    <col min="10281" max="10281" width="4" style="7" customWidth="1"/>
    <col min="10282" max="10282" width="16.6640625" style="7" customWidth="1"/>
    <col min="10283" max="10283" width="45.33203125" style="7" customWidth="1"/>
    <col min="10284" max="10284" width="35.6640625" style="7" customWidth="1"/>
    <col min="10285" max="10285" width="15.5" style="7" customWidth="1"/>
    <col min="10286" max="10286" width="30.5" style="7" customWidth="1"/>
    <col min="10287" max="10288" width="10" style="7" customWidth="1"/>
    <col min="10289" max="10289" width="4" style="7" customWidth="1"/>
    <col min="10290" max="10290" width="13.83203125" style="7" customWidth="1"/>
    <col min="10291" max="10291" width="39.5" style="7" customWidth="1"/>
    <col min="10292" max="10293" width="13.5" style="7" customWidth="1"/>
    <col min="10294" max="10294" width="14" style="7" customWidth="1"/>
    <col min="10295" max="10295" width="12.5" style="7" customWidth="1"/>
    <col min="10296" max="10296" width="14.33203125" style="7" customWidth="1"/>
    <col min="10297" max="10297" width="13.6640625" style="7" customWidth="1"/>
    <col min="10298" max="10298" width="12.5" style="7" customWidth="1"/>
    <col min="10299" max="10299" width="14" style="7" customWidth="1"/>
    <col min="10300" max="10301" width="13" style="7" customWidth="1"/>
    <col min="10302" max="10302" width="15.33203125" style="7" customWidth="1"/>
    <col min="10303" max="10303" width="12.83203125" style="7" customWidth="1"/>
    <col min="10304" max="10304" width="3.83203125" style="7" customWidth="1"/>
    <col min="10305" max="10305" width="15.6640625" style="7" customWidth="1"/>
    <col min="10306" max="10306" width="10.1640625" style="7" customWidth="1"/>
    <col min="10307" max="10307" width="53.6640625" style="7" customWidth="1"/>
    <col min="10308" max="10308" width="32.83203125" style="7" customWidth="1"/>
    <col min="10309" max="10309" width="21.5" style="7" customWidth="1"/>
    <col min="10310" max="10536" width="9.1640625" style="7" bestFit="1" customWidth="1"/>
    <col min="10537" max="10537" width="4" style="7" customWidth="1"/>
    <col min="10538" max="10538" width="16.6640625" style="7" customWidth="1"/>
    <col min="10539" max="10539" width="45.33203125" style="7" customWidth="1"/>
    <col min="10540" max="10540" width="35.6640625" style="7" customWidth="1"/>
    <col min="10541" max="10541" width="15.5" style="7" customWidth="1"/>
    <col min="10542" max="10542" width="30.5" style="7" customWidth="1"/>
    <col min="10543" max="10544" width="10" style="7" customWidth="1"/>
    <col min="10545" max="10545" width="4" style="7" customWidth="1"/>
    <col min="10546" max="10546" width="13.83203125" style="7" customWidth="1"/>
    <col min="10547" max="10547" width="39.5" style="7" customWidth="1"/>
    <col min="10548" max="10549" width="13.5" style="7" customWidth="1"/>
    <col min="10550" max="10550" width="14" style="7" customWidth="1"/>
    <col min="10551" max="10551" width="12.5" style="7" customWidth="1"/>
    <col min="10552" max="10552" width="14.33203125" style="7" customWidth="1"/>
    <col min="10553" max="10553" width="13.6640625" style="7" customWidth="1"/>
    <col min="10554" max="10554" width="12.5" style="7" customWidth="1"/>
    <col min="10555" max="10555" width="14" style="7" customWidth="1"/>
    <col min="10556" max="10557" width="13" style="7" customWidth="1"/>
    <col min="10558" max="10558" width="15.33203125" style="7" customWidth="1"/>
    <col min="10559" max="10559" width="12.83203125" style="7" customWidth="1"/>
    <col min="10560" max="10560" width="3.83203125" style="7" customWidth="1"/>
    <col min="10561" max="10561" width="15.6640625" style="7" customWidth="1"/>
    <col min="10562" max="10562" width="10.1640625" style="7" customWidth="1"/>
    <col min="10563" max="10563" width="53.6640625" style="7" customWidth="1"/>
    <col min="10564" max="10564" width="32.83203125" style="7" customWidth="1"/>
    <col min="10565" max="10565" width="21.5" style="7" customWidth="1"/>
    <col min="10566" max="10792" width="9.1640625" style="7" bestFit="1" customWidth="1"/>
    <col min="10793" max="10793" width="4" style="7" customWidth="1"/>
    <col min="10794" max="10794" width="16.6640625" style="7" customWidth="1"/>
    <col min="10795" max="10795" width="45.33203125" style="7" customWidth="1"/>
    <col min="10796" max="10796" width="35.6640625" style="7" customWidth="1"/>
    <col min="10797" max="10797" width="15.5" style="7" customWidth="1"/>
    <col min="10798" max="10798" width="30.5" style="7" customWidth="1"/>
    <col min="10799" max="10800" width="10" style="7" customWidth="1"/>
    <col min="10801" max="10801" width="4" style="7" customWidth="1"/>
    <col min="10802" max="10802" width="13.83203125" style="7" customWidth="1"/>
    <col min="10803" max="10803" width="39.5" style="7" customWidth="1"/>
    <col min="10804" max="10805" width="13.5" style="7" customWidth="1"/>
    <col min="10806" max="10806" width="14" style="7" customWidth="1"/>
    <col min="10807" max="10807" width="12.5" style="7" customWidth="1"/>
    <col min="10808" max="10808" width="14.33203125" style="7" customWidth="1"/>
    <col min="10809" max="10809" width="13.6640625" style="7" customWidth="1"/>
    <col min="10810" max="10810" width="12.5" style="7" customWidth="1"/>
    <col min="10811" max="10811" width="14" style="7" customWidth="1"/>
    <col min="10812" max="10813" width="13" style="7" customWidth="1"/>
    <col min="10814" max="10814" width="15.33203125" style="7" customWidth="1"/>
    <col min="10815" max="10815" width="12.83203125" style="7" customWidth="1"/>
    <col min="10816" max="10816" width="3.83203125" style="7" customWidth="1"/>
    <col min="10817" max="10817" width="15.6640625" style="7" customWidth="1"/>
    <col min="10818" max="10818" width="10.1640625" style="7" customWidth="1"/>
    <col min="10819" max="10819" width="53.6640625" style="7" customWidth="1"/>
    <col min="10820" max="10820" width="32.83203125" style="7" customWidth="1"/>
    <col min="10821" max="10821" width="21.5" style="7" customWidth="1"/>
    <col min="10822" max="11048" width="9.1640625" style="7" bestFit="1" customWidth="1"/>
    <col min="11049" max="11049" width="4" style="7" customWidth="1"/>
    <col min="11050" max="11050" width="16.6640625" style="7" customWidth="1"/>
    <col min="11051" max="11051" width="45.33203125" style="7" customWidth="1"/>
    <col min="11052" max="11052" width="35.6640625" style="7" customWidth="1"/>
    <col min="11053" max="11053" width="15.5" style="7" customWidth="1"/>
    <col min="11054" max="11054" width="30.5" style="7" customWidth="1"/>
    <col min="11055" max="11056" width="10" style="7" customWidth="1"/>
    <col min="11057" max="11057" width="4" style="7" customWidth="1"/>
    <col min="11058" max="11058" width="13.83203125" style="7" customWidth="1"/>
    <col min="11059" max="11059" width="39.5" style="7" customWidth="1"/>
    <col min="11060" max="11061" width="13.5" style="7" customWidth="1"/>
    <col min="11062" max="11062" width="14" style="7" customWidth="1"/>
    <col min="11063" max="11063" width="12.5" style="7" customWidth="1"/>
    <col min="11064" max="11064" width="14.33203125" style="7" customWidth="1"/>
    <col min="11065" max="11065" width="13.6640625" style="7" customWidth="1"/>
    <col min="11066" max="11066" width="12.5" style="7" customWidth="1"/>
    <col min="11067" max="11067" width="14" style="7" customWidth="1"/>
    <col min="11068" max="11069" width="13" style="7" customWidth="1"/>
    <col min="11070" max="11070" width="15.33203125" style="7" customWidth="1"/>
    <col min="11071" max="11071" width="12.83203125" style="7" customWidth="1"/>
    <col min="11072" max="11072" width="3.83203125" style="7" customWidth="1"/>
    <col min="11073" max="11073" width="15.6640625" style="7" customWidth="1"/>
    <col min="11074" max="11074" width="10.1640625" style="7" customWidth="1"/>
    <col min="11075" max="11075" width="53.6640625" style="7" customWidth="1"/>
    <col min="11076" max="11076" width="32.83203125" style="7" customWidth="1"/>
    <col min="11077" max="11077" width="21.5" style="7" customWidth="1"/>
    <col min="11078" max="11304" width="9.1640625" style="7" bestFit="1" customWidth="1"/>
    <col min="11305" max="11305" width="4" style="7" customWidth="1"/>
    <col min="11306" max="11306" width="16.6640625" style="7" customWidth="1"/>
    <col min="11307" max="11307" width="45.33203125" style="7" customWidth="1"/>
    <col min="11308" max="11308" width="35.6640625" style="7" customWidth="1"/>
    <col min="11309" max="11309" width="15.5" style="7" customWidth="1"/>
    <col min="11310" max="11310" width="30.5" style="7" customWidth="1"/>
    <col min="11311" max="11312" width="10" style="7" customWidth="1"/>
    <col min="11313" max="11313" width="4" style="7" customWidth="1"/>
    <col min="11314" max="11314" width="13.83203125" style="7" customWidth="1"/>
    <col min="11315" max="11315" width="39.5" style="7" customWidth="1"/>
    <col min="11316" max="11317" width="13.5" style="7" customWidth="1"/>
    <col min="11318" max="11318" width="14" style="7" customWidth="1"/>
    <col min="11319" max="11319" width="12.5" style="7" customWidth="1"/>
    <col min="11320" max="11320" width="14.33203125" style="7" customWidth="1"/>
    <col min="11321" max="11321" width="13.6640625" style="7" customWidth="1"/>
    <col min="11322" max="11322" width="12.5" style="7" customWidth="1"/>
    <col min="11323" max="11323" width="14" style="7" customWidth="1"/>
    <col min="11324" max="11325" width="13" style="7" customWidth="1"/>
    <col min="11326" max="11326" width="15.33203125" style="7" customWidth="1"/>
    <col min="11327" max="11327" width="12.83203125" style="7" customWidth="1"/>
    <col min="11328" max="11328" width="3.83203125" style="7" customWidth="1"/>
    <col min="11329" max="11329" width="15.6640625" style="7" customWidth="1"/>
    <col min="11330" max="11330" width="10.1640625" style="7" customWidth="1"/>
    <col min="11331" max="11331" width="53.6640625" style="7" customWidth="1"/>
    <col min="11332" max="11332" width="32.83203125" style="7" customWidth="1"/>
    <col min="11333" max="11333" width="21.5" style="7" customWidth="1"/>
    <col min="11334" max="11560" width="9.1640625" style="7" bestFit="1" customWidth="1"/>
    <col min="11561" max="11561" width="4" style="7" customWidth="1"/>
    <col min="11562" max="11562" width="16.6640625" style="7" customWidth="1"/>
    <col min="11563" max="11563" width="45.33203125" style="7" customWidth="1"/>
    <col min="11564" max="11564" width="35.6640625" style="7" customWidth="1"/>
    <col min="11565" max="11565" width="15.5" style="7" customWidth="1"/>
    <col min="11566" max="11566" width="30.5" style="7" customWidth="1"/>
    <col min="11567" max="11568" width="10" style="7" customWidth="1"/>
    <col min="11569" max="11569" width="4" style="7" customWidth="1"/>
    <col min="11570" max="11570" width="13.83203125" style="7" customWidth="1"/>
    <col min="11571" max="11571" width="39.5" style="7" customWidth="1"/>
    <col min="11572" max="11573" width="13.5" style="7" customWidth="1"/>
    <col min="11574" max="11574" width="14" style="7" customWidth="1"/>
    <col min="11575" max="11575" width="12.5" style="7" customWidth="1"/>
    <col min="11576" max="11576" width="14.33203125" style="7" customWidth="1"/>
    <col min="11577" max="11577" width="13.6640625" style="7" customWidth="1"/>
    <col min="11578" max="11578" width="12.5" style="7" customWidth="1"/>
    <col min="11579" max="11579" width="14" style="7" customWidth="1"/>
    <col min="11580" max="11581" width="13" style="7" customWidth="1"/>
    <col min="11582" max="11582" width="15.33203125" style="7" customWidth="1"/>
    <col min="11583" max="11583" width="12.83203125" style="7" customWidth="1"/>
    <col min="11584" max="11584" width="3.83203125" style="7" customWidth="1"/>
    <col min="11585" max="11585" width="15.6640625" style="7" customWidth="1"/>
    <col min="11586" max="11586" width="10.1640625" style="7" customWidth="1"/>
    <col min="11587" max="11587" width="53.6640625" style="7" customWidth="1"/>
    <col min="11588" max="11588" width="32.83203125" style="7" customWidth="1"/>
    <col min="11589" max="11589" width="21.5" style="7" customWidth="1"/>
    <col min="11590" max="11816" width="9.1640625" style="7" bestFit="1" customWidth="1"/>
    <col min="11817" max="11817" width="4" style="7" customWidth="1"/>
    <col min="11818" max="11818" width="16.6640625" style="7" customWidth="1"/>
    <col min="11819" max="11819" width="45.33203125" style="7" customWidth="1"/>
    <col min="11820" max="11820" width="35.6640625" style="7" customWidth="1"/>
    <col min="11821" max="11821" width="15.5" style="7" customWidth="1"/>
    <col min="11822" max="11822" width="30.5" style="7" customWidth="1"/>
    <col min="11823" max="11824" width="10" style="7" customWidth="1"/>
    <col min="11825" max="11825" width="4" style="7" customWidth="1"/>
    <col min="11826" max="11826" width="13.83203125" style="7" customWidth="1"/>
    <col min="11827" max="11827" width="39.5" style="7" customWidth="1"/>
    <col min="11828" max="11829" width="13.5" style="7" customWidth="1"/>
    <col min="11830" max="11830" width="14" style="7" customWidth="1"/>
    <col min="11831" max="11831" width="12.5" style="7" customWidth="1"/>
    <col min="11832" max="11832" width="14.33203125" style="7" customWidth="1"/>
    <col min="11833" max="11833" width="13.6640625" style="7" customWidth="1"/>
    <col min="11834" max="11834" width="12.5" style="7" customWidth="1"/>
    <col min="11835" max="11835" width="14" style="7" customWidth="1"/>
    <col min="11836" max="11837" width="13" style="7" customWidth="1"/>
    <col min="11838" max="11838" width="15.33203125" style="7" customWidth="1"/>
    <col min="11839" max="11839" width="12.83203125" style="7" customWidth="1"/>
    <col min="11840" max="11840" width="3.83203125" style="7" customWidth="1"/>
    <col min="11841" max="11841" width="15.6640625" style="7" customWidth="1"/>
    <col min="11842" max="11842" width="10.1640625" style="7" customWidth="1"/>
    <col min="11843" max="11843" width="53.6640625" style="7" customWidth="1"/>
    <col min="11844" max="11844" width="32.83203125" style="7" customWidth="1"/>
    <col min="11845" max="11845" width="21.5" style="7" customWidth="1"/>
    <col min="11846" max="12072" width="9.1640625" style="7" bestFit="1" customWidth="1"/>
    <col min="12073" max="12073" width="4" style="7" customWidth="1"/>
    <col min="12074" max="12074" width="16.6640625" style="7" customWidth="1"/>
    <col min="12075" max="12075" width="45.33203125" style="7" customWidth="1"/>
    <col min="12076" max="12076" width="35.6640625" style="7" customWidth="1"/>
    <col min="12077" max="12077" width="15.5" style="7" customWidth="1"/>
    <col min="12078" max="12078" width="30.5" style="7" customWidth="1"/>
    <col min="12079" max="12080" width="10" style="7" customWidth="1"/>
    <col min="12081" max="12081" width="4" style="7" customWidth="1"/>
    <col min="12082" max="12082" width="13.83203125" style="7" customWidth="1"/>
    <col min="12083" max="12083" width="39.5" style="7" customWidth="1"/>
    <col min="12084" max="12085" width="13.5" style="7" customWidth="1"/>
    <col min="12086" max="12086" width="14" style="7" customWidth="1"/>
    <col min="12087" max="12087" width="12.5" style="7" customWidth="1"/>
    <col min="12088" max="12088" width="14.33203125" style="7" customWidth="1"/>
    <col min="12089" max="12089" width="13.6640625" style="7" customWidth="1"/>
    <col min="12090" max="12090" width="12.5" style="7" customWidth="1"/>
    <col min="12091" max="12091" width="14" style="7" customWidth="1"/>
    <col min="12092" max="12093" width="13" style="7" customWidth="1"/>
    <col min="12094" max="12094" width="15.33203125" style="7" customWidth="1"/>
    <col min="12095" max="12095" width="12.83203125" style="7" customWidth="1"/>
    <col min="12096" max="12096" width="3.83203125" style="7" customWidth="1"/>
    <col min="12097" max="12097" width="15.6640625" style="7" customWidth="1"/>
    <col min="12098" max="12098" width="10.1640625" style="7" customWidth="1"/>
    <col min="12099" max="12099" width="53.6640625" style="7" customWidth="1"/>
    <col min="12100" max="12100" width="32.83203125" style="7" customWidth="1"/>
    <col min="12101" max="12101" width="21.5" style="7" customWidth="1"/>
    <col min="12102" max="12328" width="9.1640625" style="7" bestFit="1" customWidth="1"/>
    <col min="12329" max="12329" width="4" style="7" customWidth="1"/>
    <col min="12330" max="12330" width="16.6640625" style="7" customWidth="1"/>
    <col min="12331" max="12331" width="45.33203125" style="7" customWidth="1"/>
    <col min="12332" max="12332" width="35.6640625" style="7" customWidth="1"/>
    <col min="12333" max="12333" width="15.5" style="7" customWidth="1"/>
    <col min="12334" max="12334" width="30.5" style="7" customWidth="1"/>
    <col min="12335" max="12336" width="10" style="7" customWidth="1"/>
    <col min="12337" max="12337" width="4" style="7" customWidth="1"/>
    <col min="12338" max="12338" width="13.83203125" style="7" customWidth="1"/>
    <col min="12339" max="12339" width="39.5" style="7" customWidth="1"/>
    <col min="12340" max="12341" width="13.5" style="7" customWidth="1"/>
    <col min="12342" max="12342" width="14" style="7" customWidth="1"/>
    <col min="12343" max="12343" width="12.5" style="7" customWidth="1"/>
    <col min="12344" max="12344" width="14.33203125" style="7" customWidth="1"/>
    <col min="12345" max="12345" width="13.6640625" style="7" customWidth="1"/>
    <col min="12346" max="12346" width="12.5" style="7" customWidth="1"/>
    <col min="12347" max="12347" width="14" style="7" customWidth="1"/>
    <col min="12348" max="12349" width="13" style="7" customWidth="1"/>
    <col min="12350" max="12350" width="15.33203125" style="7" customWidth="1"/>
    <col min="12351" max="12351" width="12.83203125" style="7" customWidth="1"/>
    <col min="12352" max="12352" width="3.83203125" style="7" customWidth="1"/>
    <col min="12353" max="12353" width="15.6640625" style="7" customWidth="1"/>
    <col min="12354" max="12354" width="10.1640625" style="7" customWidth="1"/>
    <col min="12355" max="12355" width="53.6640625" style="7" customWidth="1"/>
    <col min="12356" max="12356" width="32.83203125" style="7" customWidth="1"/>
    <col min="12357" max="12357" width="21.5" style="7" customWidth="1"/>
    <col min="12358" max="12584" width="9.1640625" style="7" bestFit="1" customWidth="1"/>
    <col min="12585" max="12585" width="4" style="7" customWidth="1"/>
    <col min="12586" max="12586" width="16.6640625" style="7" customWidth="1"/>
    <col min="12587" max="12587" width="45.33203125" style="7" customWidth="1"/>
    <col min="12588" max="12588" width="35.6640625" style="7" customWidth="1"/>
    <col min="12589" max="12589" width="15.5" style="7" customWidth="1"/>
    <col min="12590" max="12590" width="30.5" style="7" customWidth="1"/>
    <col min="12591" max="12592" width="10" style="7" customWidth="1"/>
    <col min="12593" max="12593" width="4" style="7" customWidth="1"/>
    <col min="12594" max="12594" width="13.83203125" style="7" customWidth="1"/>
    <col min="12595" max="12595" width="39.5" style="7" customWidth="1"/>
    <col min="12596" max="12597" width="13.5" style="7" customWidth="1"/>
    <col min="12598" max="12598" width="14" style="7" customWidth="1"/>
    <col min="12599" max="12599" width="12.5" style="7" customWidth="1"/>
    <col min="12600" max="12600" width="14.33203125" style="7" customWidth="1"/>
    <col min="12601" max="12601" width="13.6640625" style="7" customWidth="1"/>
    <col min="12602" max="12602" width="12.5" style="7" customWidth="1"/>
    <col min="12603" max="12603" width="14" style="7" customWidth="1"/>
    <col min="12604" max="12605" width="13" style="7" customWidth="1"/>
    <col min="12606" max="12606" width="15.33203125" style="7" customWidth="1"/>
    <col min="12607" max="12607" width="12.83203125" style="7" customWidth="1"/>
    <col min="12608" max="12608" width="3.83203125" style="7" customWidth="1"/>
    <col min="12609" max="12609" width="15.6640625" style="7" customWidth="1"/>
    <col min="12610" max="12610" width="10.1640625" style="7" customWidth="1"/>
    <col min="12611" max="12611" width="53.6640625" style="7" customWidth="1"/>
    <col min="12612" max="12612" width="32.83203125" style="7" customWidth="1"/>
    <col min="12613" max="12613" width="21.5" style="7" customWidth="1"/>
    <col min="12614" max="12840" width="9.1640625" style="7" bestFit="1" customWidth="1"/>
    <col min="12841" max="12841" width="4" style="7" customWidth="1"/>
    <col min="12842" max="12842" width="16.6640625" style="7" customWidth="1"/>
    <col min="12843" max="12843" width="45.33203125" style="7" customWidth="1"/>
    <col min="12844" max="12844" width="35.6640625" style="7" customWidth="1"/>
    <col min="12845" max="12845" width="15.5" style="7" customWidth="1"/>
    <col min="12846" max="12846" width="30.5" style="7" customWidth="1"/>
    <col min="12847" max="12848" width="10" style="7" customWidth="1"/>
    <col min="12849" max="12849" width="4" style="7" customWidth="1"/>
    <col min="12850" max="12850" width="13.83203125" style="7" customWidth="1"/>
    <col min="12851" max="12851" width="39.5" style="7" customWidth="1"/>
    <col min="12852" max="12853" width="13.5" style="7" customWidth="1"/>
    <col min="12854" max="12854" width="14" style="7" customWidth="1"/>
    <col min="12855" max="12855" width="12.5" style="7" customWidth="1"/>
    <col min="12856" max="12856" width="14.33203125" style="7" customWidth="1"/>
    <col min="12857" max="12857" width="13.6640625" style="7" customWidth="1"/>
    <col min="12858" max="12858" width="12.5" style="7" customWidth="1"/>
    <col min="12859" max="12859" width="14" style="7" customWidth="1"/>
    <col min="12860" max="12861" width="13" style="7" customWidth="1"/>
    <col min="12862" max="12862" width="15.33203125" style="7" customWidth="1"/>
    <col min="12863" max="12863" width="12.83203125" style="7" customWidth="1"/>
    <col min="12864" max="12864" width="3.83203125" style="7" customWidth="1"/>
    <col min="12865" max="12865" width="15.6640625" style="7" customWidth="1"/>
    <col min="12866" max="12866" width="10.1640625" style="7" customWidth="1"/>
    <col min="12867" max="12867" width="53.6640625" style="7" customWidth="1"/>
    <col min="12868" max="12868" width="32.83203125" style="7" customWidth="1"/>
    <col min="12869" max="12869" width="21.5" style="7" customWidth="1"/>
    <col min="12870" max="13096" width="9.1640625" style="7" bestFit="1" customWidth="1"/>
    <col min="13097" max="13097" width="4" style="7" customWidth="1"/>
    <col min="13098" max="13098" width="16.6640625" style="7" customWidth="1"/>
    <col min="13099" max="13099" width="45.33203125" style="7" customWidth="1"/>
    <col min="13100" max="13100" width="35.6640625" style="7" customWidth="1"/>
    <col min="13101" max="13101" width="15.5" style="7" customWidth="1"/>
    <col min="13102" max="13102" width="30.5" style="7" customWidth="1"/>
    <col min="13103" max="13104" width="10" style="7" customWidth="1"/>
    <col min="13105" max="13105" width="4" style="7" customWidth="1"/>
    <col min="13106" max="13106" width="13.83203125" style="7" customWidth="1"/>
    <col min="13107" max="13107" width="39.5" style="7" customWidth="1"/>
    <col min="13108" max="13109" width="13.5" style="7" customWidth="1"/>
    <col min="13110" max="13110" width="14" style="7" customWidth="1"/>
    <col min="13111" max="13111" width="12.5" style="7" customWidth="1"/>
    <col min="13112" max="13112" width="14.33203125" style="7" customWidth="1"/>
    <col min="13113" max="13113" width="13.6640625" style="7" customWidth="1"/>
    <col min="13114" max="13114" width="12.5" style="7" customWidth="1"/>
    <col min="13115" max="13115" width="14" style="7" customWidth="1"/>
    <col min="13116" max="13117" width="13" style="7" customWidth="1"/>
    <col min="13118" max="13118" width="15.33203125" style="7" customWidth="1"/>
    <col min="13119" max="13119" width="12.83203125" style="7" customWidth="1"/>
    <col min="13120" max="13120" width="3.83203125" style="7" customWidth="1"/>
    <col min="13121" max="13121" width="15.6640625" style="7" customWidth="1"/>
    <col min="13122" max="13122" width="10.1640625" style="7" customWidth="1"/>
    <col min="13123" max="13123" width="53.6640625" style="7" customWidth="1"/>
    <col min="13124" max="13124" width="32.83203125" style="7" customWidth="1"/>
    <col min="13125" max="13125" width="21.5" style="7" customWidth="1"/>
    <col min="13126" max="13352" width="9.1640625" style="7" bestFit="1" customWidth="1"/>
    <col min="13353" max="13353" width="4" style="7" customWidth="1"/>
    <col min="13354" max="13354" width="16.6640625" style="7" customWidth="1"/>
    <col min="13355" max="13355" width="45.33203125" style="7" customWidth="1"/>
    <col min="13356" max="13356" width="35.6640625" style="7" customWidth="1"/>
    <col min="13357" max="13357" width="15.5" style="7" customWidth="1"/>
    <col min="13358" max="13358" width="30.5" style="7" customWidth="1"/>
    <col min="13359" max="13360" width="10" style="7" customWidth="1"/>
    <col min="13361" max="13361" width="4" style="7" customWidth="1"/>
    <col min="13362" max="13362" width="13.83203125" style="7" customWidth="1"/>
    <col min="13363" max="13363" width="39.5" style="7" customWidth="1"/>
    <col min="13364" max="13365" width="13.5" style="7" customWidth="1"/>
    <col min="13366" max="13366" width="14" style="7" customWidth="1"/>
    <col min="13367" max="13367" width="12.5" style="7" customWidth="1"/>
    <col min="13368" max="13368" width="14.33203125" style="7" customWidth="1"/>
    <col min="13369" max="13369" width="13.6640625" style="7" customWidth="1"/>
    <col min="13370" max="13370" width="12.5" style="7" customWidth="1"/>
    <col min="13371" max="13371" width="14" style="7" customWidth="1"/>
    <col min="13372" max="13373" width="13" style="7" customWidth="1"/>
    <col min="13374" max="13374" width="15.33203125" style="7" customWidth="1"/>
    <col min="13375" max="13375" width="12.83203125" style="7" customWidth="1"/>
    <col min="13376" max="13376" width="3.83203125" style="7" customWidth="1"/>
    <col min="13377" max="13377" width="15.6640625" style="7" customWidth="1"/>
    <col min="13378" max="13378" width="10.1640625" style="7" customWidth="1"/>
    <col min="13379" max="13379" width="53.6640625" style="7" customWidth="1"/>
    <col min="13380" max="13380" width="32.83203125" style="7" customWidth="1"/>
    <col min="13381" max="13381" width="21.5" style="7" customWidth="1"/>
    <col min="13382" max="13608" width="9.1640625" style="7" bestFit="1" customWidth="1"/>
    <col min="13609" max="13609" width="4" style="7" customWidth="1"/>
    <col min="13610" max="13610" width="16.6640625" style="7" customWidth="1"/>
    <col min="13611" max="13611" width="45.33203125" style="7" customWidth="1"/>
    <col min="13612" max="13612" width="35.6640625" style="7" customWidth="1"/>
    <col min="13613" max="13613" width="15.5" style="7" customWidth="1"/>
    <col min="13614" max="13614" width="30.5" style="7" customWidth="1"/>
    <col min="13615" max="13616" width="10" style="7" customWidth="1"/>
    <col min="13617" max="13617" width="4" style="7" customWidth="1"/>
    <col min="13618" max="13618" width="13.83203125" style="7" customWidth="1"/>
    <col min="13619" max="13619" width="39.5" style="7" customWidth="1"/>
    <col min="13620" max="13621" width="13.5" style="7" customWidth="1"/>
    <col min="13622" max="13622" width="14" style="7" customWidth="1"/>
    <col min="13623" max="13623" width="12.5" style="7" customWidth="1"/>
    <col min="13624" max="13624" width="14.33203125" style="7" customWidth="1"/>
    <col min="13625" max="13625" width="13.6640625" style="7" customWidth="1"/>
    <col min="13626" max="13626" width="12.5" style="7" customWidth="1"/>
    <col min="13627" max="13627" width="14" style="7" customWidth="1"/>
    <col min="13628" max="13629" width="13" style="7" customWidth="1"/>
    <col min="13630" max="13630" width="15.33203125" style="7" customWidth="1"/>
    <col min="13631" max="13631" width="12.83203125" style="7" customWidth="1"/>
    <col min="13632" max="13632" width="3.83203125" style="7" customWidth="1"/>
    <col min="13633" max="13633" width="15.6640625" style="7" customWidth="1"/>
    <col min="13634" max="13634" width="10.1640625" style="7" customWidth="1"/>
    <col min="13635" max="13635" width="53.6640625" style="7" customWidth="1"/>
    <col min="13636" max="13636" width="32.83203125" style="7" customWidth="1"/>
    <col min="13637" max="13637" width="21.5" style="7" customWidth="1"/>
    <col min="13638" max="13864" width="9.1640625" style="7" bestFit="1" customWidth="1"/>
    <col min="13865" max="13865" width="4" style="7" customWidth="1"/>
    <col min="13866" max="13866" width="16.6640625" style="7" customWidth="1"/>
    <col min="13867" max="13867" width="45.33203125" style="7" customWidth="1"/>
    <col min="13868" max="13868" width="35.6640625" style="7" customWidth="1"/>
    <col min="13869" max="13869" width="15.5" style="7" customWidth="1"/>
    <col min="13870" max="13870" width="30.5" style="7" customWidth="1"/>
    <col min="13871" max="13872" width="10" style="7" customWidth="1"/>
    <col min="13873" max="13873" width="4" style="7" customWidth="1"/>
    <col min="13874" max="13874" width="13.83203125" style="7" customWidth="1"/>
    <col min="13875" max="13875" width="39.5" style="7" customWidth="1"/>
    <col min="13876" max="13877" width="13.5" style="7" customWidth="1"/>
    <col min="13878" max="13878" width="14" style="7" customWidth="1"/>
    <col min="13879" max="13879" width="12.5" style="7" customWidth="1"/>
    <col min="13880" max="13880" width="14.33203125" style="7" customWidth="1"/>
    <col min="13881" max="13881" width="13.6640625" style="7" customWidth="1"/>
    <col min="13882" max="13882" width="12.5" style="7" customWidth="1"/>
    <col min="13883" max="13883" width="14" style="7" customWidth="1"/>
    <col min="13884" max="13885" width="13" style="7" customWidth="1"/>
    <col min="13886" max="13886" width="15.33203125" style="7" customWidth="1"/>
    <col min="13887" max="13887" width="12.83203125" style="7" customWidth="1"/>
    <col min="13888" max="13888" width="3.83203125" style="7" customWidth="1"/>
    <col min="13889" max="13889" width="15.6640625" style="7" customWidth="1"/>
    <col min="13890" max="13890" width="10.1640625" style="7" customWidth="1"/>
    <col min="13891" max="13891" width="53.6640625" style="7" customWidth="1"/>
    <col min="13892" max="13892" width="32.83203125" style="7" customWidth="1"/>
    <col min="13893" max="13893" width="21.5" style="7" customWidth="1"/>
    <col min="13894" max="14120" width="9.1640625" style="7" bestFit="1" customWidth="1"/>
    <col min="14121" max="14121" width="4" style="7" customWidth="1"/>
    <col min="14122" max="14122" width="16.6640625" style="7" customWidth="1"/>
    <col min="14123" max="14123" width="45.33203125" style="7" customWidth="1"/>
    <col min="14124" max="14124" width="35.6640625" style="7" customWidth="1"/>
    <col min="14125" max="14125" width="15.5" style="7" customWidth="1"/>
    <col min="14126" max="14126" width="30.5" style="7" customWidth="1"/>
    <col min="14127" max="14128" width="10" style="7" customWidth="1"/>
    <col min="14129" max="14129" width="4" style="7" customWidth="1"/>
    <col min="14130" max="14130" width="13.83203125" style="7" customWidth="1"/>
    <col min="14131" max="14131" width="39.5" style="7" customWidth="1"/>
    <col min="14132" max="14133" width="13.5" style="7" customWidth="1"/>
    <col min="14134" max="14134" width="14" style="7" customWidth="1"/>
    <col min="14135" max="14135" width="12.5" style="7" customWidth="1"/>
    <col min="14136" max="14136" width="14.33203125" style="7" customWidth="1"/>
    <col min="14137" max="14137" width="13.6640625" style="7" customWidth="1"/>
    <col min="14138" max="14138" width="12.5" style="7" customWidth="1"/>
    <col min="14139" max="14139" width="14" style="7" customWidth="1"/>
    <col min="14140" max="14141" width="13" style="7" customWidth="1"/>
    <col min="14142" max="14142" width="15.33203125" style="7" customWidth="1"/>
    <col min="14143" max="14143" width="12.83203125" style="7" customWidth="1"/>
    <col min="14144" max="14144" width="3.83203125" style="7" customWidth="1"/>
    <col min="14145" max="14145" width="15.6640625" style="7" customWidth="1"/>
    <col min="14146" max="14146" width="10.1640625" style="7" customWidth="1"/>
    <col min="14147" max="14147" width="53.6640625" style="7" customWidth="1"/>
    <col min="14148" max="14148" width="32.83203125" style="7" customWidth="1"/>
    <col min="14149" max="14149" width="21.5" style="7" customWidth="1"/>
    <col min="14150" max="14376" width="9.1640625" style="7" bestFit="1" customWidth="1"/>
    <col min="14377" max="14377" width="4" style="7" customWidth="1"/>
    <col min="14378" max="14378" width="16.6640625" style="7" customWidth="1"/>
    <col min="14379" max="14379" width="45.33203125" style="7" customWidth="1"/>
    <col min="14380" max="14380" width="35.6640625" style="7" customWidth="1"/>
    <col min="14381" max="14381" width="15.5" style="7" customWidth="1"/>
    <col min="14382" max="14382" width="30.5" style="7" customWidth="1"/>
    <col min="14383" max="14384" width="10" style="7" customWidth="1"/>
    <col min="14385" max="14385" width="4" style="7" customWidth="1"/>
    <col min="14386" max="14386" width="13.83203125" style="7" customWidth="1"/>
    <col min="14387" max="14387" width="39.5" style="7" customWidth="1"/>
    <col min="14388" max="14389" width="13.5" style="7" customWidth="1"/>
    <col min="14390" max="14390" width="14" style="7" customWidth="1"/>
    <col min="14391" max="14391" width="12.5" style="7" customWidth="1"/>
    <col min="14392" max="14392" width="14.33203125" style="7" customWidth="1"/>
    <col min="14393" max="14393" width="13.6640625" style="7" customWidth="1"/>
    <col min="14394" max="14394" width="12.5" style="7" customWidth="1"/>
    <col min="14395" max="14395" width="14" style="7" customWidth="1"/>
    <col min="14396" max="14397" width="13" style="7" customWidth="1"/>
    <col min="14398" max="14398" width="15.33203125" style="7" customWidth="1"/>
    <col min="14399" max="14399" width="12.83203125" style="7" customWidth="1"/>
    <col min="14400" max="14400" width="3.83203125" style="7" customWidth="1"/>
    <col min="14401" max="14401" width="15.6640625" style="7" customWidth="1"/>
    <col min="14402" max="14402" width="10.1640625" style="7" customWidth="1"/>
    <col min="14403" max="14403" width="53.6640625" style="7" customWidth="1"/>
    <col min="14404" max="14404" width="32.83203125" style="7" customWidth="1"/>
    <col min="14405" max="14405" width="21.5" style="7" customWidth="1"/>
    <col min="14406" max="14632" width="9.1640625" style="7" bestFit="1" customWidth="1"/>
    <col min="14633" max="14633" width="4" style="7" customWidth="1"/>
    <col min="14634" max="14634" width="16.6640625" style="7" customWidth="1"/>
    <col min="14635" max="14635" width="45.33203125" style="7" customWidth="1"/>
    <col min="14636" max="14636" width="35.6640625" style="7" customWidth="1"/>
    <col min="14637" max="14637" width="15.5" style="7" customWidth="1"/>
    <col min="14638" max="14638" width="30.5" style="7" customWidth="1"/>
    <col min="14639" max="14640" width="10" style="7" customWidth="1"/>
    <col min="14641" max="14641" width="4" style="7" customWidth="1"/>
    <col min="14642" max="14642" width="13.83203125" style="7" customWidth="1"/>
    <col min="14643" max="14643" width="39.5" style="7" customWidth="1"/>
    <col min="14644" max="14645" width="13.5" style="7" customWidth="1"/>
    <col min="14646" max="14646" width="14" style="7" customWidth="1"/>
    <col min="14647" max="14647" width="12.5" style="7" customWidth="1"/>
    <col min="14648" max="14648" width="14.33203125" style="7" customWidth="1"/>
    <col min="14649" max="14649" width="13.6640625" style="7" customWidth="1"/>
    <col min="14650" max="14650" width="12.5" style="7" customWidth="1"/>
    <col min="14651" max="14651" width="14" style="7" customWidth="1"/>
    <col min="14652" max="14653" width="13" style="7" customWidth="1"/>
    <col min="14654" max="14654" width="15.33203125" style="7" customWidth="1"/>
    <col min="14655" max="14655" width="12.83203125" style="7" customWidth="1"/>
    <col min="14656" max="14656" width="3.83203125" style="7" customWidth="1"/>
    <col min="14657" max="14657" width="15.6640625" style="7" customWidth="1"/>
    <col min="14658" max="14658" width="10.1640625" style="7" customWidth="1"/>
    <col min="14659" max="14659" width="53.6640625" style="7" customWidth="1"/>
    <col min="14660" max="14660" width="32.83203125" style="7" customWidth="1"/>
    <col min="14661" max="14661" width="21.5" style="7" customWidth="1"/>
    <col min="14662" max="14888" width="9.1640625" style="7" bestFit="1" customWidth="1"/>
    <col min="14889" max="14889" width="4" style="7" customWidth="1"/>
    <col min="14890" max="14890" width="16.6640625" style="7" customWidth="1"/>
    <col min="14891" max="14891" width="45.33203125" style="7" customWidth="1"/>
    <col min="14892" max="14892" width="35.6640625" style="7" customWidth="1"/>
    <col min="14893" max="14893" width="15.5" style="7" customWidth="1"/>
    <col min="14894" max="14894" width="30.5" style="7" customWidth="1"/>
    <col min="14895" max="14896" width="10" style="7" customWidth="1"/>
    <col min="14897" max="14897" width="4" style="7" customWidth="1"/>
    <col min="14898" max="14898" width="13.83203125" style="7" customWidth="1"/>
    <col min="14899" max="14899" width="39.5" style="7" customWidth="1"/>
    <col min="14900" max="14901" width="13.5" style="7" customWidth="1"/>
    <col min="14902" max="14902" width="14" style="7" customWidth="1"/>
    <col min="14903" max="14903" width="12.5" style="7" customWidth="1"/>
    <col min="14904" max="14904" width="14.33203125" style="7" customWidth="1"/>
    <col min="14905" max="14905" width="13.6640625" style="7" customWidth="1"/>
    <col min="14906" max="14906" width="12.5" style="7" customWidth="1"/>
    <col min="14907" max="14907" width="14" style="7" customWidth="1"/>
    <col min="14908" max="14909" width="13" style="7" customWidth="1"/>
    <col min="14910" max="14910" width="15.33203125" style="7" customWidth="1"/>
    <col min="14911" max="14911" width="12.83203125" style="7" customWidth="1"/>
    <col min="14912" max="14912" width="3.83203125" style="7" customWidth="1"/>
    <col min="14913" max="14913" width="15.6640625" style="7" customWidth="1"/>
    <col min="14914" max="14914" width="10.1640625" style="7" customWidth="1"/>
    <col min="14915" max="14915" width="53.6640625" style="7" customWidth="1"/>
    <col min="14916" max="14916" width="32.83203125" style="7" customWidth="1"/>
    <col min="14917" max="14917" width="21.5" style="7" customWidth="1"/>
    <col min="14918" max="15144" width="9.1640625" style="7" bestFit="1" customWidth="1"/>
    <col min="15145" max="15145" width="4" style="7" customWidth="1"/>
    <col min="15146" max="15146" width="16.6640625" style="7" customWidth="1"/>
    <col min="15147" max="15147" width="45.33203125" style="7" customWidth="1"/>
    <col min="15148" max="15148" width="35.6640625" style="7" customWidth="1"/>
    <col min="15149" max="15149" width="15.5" style="7" customWidth="1"/>
    <col min="15150" max="15150" width="30.5" style="7" customWidth="1"/>
    <col min="15151" max="15152" width="10" style="7" customWidth="1"/>
    <col min="15153" max="15153" width="4" style="7" customWidth="1"/>
    <col min="15154" max="15154" width="13.83203125" style="7" customWidth="1"/>
    <col min="15155" max="15155" width="39.5" style="7" customWidth="1"/>
    <col min="15156" max="15157" width="13.5" style="7" customWidth="1"/>
    <col min="15158" max="15158" width="14" style="7" customWidth="1"/>
    <col min="15159" max="15159" width="12.5" style="7" customWidth="1"/>
    <col min="15160" max="15160" width="14.33203125" style="7" customWidth="1"/>
    <col min="15161" max="15161" width="13.6640625" style="7" customWidth="1"/>
    <col min="15162" max="15162" width="12.5" style="7" customWidth="1"/>
    <col min="15163" max="15163" width="14" style="7" customWidth="1"/>
    <col min="15164" max="15165" width="13" style="7" customWidth="1"/>
    <col min="15166" max="15166" width="15.33203125" style="7" customWidth="1"/>
    <col min="15167" max="15167" width="12.83203125" style="7" customWidth="1"/>
    <col min="15168" max="15168" width="3.83203125" style="7" customWidth="1"/>
    <col min="15169" max="15169" width="15.6640625" style="7" customWidth="1"/>
    <col min="15170" max="15170" width="10.1640625" style="7" customWidth="1"/>
    <col min="15171" max="15171" width="53.6640625" style="7" customWidth="1"/>
    <col min="15172" max="15172" width="32.83203125" style="7" customWidth="1"/>
    <col min="15173" max="15173" width="21.5" style="7" customWidth="1"/>
    <col min="15174" max="15400" width="9.1640625" style="7" bestFit="1" customWidth="1"/>
    <col min="15401" max="15401" width="4" style="7" customWidth="1"/>
    <col min="15402" max="15402" width="16.6640625" style="7" customWidth="1"/>
    <col min="15403" max="15403" width="45.33203125" style="7" customWidth="1"/>
    <col min="15404" max="15404" width="35.6640625" style="7" customWidth="1"/>
    <col min="15405" max="15405" width="15.5" style="7" customWidth="1"/>
    <col min="15406" max="15406" width="30.5" style="7" customWidth="1"/>
    <col min="15407" max="15408" width="10" style="7" customWidth="1"/>
    <col min="15409" max="15409" width="4" style="7" customWidth="1"/>
    <col min="15410" max="15410" width="13.83203125" style="7" customWidth="1"/>
    <col min="15411" max="15411" width="39.5" style="7" customWidth="1"/>
    <col min="15412" max="15413" width="13.5" style="7" customWidth="1"/>
    <col min="15414" max="15414" width="14" style="7" customWidth="1"/>
    <col min="15415" max="15415" width="12.5" style="7" customWidth="1"/>
    <col min="15416" max="15416" width="14.33203125" style="7" customWidth="1"/>
    <col min="15417" max="15417" width="13.6640625" style="7" customWidth="1"/>
    <col min="15418" max="15418" width="12.5" style="7" customWidth="1"/>
    <col min="15419" max="15419" width="14" style="7" customWidth="1"/>
    <col min="15420" max="15421" width="13" style="7" customWidth="1"/>
    <col min="15422" max="15422" width="15.33203125" style="7" customWidth="1"/>
    <col min="15423" max="15423" width="12.83203125" style="7" customWidth="1"/>
    <col min="15424" max="15424" width="3.83203125" style="7" customWidth="1"/>
    <col min="15425" max="15425" width="15.6640625" style="7" customWidth="1"/>
    <col min="15426" max="15426" width="10.1640625" style="7" customWidth="1"/>
    <col min="15427" max="15427" width="53.6640625" style="7" customWidth="1"/>
    <col min="15428" max="15428" width="32.83203125" style="7" customWidth="1"/>
    <col min="15429" max="15429" width="21.5" style="7" customWidth="1"/>
    <col min="15430" max="15656" width="9.1640625" style="7" bestFit="1" customWidth="1"/>
    <col min="15657" max="15657" width="4" style="7" customWidth="1"/>
    <col min="15658" max="15658" width="16.6640625" style="7" customWidth="1"/>
    <col min="15659" max="15659" width="45.33203125" style="7" customWidth="1"/>
    <col min="15660" max="15660" width="35.6640625" style="7" customWidth="1"/>
    <col min="15661" max="15661" width="15.5" style="7" customWidth="1"/>
    <col min="15662" max="15662" width="30.5" style="7" customWidth="1"/>
    <col min="15663" max="15664" width="10" style="7" customWidth="1"/>
    <col min="15665" max="15665" width="4" style="7" customWidth="1"/>
    <col min="15666" max="15666" width="13.83203125" style="7" customWidth="1"/>
    <col min="15667" max="15667" width="39.5" style="7" customWidth="1"/>
    <col min="15668" max="15669" width="13.5" style="7" customWidth="1"/>
    <col min="15670" max="15670" width="14" style="7" customWidth="1"/>
    <col min="15671" max="15671" width="12.5" style="7" customWidth="1"/>
    <col min="15672" max="15672" width="14.33203125" style="7" customWidth="1"/>
    <col min="15673" max="15673" width="13.6640625" style="7" customWidth="1"/>
    <col min="15674" max="15674" width="12.5" style="7" customWidth="1"/>
    <col min="15675" max="15675" width="14" style="7" customWidth="1"/>
    <col min="15676" max="15677" width="13" style="7" customWidth="1"/>
    <col min="15678" max="15678" width="15.33203125" style="7" customWidth="1"/>
    <col min="15679" max="15679" width="12.83203125" style="7" customWidth="1"/>
    <col min="15680" max="15680" width="3.83203125" style="7" customWidth="1"/>
    <col min="15681" max="15681" width="15.6640625" style="7" customWidth="1"/>
    <col min="15682" max="15682" width="10.1640625" style="7" customWidth="1"/>
    <col min="15683" max="15683" width="53.6640625" style="7" customWidth="1"/>
    <col min="15684" max="15684" width="32.83203125" style="7" customWidth="1"/>
    <col min="15685" max="15685" width="21.5" style="7" customWidth="1"/>
    <col min="15686" max="15912" width="9.1640625" style="7" bestFit="1" customWidth="1"/>
    <col min="15913" max="15913" width="4" style="7" customWidth="1"/>
    <col min="15914" max="15914" width="16.6640625" style="7" customWidth="1"/>
    <col min="15915" max="15915" width="45.33203125" style="7" customWidth="1"/>
    <col min="15916" max="15916" width="35.6640625" style="7" customWidth="1"/>
    <col min="15917" max="15917" width="15.5" style="7" customWidth="1"/>
    <col min="15918" max="15918" width="30.5" style="7" customWidth="1"/>
    <col min="15919" max="15920" width="10" style="7" customWidth="1"/>
    <col min="15921" max="15921" width="4" style="7" customWidth="1"/>
    <col min="15922" max="15922" width="13.83203125" style="7" customWidth="1"/>
    <col min="15923" max="15923" width="39.5" style="7" customWidth="1"/>
    <col min="15924" max="15925" width="13.5" style="7" customWidth="1"/>
    <col min="15926" max="15926" width="14" style="7" customWidth="1"/>
    <col min="15927" max="15927" width="12.5" style="7" customWidth="1"/>
    <col min="15928" max="15928" width="14.33203125" style="7" customWidth="1"/>
    <col min="15929" max="15929" width="13.6640625" style="7" customWidth="1"/>
    <col min="15930" max="15930" width="12.5" style="7" customWidth="1"/>
    <col min="15931" max="15931" width="14" style="7" customWidth="1"/>
    <col min="15932" max="15933" width="13" style="7" customWidth="1"/>
    <col min="15934" max="15934" width="15.33203125" style="7" customWidth="1"/>
    <col min="15935" max="15935" width="12.83203125" style="7" customWidth="1"/>
    <col min="15936" max="15936" width="3.83203125" style="7" customWidth="1"/>
    <col min="15937" max="15937" width="15.6640625" style="7" customWidth="1"/>
    <col min="15938" max="15938" width="10.1640625" style="7" customWidth="1"/>
    <col min="15939" max="15939" width="53.6640625" style="7" customWidth="1"/>
    <col min="15940" max="15940" width="32.83203125" style="7" customWidth="1"/>
    <col min="15941" max="15941" width="21.5" style="7" customWidth="1"/>
    <col min="15942" max="16168" width="9.1640625" style="7" bestFit="1" customWidth="1"/>
    <col min="16169" max="16169" width="4" style="7" customWidth="1"/>
    <col min="16170" max="16170" width="16.6640625" style="7" customWidth="1"/>
    <col min="16171" max="16171" width="45.33203125" style="7" customWidth="1"/>
    <col min="16172" max="16172" width="35.6640625" style="7" customWidth="1"/>
    <col min="16173" max="16173" width="15.5" style="7" customWidth="1"/>
    <col min="16174" max="16174" width="30.5" style="7" customWidth="1"/>
    <col min="16175" max="16176" width="10" style="7" customWidth="1"/>
    <col min="16177" max="16177" width="4" style="7" customWidth="1"/>
    <col min="16178" max="16178" width="13.83203125" style="7" customWidth="1"/>
    <col min="16179" max="16179" width="39.5" style="7" customWidth="1"/>
    <col min="16180" max="16181" width="13.5" style="7" customWidth="1"/>
    <col min="16182" max="16182" width="14" style="7" customWidth="1"/>
    <col min="16183" max="16183" width="12.5" style="7" customWidth="1"/>
    <col min="16184" max="16184" width="14.33203125" style="7" customWidth="1"/>
    <col min="16185" max="16185" width="13.6640625" style="7" customWidth="1"/>
    <col min="16186" max="16186" width="12.5" style="7" customWidth="1"/>
    <col min="16187" max="16187" width="14" style="7" customWidth="1"/>
    <col min="16188" max="16189" width="13" style="7" customWidth="1"/>
    <col min="16190" max="16190" width="15.33203125" style="7" customWidth="1"/>
    <col min="16191" max="16191" width="12.83203125" style="7" customWidth="1"/>
    <col min="16192" max="16192" width="3.83203125" style="7" customWidth="1"/>
    <col min="16193" max="16193" width="15.6640625" style="7" customWidth="1"/>
    <col min="16194" max="16194" width="10.1640625" style="7" customWidth="1"/>
    <col min="16195" max="16195" width="53.6640625" style="7" customWidth="1"/>
    <col min="16196" max="16196" width="32.83203125" style="7" customWidth="1"/>
    <col min="16197" max="16197" width="21.5" style="7" customWidth="1"/>
    <col min="16198" max="16384" width="11.5" style="7"/>
  </cols>
  <sheetData>
    <row r="1" spans="1:357" s="149" customFormat="1" ht="27" customHeight="1">
      <c r="A1" s="604"/>
      <c r="B1" s="605"/>
      <c r="C1" s="605"/>
      <c r="D1" s="606"/>
      <c r="E1" s="613" t="s">
        <v>0</v>
      </c>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44"/>
      <c r="BJ1" s="430"/>
      <c r="BK1" s="686" t="s">
        <v>67</v>
      </c>
      <c r="BL1" s="686"/>
      <c r="BM1" s="686"/>
    </row>
    <row r="2" spans="1:357" s="149" customFormat="1" ht="27" customHeight="1">
      <c r="A2" s="607"/>
      <c r="B2" s="608"/>
      <c r="C2" s="608"/>
      <c r="D2" s="609"/>
      <c r="E2" s="614"/>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6"/>
      <c r="BJ2" s="432"/>
      <c r="BK2" s="687" t="s">
        <v>2</v>
      </c>
      <c r="BL2" s="687"/>
      <c r="BM2" s="687"/>
    </row>
    <row r="3" spans="1:357" s="149" customFormat="1" ht="27" customHeight="1">
      <c r="A3" s="610"/>
      <c r="B3" s="611"/>
      <c r="C3" s="611"/>
      <c r="D3" s="612"/>
      <c r="E3" s="615"/>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966"/>
      <c r="BJ3" s="434"/>
      <c r="BK3" s="688" t="s">
        <v>3</v>
      </c>
      <c r="BL3" s="688"/>
      <c r="BM3" s="688"/>
    </row>
    <row r="4" spans="1:357" s="149" customFormat="1" ht="26.25" customHeight="1">
      <c r="A4" s="622" t="s">
        <v>4</v>
      </c>
      <c r="B4" s="623"/>
      <c r="C4" s="623"/>
      <c r="D4" s="623"/>
      <c r="E4" s="623"/>
      <c r="F4" s="623"/>
      <c r="G4" s="624"/>
      <c r="H4" s="628" t="s">
        <v>5</v>
      </c>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59"/>
      <c r="BL4" s="659"/>
      <c r="BM4" s="660"/>
      <c r="BN4" s="631" t="s">
        <v>6</v>
      </c>
      <c r="BO4" s="632"/>
      <c r="BP4" s="632"/>
      <c r="BQ4" s="633"/>
    </row>
    <row r="5" spans="1:357" s="149" customFormat="1" ht="16.5" customHeight="1">
      <c r="A5" s="625"/>
      <c r="B5" s="626"/>
      <c r="C5" s="626"/>
      <c r="D5" s="626"/>
      <c r="E5" s="626"/>
      <c r="F5" s="626"/>
      <c r="G5" s="627"/>
      <c r="H5" s="637" t="s">
        <v>7</v>
      </c>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9"/>
      <c r="AL5" s="640" t="s">
        <v>8</v>
      </c>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2"/>
      <c r="BN5" s="634"/>
      <c r="BO5" s="635"/>
      <c r="BP5" s="635"/>
      <c r="BQ5" s="636"/>
      <c r="MJ5" s="149" t="s">
        <v>9</v>
      </c>
      <c r="ML5" s="149" t="s">
        <v>10</v>
      </c>
      <c r="MR5" s="151" t="s">
        <v>11</v>
      </c>
      <c r="MS5" s="151" t="s">
        <v>12</v>
      </c>
    </row>
    <row r="6" spans="1:357" s="149" customFormat="1" ht="19.5" customHeight="1">
      <c r="A6" s="789" t="s">
        <v>13</v>
      </c>
      <c r="B6" s="666" t="s">
        <v>14</v>
      </c>
      <c r="C6" s="771" t="s">
        <v>68</v>
      </c>
      <c r="D6" s="771" t="s">
        <v>15</v>
      </c>
      <c r="E6" s="666" t="s">
        <v>16</v>
      </c>
      <c r="F6" s="666" t="s">
        <v>17</v>
      </c>
      <c r="G6" s="666" t="s">
        <v>18</v>
      </c>
      <c r="H6" s="661" t="s">
        <v>19</v>
      </c>
      <c r="I6" s="662"/>
      <c r="J6" s="662"/>
      <c r="K6" s="662"/>
      <c r="L6" s="663"/>
      <c r="M6" s="664" t="s">
        <v>20</v>
      </c>
      <c r="N6" s="665"/>
      <c r="O6" s="661" t="s">
        <v>21</v>
      </c>
      <c r="P6" s="662"/>
      <c r="Q6" s="662"/>
      <c r="R6" s="662"/>
      <c r="S6" s="662"/>
      <c r="T6" s="662"/>
      <c r="U6" s="662"/>
      <c r="V6" s="662"/>
      <c r="W6" s="662"/>
      <c r="X6" s="662"/>
      <c r="Y6" s="662"/>
      <c r="Z6" s="662"/>
      <c r="AA6" s="662"/>
      <c r="AB6" s="662"/>
      <c r="AC6" s="662"/>
      <c r="AD6" s="662"/>
      <c r="AE6" s="662"/>
      <c r="AF6" s="662"/>
      <c r="AG6" s="663"/>
      <c r="AH6" s="664" t="s">
        <v>20</v>
      </c>
      <c r="AI6" s="665"/>
      <c r="AJ6" s="583" t="s">
        <v>22</v>
      </c>
      <c r="AK6" s="585"/>
      <c r="AL6" s="682" t="s">
        <v>23</v>
      </c>
      <c r="AM6" s="599" t="s">
        <v>24</v>
      </c>
      <c r="AN6" s="600"/>
      <c r="AO6" s="600"/>
      <c r="AP6" s="600"/>
      <c r="AQ6" s="600"/>
      <c r="AR6" s="600"/>
      <c r="AS6" s="600"/>
      <c r="AT6" s="600"/>
      <c r="AU6" s="600"/>
      <c r="AV6" s="600"/>
      <c r="AW6" s="600"/>
      <c r="AX6" s="600"/>
      <c r="AY6" s="600"/>
      <c r="AZ6" s="601"/>
      <c r="BA6" s="677" t="s">
        <v>25</v>
      </c>
      <c r="BB6" s="602"/>
      <c r="BC6" s="583" t="s">
        <v>26</v>
      </c>
      <c r="BD6" s="585"/>
      <c r="BE6" s="583" t="s">
        <v>27</v>
      </c>
      <c r="BF6" s="584"/>
      <c r="BG6" s="585"/>
      <c r="BH6" s="242" t="s">
        <v>19</v>
      </c>
      <c r="BI6" s="782" t="s">
        <v>19</v>
      </c>
      <c r="BJ6" s="462" t="s">
        <v>21</v>
      </c>
      <c r="BK6" s="782" t="s">
        <v>78</v>
      </c>
      <c r="BL6" s="673" t="s">
        <v>28</v>
      </c>
      <c r="BM6" s="674"/>
      <c r="BN6" s="666" t="s">
        <v>29</v>
      </c>
      <c r="BO6" s="666" t="s">
        <v>30</v>
      </c>
      <c r="BP6" s="666" t="s">
        <v>31</v>
      </c>
      <c r="BQ6" s="668" t="s">
        <v>32</v>
      </c>
      <c r="MJ6" s="151" t="s">
        <v>33</v>
      </c>
      <c r="ML6" s="149" t="s">
        <v>34</v>
      </c>
      <c r="MM6" s="149" t="s">
        <v>35</v>
      </c>
      <c r="MN6" s="149" t="s">
        <v>36</v>
      </c>
      <c r="MO6" s="149" t="s">
        <v>37</v>
      </c>
      <c r="MP6" s="149" t="s">
        <v>38</v>
      </c>
      <c r="MQ6" s="149" t="s">
        <v>39</v>
      </c>
      <c r="MR6" s="151" t="s">
        <v>40</v>
      </c>
    </row>
    <row r="7" spans="1:357" s="159" customFormat="1" ht="22.5" customHeight="1">
      <c r="A7" s="790"/>
      <c r="B7" s="667"/>
      <c r="C7" s="772"/>
      <c r="D7" s="667"/>
      <c r="E7" s="667"/>
      <c r="F7" s="667"/>
      <c r="G7" s="667"/>
      <c r="H7" s="152">
        <v>1</v>
      </c>
      <c r="I7" s="153">
        <v>2</v>
      </c>
      <c r="J7" s="153">
        <v>3</v>
      </c>
      <c r="K7" s="153">
        <v>4</v>
      </c>
      <c r="L7" s="154">
        <v>5</v>
      </c>
      <c r="M7" s="155" t="s">
        <v>41</v>
      </c>
      <c r="N7" s="156" t="s">
        <v>42</v>
      </c>
      <c r="O7" s="152">
        <v>1</v>
      </c>
      <c r="P7" s="153">
        <v>2</v>
      </c>
      <c r="Q7" s="153">
        <v>3</v>
      </c>
      <c r="R7" s="153">
        <v>4</v>
      </c>
      <c r="S7" s="153">
        <v>5</v>
      </c>
      <c r="T7" s="153">
        <v>6</v>
      </c>
      <c r="U7" s="153">
        <v>7</v>
      </c>
      <c r="V7" s="153">
        <v>8</v>
      </c>
      <c r="W7" s="153">
        <v>9</v>
      </c>
      <c r="X7" s="153">
        <v>10</v>
      </c>
      <c r="Y7" s="153">
        <v>11</v>
      </c>
      <c r="Z7" s="153">
        <v>12</v>
      </c>
      <c r="AA7" s="153">
        <v>13</v>
      </c>
      <c r="AB7" s="153">
        <v>14</v>
      </c>
      <c r="AC7" s="153">
        <v>15</v>
      </c>
      <c r="AD7" s="153">
        <v>16</v>
      </c>
      <c r="AE7" s="153">
        <v>17</v>
      </c>
      <c r="AF7" s="153">
        <v>18</v>
      </c>
      <c r="AG7" s="154">
        <v>19</v>
      </c>
      <c r="AH7" s="157" t="s">
        <v>43</v>
      </c>
      <c r="AI7" s="158" t="s">
        <v>42</v>
      </c>
      <c r="AJ7" s="586"/>
      <c r="AK7" s="588"/>
      <c r="AL7" s="792"/>
      <c r="AM7" s="581" t="s">
        <v>34</v>
      </c>
      <c r="AN7" s="582"/>
      <c r="AO7" s="581" t="s">
        <v>44</v>
      </c>
      <c r="AP7" s="582"/>
      <c r="AQ7" s="581" t="s">
        <v>35</v>
      </c>
      <c r="AR7" s="582"/>
      <c r="AS7" s="581" t="s">
        <v>45</v>
      </c>
      <c r="AT7" s="582"/>
      <c r="AU7" s="581" t="s">
        <v>46</v>
      </c>
      <c r="AV7" s="582"/>
      <c r="AW7" s="581" t="s">
        <v>47</v>
      </c>
      <c r="AX7" s="582"/>
      <c r="AY7" s="581" t="s">
        <v>48</v>
      </c>
      <c r="AZ7" s="582"/>
      <c r="BA7" s="788"/>
      <c r="BB7" s="603"/>
      <c r="BC7" s="586"/>
      <c r="BD7" s="588"/>
      <c r="BE7" s="586"/>
      <c r="BF7" s="587"/>
      <c r="BG7" s="588"/>
      <c r="BH7" s="243"/>
      <c r="BI7" s="785"/>
      <c r="BJ7" s="463"/>
      <c r="BK7" s="785"/>
      <c r="BL7" s="786"/>
      <c r="BM7" s="787"/>
      <c r="BN7" s="667"/>
      <c r="BO7" s="667"/>
      <c r="BP7" s="667"/>
      <c r="BQ7" s="669"/>
      <c r="MJ7" s="151" t="s">
        <v>49</v>
      </c>
      <c r="ML7" s="149" t="s">
        <v>50</v>
      </c>
      <c r="MM7" s="159" t="s">
        <v>51</v>
      </c>
      <c r="MN7" s="159" t="s">
        <v>52</v>
      </c>
      <c r="MO7" s="159" t="s">
        <v>53</v>
      </c>
      <c r="MP7" s="159" t="s">
        <v>54</v>
      </c>
      <c r="MQ7" s="159" t="s">
        <v>55</v>
      </c>
    </row>
    <row r="8" spans="1:357" s="8" customFormat="1" ht="186.75" customHeight="1">
      <c r="A8" s="571">
        <v>1</v>
      </c>
      <c r="B8" s="572" t="s">
        <v>265</v>
      </c>
      <c r="C8" s="706" t="s">
        <v>266</v>
      </c>
      <c r="D8" s="146" t="s">
        <v>267</v>
      </c>
      <c r="E8" s="574" t="s">
        <v>268</v>
      </c>
      <c r="F8" s="574" t="s">
        <v>269</v>
      </c>
      <c r="G8" s="576" t="s">
        <v>270</v>
      </c>
      <c r="H8" s="578"/>
      <c r="I8" s="556" t="s">
        <v>40</v>
      </c>
      <c r="J8" s="556" t="s">
        <v>40</v>
      </c>
      <c r="K8" s="556"/>
      <c r="L8" s="567"/>
      <c r="M8" s="559">
        <f>IF(L8="X",5,IF(K8="X",4,IF(J8="X",3,IF(I8="X",2,IF(H8="X",1,"0")))))</f>
        <v>3</v>
      </c>
      <c r="N8" s="561" t="str">
        <f>IF(M8=1,"RARA VEZ",IF(M8=2,"IMPROBABLE",IF(M8=3,"POSIBLE",IF(M8=4,"PROBABLE",IF(M8=5,"CASI SIEMPRE","")))))</f>
        <v>POSIBLE</v>
      </c>
      <c r="O8" s="578" t="s">
        <v>40</v>
      </c>
      <c r="P8" s="556" t="s">
        <v>40</v>
      </c>
      <c r="Q8" s="556"/>
      <c r="R8" s="556"/>
      <c r="S8" s="556" t="s">
        <v>40</v>
      </c>
      <c r="T8" s="556"/>
      <c r="U8" s="556"/>
      <c r="V8" s="556"/>
      <c r="W8" s="556" t="s">
        <v>40</v>
      </c>
      <c r="X8" s="556" t="s">
        <v>40</v>
      </c>
      <c r="Y8" s="556"/>
      <c r="Z8" s="556"/>
      <c r="AA8" s="556"/>
      <c r="AB8" s="556" t="s">
        <v>40</v>
      </c>
      <c r="AC8" s="556"/>
      <c r="AD8" s="556"/>
      <c r="AE8" s="556" t="s">
        <v>40</v>
      </c>
      <c r="AF8" s="556"/>
      <c r="AG8" s="567"/>
      <c r="AH8" s="569">
        <f>COUNTIF(O8:AG8,"X")</f>
        <v>7</v>
      </c>
      <c r="AI8" s="593" t="str">
        <f>IF(AH8=0,"",(IF(AH8&gt;11,"CATASTRÓFICO",IF(AH8&lt;=5,"MODERADO",IF(12&gt;AH8&gt;5,"MAYOR","")))))</f>
        <v>MAYOR</v>
      </c>
      <c r="AJ8" s="595">
        <f>IF(AI8="CATASTRÓFICO",5*M8,IF(AI8="MAYOR",4*M8,IF(AI8="MODERADO",3*M8,0)))</f>
        <v>12</v>
      </c>
      <c r="AK8" s="597" t="str">
        <f>IF(AJ8=0,"",IF(AJ8="MAYOR","EXTREMO",IF(AI8="CASI SIEMPRE","EXTREMO",IF(AI8="CATASTRÓFICO","EXTREMO",IF(AJ8="12M","EXTREMO",IF(AJ8=4,"ALTO",IF(AJ8=8,"ALTO",IF(AJ8=9,"ALTO",IF(AJ8=6,"MODERADO",IF(AJ8=3,"MODERADO",IF(AJ8=12,IF(AI8="MODERADO","ALTO","EXTREMO"),"EXTREMO")))))))))))</f>
        <v>EXTREMO</v>
      </c>
      <c r="AL8" s="56" t="s">
        <v>271</v>
      </c>
      <c r="AM8" s="52" t="s">
        <v>50</v>
      </c>
      <c r="AN8" s="169">
        <f t="shared" ref="AN8:AN10" si="0">IF(ISBLANK(AM8),"",IF(AM8="Asignado",15,"0"))</f>
        <v>15</v>
      </c>
      <c r="AO8" s="52" t="s">
        <v>63</v>
      </c>
      <c r="AP8" s="169">
        <f t="shared" ref="AP8:AP10" si="1">IF(ISBLANK(AO8),"",IF(AO8="Adecuado",15,"0"))</f>
        <v>15</v>
      </c>
      <c r="AQ8" s="52" t="s">
        <v>51</v>
      </c>
      <c r="AR8" s="169">
        <f t="shared" ref="AR8:AR10" si="2">IF(ISBLANK(AQ8),"",IF(AQ8="Oportuna",15,"0"))</f>
        <v>15</v>
      </c>
      <c r="AS8" s="52" t="s">
        <v>52</v>
      </c>
      <c r="AT8" s="169">
        <f t="shared" ref="AT8:AT10" si="3">IF(ISBLANK(AS8),"",IF(AS8="Prevenir",15,IF(AS8="Detectar",10,"0")))</f>
        <v>15</v>
      </c>
      <c r="AU8" s="52" t="s">
        <v>53</v>
      </c>
      <c r="AV8" s="169">
        <f t="shared" ref="AV8:AV10" si="4">IF(ISBLANK(AU8),"",IF(AU8="Confiable",15,"0"))</f>
        <v>15</v>
      </c>
      <c r="AW8" s="52" t="s">
        <v>55</v>
      </c>
      <c r="AX8" s="169">
        <f t="shared" ref="AX8:AX10" si="5">IF(ISBLANK(AW8),"",IF(AW8="Completa",10,IF(AW8="Incompleta",5,"0")))</f>
        <v>10</v>
      </c>
      <c r="AY8" s="53" t="s">
        <v>54</v>
      </c>
      <c r="AZ8" s="169">
        <f t="shared" ref="AZ8:AZ10" si="6">IF(ISBLANK(AY8),"",IF(AY8="Se Investigan y Resuelven Oportunamente",15,"0"))</f>
        <v>15</v>
      </c>
      <c r="BA8" s="180" t="str">
        <f t="shared" ref="BA8:BA10" si="7">IF(BB8=0,"",IF(BB8&lt;86,"Débil",(IF(BB8&gt;=96,"Fuerte","Moderado"))))</f>
        <v>Fuerte</v>
      </c>
      <c r="BB8" s="181">
        <f t="shared" ref="BB8:BB10" si="8">SUM(AZ8,AX8,AV8,AT8,AR8,AP8,AN8)</f>
        <v>100</v>
      </c>
      <c r="BC8" s="54" t="s">
        <v>33</v>
      </c>
      <c r="BD8" s="181" t="str">
        <f>IF(ISBLANK(BC8),"",(IF(BC8="El control no se ejecuta por parte del responsable","Débil",(IF(BC8="El control se ejecuta de manera consistente por parte del responsable","Fuerte","Moderado")))))</f>
        <v>Fuerte</v>
      </c>
      <c r="BE8" s="180" t="str">
        <f>IF(BA8="","",(IF(BD8="Débil","Débil",IF(BD8="Moderado","Moderado",IF(BA8="Débil","Débil","Fuerte")))))</f>
        <v>Fuerte</v>
      </c>
      <c r="BF8" s="200">
        <f>IF(BD8="","",(IF(BD8="Fuerte",2,IF(BD8="Moderado",1,0))))</f>
        <v>2</v>
      </c>
      <c r="BG8" s="501">
        <f>IFERROR(ROUND(AVERAGE(BF8:BF10),0),0)</f>
        <v>2</v>
      </c>
      <c r="BH8" s="487">
        <f>IF(BI8="CASI SIEMPRE",5,IF(BI8="PROBABLE",4,IF(BI8="POSIBLE",3,IF(BI8="IMPROBABLE",2,IF(BI8="RARA VEZ",1,0)))))</f>
        <v>1</v>
      </c>
      <c r="BI8" s="503" t="str">
        <f>IF(BG8=2,IF(N8="CASI SIEMPRE","POSIBLE",IF(N8="PROBABLE","IMPROBABLE","RARA VEZ")),IF(BG8=1,IF(N8="CASI SEGURO","PROBABLE",IF(N8="PROBABLE","POSIBLE",IF(N8="POSIBLE","IMPROBABLE","RARA VEZ"))),IF(BG8=0,N8,0)))</f>
        <v>RARA VEZ</v>
      </c>
      <c r="BJ8" s="487">
        <f>IF(BK8="CATASTRÓFICO",5,IF(BK8="MAYOR",4,IF(BK8="MODERADO",3,0)))</f>
        <v>4</v>
      </c>
      <c r="BK8" s="563" t="str">
        <f>AI8</f>
        <v>MAYOR</v>
      </c>
      <c r="BL8" s="565">
        <f>IF(BJ8*BH8=12,IF(BI8="PROBABLE","12A","12M"),BH8*BJ8)</f>
        <v>4</v>
      </c>
      <c r="BM8" s="493" t="str">
        <f>IF(BL8=0,"",IF(BI8="CASI SIEMPRE","EXTREMO",IF(BK8="CATASTRÓFICO","EXTREMO",IF(BL8="12M","EXTREMO",IF(BL8="12A","ALTO",IF(BL8=4,"ALTO",IF(BL8=8,"ALTO",IF(BL8=9,"ALTO",IF(BL8=6,"MODERADO",IF(BL8=3,"MODERADO","EXTREMO"))))))))))</f>
        <v>ALTO</v>
      </c>
      <c r="BN8" s="495" t="s">
        <v>272</v>
      </c>
      <c r="BO8" s="34" t="s">
        <v>273</v>
      </c>
      <c r="BP8" s="235"/>
      <c r="BQ8" s="35"/>
      <c r="MJ8" s="8" t="s">
        <v>56</v>
      </c>
      <c r="ML8" s="145" t="s">
        <v>57</v>
      </c>
      <c r="MM8" s="8" t="s">
        <v>58</v>
      </c>
      <c r="MN8" s="8" t="s">
        <v>59</v>
      </c>
      <c r="MO8" s="8" t="s">
        <v>60</v>
      </c>
      <c r="MP8" s="8" t="s">
        <v>61</v>
      </c>
      <c r="MQ8" s="8" t="s">
        <v>62</v>
      </c>
    </row>
    <row r="9" spans="1:357" s="8" customFormat="1" ht="111" hidden="1" customHeight="1">
      <c r="A9" s="571"/>
      <c r="B9" s="572"/>
      <c r="C9" s="572"/>
      <c r="D9" s="222" t="s">
        <v>274</v>
      </c>
      <c r="E9" s="572"/>
      <c r="F9" s="572"/>
      <c r="G9" s="576"/>
      <c r="H9" s="578"/>
      <c r="I9" s="556"/>
      <c r="J9" s="556"/>
      <c r="K9" s="556"/>
      <c r="L9" s="567"/>
      <c r="M9" s="559"/>
      <c r="N9" s="561"/>
      <c r="O9" s="578"/>
      <c r="P9" s="556"/>
      <c r="Q9" s="556"/>
      <c r="R9" s="556"/>
      <c r="S9" s="556"/>
      <c r="T9" s="556"/>
      <c r="U9" s="556"/>
      <c r="V9" s="556"/>
      <c r="W9" s="556"/>
      <c r="X9" s="556"/>
      <c r="Y9" s="556"/>
      <c r="Z9" s="556"/>
      <c r="AA9" s="556"/>
      <c r="AB9" s="556"/>
      <c r="AC9" s="556"/>
      <c r="AD9" s="556"/>
      <c r="AE9" s="556"/>
      <c r="AF9" s="556"/>
      <c r="AG9" s="567"/>
      <c r="AH9" s="569"/>
      <c r="AI9" s="593"/>
      <c r="AJ9" s="840"/>
      <c r="AK9" s="597"/>
      <c r="AL9" s="56"/>
      <c r="AM9" s="131"/>
      <c r="AN9" s="252"/>
      <c r="AO9" s="131"/>
      <c r="AP9" s="252"/>
      <c r="AQ9" s="131"/>
      <c r="AR9" s="252"/>
      <c r="AS9" s="131"/>
      <c r="AT9" s="252"/>
      <c r="AU9" s="131"/>
      <c r="AV9" s="252"/>
      <c r="AW9" s="131"/>
      <c r="AX9" s="252"/>
      <c r="AY9" s="132"/>
      <c r="AZ9" s="252"/>
      <c r="BA9" s="254"/>
      <c r="BB9" s="201"/>
      <c r="BC9" s="133"/>
      <c r="BD9" s="201"/>
      <c r="BE9" s="254"/>
      <c r="BF9" s="255"/>
      <c r="BG9" s="501"/>
      <c r="BH9" s="487"/>
      <c r="BI9" s="503"/>
      <c r="BJ9" s="487"/>
      <c r="BK9" s="563"/>
      <c r="BL9" s="839"/>
      <c r="BM9" s="493"/>
      <c r="BN9" s="495"/>
      <c r="BO9" s="134"/>
      <c r="BP9" s="330"/>
      <c r="BQ9" s="135"/>
      <c r="ML9" s="145"/>
    </row>
    <row r="10" spans="1:357" s="8" customFormat="1" ht="72.75" hidden="1" customHeight="1">
      <c r="A10" s="974"/>
      <c r="B10" s="707"/>
      <c r="C10" s="707"/>
      <c r="D10" s="393" t="s">
        <v>275</v>
      </c>
      <c r="E10" s="1004"/>
      <c r="F10" s="1004"/>
      <c r="G10" s="975"/>
      <c r="H10" s="1005"/>
      <c r="I10" s="995"/>
      <c r="J10" s="995"/>
      <c r="K10" s="995"/>
      <c r="L10" s="996"/>
      <c r="M10" s="997"/>
      <c r="N10" s="998"/>
      <c r="O10" s="1005"/>
      <c r="P10" s="995"/>
      <c r="Q10" s="995"/>
      <c r="R10" s="995"/>
      <c r="S10" s="995"/>
      <c r="T10" s="995"/>
      <c r="U10" s="995"/>
      <c r="V10" s="995"/>
      <c r="W10" s="995"/>
      <c r="X10" s="995"/>
      <c r="Y10" s="995"/>
      <c r="Z10" s="995"/>
      <c r="AA10" s="995"/>
      <c r="AB10" s="995"/>
      <c r="AC10" s="995"/>
      <c r="AD10" s="995"/>
      <c r="AE10" s="995"/>
      <c r="AF10" s="995"/>
      <c r="AG10" s="996"/>
      <c r="AH10" s="1000"/>
      <c r="AI10" s="1001"/>
      <c r="AJ10" s="1002"/>
      <c r="AK10" s="1003"/>
      <c r="AL10" s="56"/>
      <c r="AM10" s="394"/>
      <c r="AN10" s="395" t="str">
        <f t="shared" si="0"/>
        <v/>
      </c>
      <c r="AO10" s="394"/>
      <c r="AP10" s="395" t="str">
        <f t="shared" si="1"/>
        <v/>
      </c>
      <c r="AQ10" s="394"/>
      <c r="AR10" s="395" t="str">
        <f t="shared" si="2"/>
        <v/>
      </c>
      <c r="AS10" s="394"/>
      <c r="AT10" s="395" t="str">
        <f t="shared" si="3"/>
        <v/>
      </c>
      <c r="AU10" s="394"/>
      <c r="AV10" s="395" t="str">
        <f t="shared" si="4"/>
        <v/>
      </c>
      <c r="AW10" s="394"/>
      <c r="AX10" s="395" t="str">
        <f t="shared" si="5"/>
        <v/>
      </c>
      <c r="AY10" s="396"/>
      <c r="AZ10" s="395" t="str">
        <f t="shared" si="6"/>
        <v/>
      </c>
      <c r="BA10" s="397" t="str">
        <f t="shared" si="7"/>
        <v/>
      </c>
      <c r="BB10" s="398">
        <f t="shared" si="8"/>
        <v>0</v>
      </c>
      <c r="BC10" s="394"/>
      <c r="BD10" s="399" t="str">
        <f t="shared" ref="BD10" si="9">IF(ISBLANK(BC10),"",(IF(BC10="El control no se ejecuta por parte del responsable","Débil",(IF(BC10="El control se ejecuta de manera consistente por parte del responsable","Fuerte","Moderado")))))</f>
        <v/>
      </c>
      <c r="BE10" s="397" t="str">
        <f t="shared" ref="BE10" si="10">IF(BA10="","",(IF(BD10="Débil","Débil",IF(BD10="Moderado","Moderado",IF(BA10="Débil","Débil","Fuerte")))))</f>
        <v/>
      </c>
      <c r="BF10" s="400" t="str">
        <f t="shared" ref="BF10" si="11">IF(BD10="","",(IF(BD10="Fuerte",2,IF(BD10="Moderado",1,0))))</f>
        <v/>
      </c>
      <c r="BG10" s="972"/>
      <c r="BH10" s="968"/>
      <c r="BI10" s="969"/>
      <c r="BJ10" s="968"/>
      <c r="BK10" s="999"/>
      <c r="BL10" s="970"/>
      <c r="BM10" s="986"/>
      <c r="BN10" s="967"/>
      <c r="BO10" s="127"/>
      <c r="BP10" s="128"/>
      <c r="BQ10" s="129"/>
      <c r="ML10" s="8" t="s">
        <v>63</v>
      </c>
      <c r="MN10" s="8" t="s">
        <v>64</v>
      </c>
      <c r="MQ10" s="8" t="s">
        <v>65</v>
      </c>
    </row>
    <row r="11" spans="1:357" s="23" customFormat="1">
      <c r="B11" s="7"/>
      <c r="C11" s="7"/>
      <c r="D11" s="7"/>
      <c r="E11" s="7"/>
      <c r="G11" s="7"/>
      <c r="M11" s="246"/>
      <c r="N11" s="247"/>
      <c r="AH11" s="250"/>
      <c r="AI11" s="247"/>
      <c r="AJ11" s="150"/>
      <c r="AK11" s="251"/>
      <c r="AN11" s="253"/>
      <c r="AP11" s="253"/>
      <c r="AR11" s="253"/>
      <c r="AT11" s="253"/>
      <c r="AV11" s="253"/>
      <c r="AX11" s="253"/>
      <c r="AZ11" s="253"/>
      <c r="BA11" s="150"/>
      <c r="BB11" s="253"/>
      <c r="BC11" s="26"/>
      <c r="BD11" s="150"/>
      <c r="BE11" s="150"/>
      <c r="BF11" s="150"/>
      <c r="BG11" s="150"/>
      <c r="BH11" s="150"/>
      <c r="BI11" s="253"/>
      <c r="BJ11" s="150"/>
      <c r="BK11" s="150"/>
      <c r="BL11" s="150"/>
      <c r="BM11" s="150"/>
      <c r="BO11" s="7"/>
    </row>
  </sheetData>
  <sheetProtection insertColumns="0" insertRows="0" deleteColumns="0" deleteRows="0"/>
  <mergeCells count="85">
    <mergeCell ref="G6:G7"/>
    <mergeCell ref="A6:A7"/>
    <mergeCell ref="B6:B7"/>
    <mergeCell ref="D6:D7"/>
    <mergeCell ref="E6:E7"/>
    <mergeCell ref="F6:F7"/>
    <mergeCell ref="C6:C7"/>
    <mergeCell ref="AH6:AI6"/>
    <mergeCell ref="AJ6:AK7"/>
    <mergeCell ref="AL6:AL7"/>
    <mergeCell ref="AM6:AZ6"/>
    <mergeCell ref="BA6:BB7"/>
    <mergeCell ref="A1:D3"/>
    <mergeCell ref="BK1:BM1"/>
    <mergeCell ref="BK2:BM2"/>
    <mergeCell ref="BK3:BM3"/>
    <mergeCell ref="E1:BI3"/>
    <mergeCell ref="A4:G5"/>
    <mergeCell ref="H4:BM4"/>
    <mergeCell ref="BN4:BQ5"/>
    <mergeCell ref="H5:AK5"/>
    <mergeCell ref="AL5:BM5"/>
    <mergeCell ref="H6:L6"/>
    <mergeCell ref="M6:N6"/>
    <mergeCell ref="O6:AG6"/>
    <mergeCell ref="H8:H10"/>
    <mergeCell ref="U8:U10"/>
    <mergeCell ref="V8:V10"/>
    <mergeCell ref="W8:W10"/>
    <mergeCell ref="O8:O10"/>
    <mergeCell ref="P8:P10"/>
    <mergeCell ref="Q8:Q10"/>
    <mergeCell ref="R8:R10"/>
    <mergeCell ref="S8:S10"/>
    <mergeCell ref="T8:T10"/>
    <mergeCell ref="I8:I10"/>
    <mergeCell ref="J8:J10"/>
    <mergeCell ref="K8:K10"/>
    <mergeCell ref="BP6:BP7"/>
    <mergeCell ref="BQ6:BQ7"/>
    <mergeCell ref="AM7:AN7"/>
    <mergeCell ref="AO7:AP7"/>
    <mergeCell ref="AQ7:AR7"/>
    <mergeCell ref="AS7:AT7"/>
    <mergeCell ref="AU7:AV7"/>
    <mergeCell ref="AW7:AX7"/>
    <mergeCell ref="AY7:AZ7"/>
    <mergeCell ref="BE6:BG7"/>
    <mergeCell ref="BL6:BM7"/>
    <mergeCell ref="BN6:BN7"/>
    <mergeCell ref="BO6:BO7"/>
    <mergeCell ref="BI6:BI7"/>
    <mergeCell ref="BK6:BK7"/>
    <mergeCell ref="BC6:BD7"/>
    <mergeCell ref="A8:A10"/>
    <mergeCell ref="B8:B10"/>
    <mergeCell ref="E8:E10"/>
    <mergeCell ref="F8:F10"/>
    <mergeCell ref="G8:G10"/>
    <mergeCell ref="C8:C10"/>
    <mergeCell ref="L8:L10"/>
    <mergeCell ref="M8:M10"/>
    <mergeCell ref="N8:N10"/>
    <mergeCell ref="AF8:AF10"/>
    <mergeCell ref="BN8:BN10"/>
    <mergeCell ref="BH8:BH10"/>
    <mergeCell ref="BI8:BI10"/>
    <mergeCell ref="BJ8:BJ10"/>
    <mergeCell ref="BK8:BK10"/>
    <mergeCell ref="BL8:BL10"/>
    <mergeCell ref="BM8:BM10"/>
    <mergeCell ref="AG8:AG10"/>
    <mergeCell ref="AH8:AH10"/>
    <mergeCell ref="AI8:AI10"/>
    <mergeCell ref="AJ8:AJ10"/>
    <mergeCell ref="AK8:AK10"/>
    <mergeCell ref="BG8:BG10"/>
    <mergeCell ref="X8:X10"/>
    <mergeCell ref="AE8:AE10"/>
    <mergeCell ref="AA8:AA10"/>
    <mergeCell ref="AB8:AB10"/>
    <mergeCell ref="AC8:AC10"/>
    <mergeCell ref="AD8:AD10"/>
    <mergeCell ref="Y8:Y10"/>
    <mergeCell ref="Z8:Z10"/>
  </mergeCells>
  <conditionalFormatting sqref="N8:N9">
    <cfRule type="cellIs" dxfId="831" priority="400" operator="equal">
      <formula>"CASI SIEMPRE"</formula>
    </cfRule>
    <cfRule type="cellIs" dxfId="830" priority="401" operator="equal">
      <formula>"PROBABLE"</formula>
    </cfRule>
    <cfRule type="cellIs" dxfId="829" priority="402" operator="equal">
      <formula>"POSIBLE"</formula>
    </cfRule>
    <cfRule type="cellIs" dxfId="828" priority="403" operator="equal">
      <formula>"RARA VEZ"</formula>
    </cfRule>
    <cfRule type="cellIs" dxfId="827" priority="404" operator="equal">
      <formula>"IMPROBABLE"</formula>
    </cfRule>
  </conditionalFormatting>
  <conditionalFormatting sqref="M8:M9">
    <cfRule type="cellIs" dxfId="826" priority="395" operator="equal">
      <formula>5</formula>
    </cfRule>
    <cfRule type="cellIs" dxfId="825" priority="396" operator="equal">
      <formula>4</formula>
    </cfRule>
    <cfRule type="cellIs" dxfId="824" priority="397" operator="equal">
      <formula>3</formula>
    </cfRule>
    <cfRule type="cellIs" dxfId="823" priority="398" operator="equal">
      <formula>2</formula>
    </cfRule>
    <cfRule type="cellIs" dxfId="822" priority="399" operator="equal">
      <formula>1</formula>
    </cfRule>
  </conditionalFormatting>
  <conditionalFormatting sqref="AH8:AH9">
    <cfRule type="cellIs" dxfId="821" priority="389" operator="greaterThanOrEqual">
      <formula>12</formula>
    </cfRule>
    <cfRule type="cellIs" dxfId="820" priority="390" operator="between">
      <formula>6</formula>
      <formula>11</formula>
    </cfRule>
    <cfRule type="cellIs" dxfId="819" priority="394" operator="between">
      <formula>1</formula>
      <formula>5</formula>
    </cfRule>
  </conditionalFormatting>
  <conditionalFormatting sqref="AI8:AI9">
    <cfRule type="cellIs" dxfId="818" priority="391" operator="equal">
      <formula>"CATASTRÓFICO"</formula>
    </cfRule>
    <cfRule type="cellIs" dxfId="817" priority="392" operator="equal">
      <formula>"MAYOR"</formula>
    </cfRule>
    <cfRule type="cellIs" dxfId="816" priority="393" operator="equal">
      <formula>"MODERADO"</formula>
    </cfRule>
  </conditionalFormatting>
  <conditionalFormatting sqref="AX8:AX9">
    <cfRule type="cellIs" priority="385" operator="equal">
      <formula>""""""</formula>
    </cfRule>
    <cfRule type="cellIs" dxfId="815" priority="386" stopIfTrue="1" operator="equal">
      <formula>5</formula>
    </cfRule>
    <cfRule type="cellIs" dxfId="814" priority="387" operator="equal">
      <formula>"0"</formula>
    </cfRule>
    <cfRule type="cellIs" dxfId="813" priority="388" stopIfTrue="1" operator="equal">
      <formula>10</formula>
    </cfRule>
  </conditionalFormatting>
  <conditionalFormatting sqref="AZ8:AZ9">
    <cfRule type="cellIs" priority="381" operator="equal">
      <formula>""""""</formula>
    </cfRule>
    <cfRule type="cellIs" dxfId="812" priority="382" stopIfTrue="1" operator="equal">
      <formula>10</formula>
    </cfRule>
    <cfRule type="cellIs" dxfId="811" priority="383" operator="equal">
      <formula>"0"</formula>
    </cfRule>
    <cfRule type="cellIs" dxfId="810" priority="384" stopIfTrue="1" operator="equal">
      <formula>15</formula>
    </cfRule>
  </conditionalFormatting>
  <conditionalFormatting sqref="BA8:BA9">
    <cfRule type="cellIs" dxfId="809" priority="378" operator="equal">
      <formula>"DÉBIL"</formula>
    </cfRule>
    <cfRule type="cellIs" dxfId="808" priority="379" operator="equal">
      <formula>"MODERADO"</formula>
    </cfRule>
    <cfRule type="cellIs" dxfId="807" priority="380" operator="equal">
      <formula>"FUERTE"</formula>
    </cfRule>
  </conditionalFormatting>
  <conditionalFormatting sqref="AV8:AV9">
    <cfRule type="cellIs" priority="374" operator="equal">
      <formula>""""""</formula>
    </cfRule>
    <cfRule type="cellIs" dxfId="806" priority="375" stopIfTrue="1" operator="equal">
      <formula>10</formula>
    </cfRule>
    <cfRule type="cellIs" dxfId="805" priority="376" operator="equal">
      <formula>"0"</formula>
    </cfRule>
    <cfRule type="cellIs" dxfId="804" priority="377" stopIfTrue="1" operator="equal">
      <formula>15</formula>
    </cfRule>
  </conditionalFormatting>
  <conditionalFormatting sqref="AT8:AT9">
    <cfRule type="cellIs" priority="370" operator="equal">
      <formula>""""""</formula>
    </cfRule>
    <cfRule type="cellIs" dxfId="803" priority="371" stopIfTrue="1" operator="equal">
      <formula>10</formula>
    </cfRule>
    <cfRule type="cellIs" dxfId="802" priority="372" operator="equal">
      <formula>"0"</formula>
    </cfRule>
    <cfRule type="cellIs" dxfId="801" priority="373" stopIfTrue="1" operator="equal">
      <formula>15</formula>
    </cfRule>
  </conditionalFormatting>
  <conditionalFormatting sqref="AR8:AR9">
    <cfRule type="cellIs" priority="366" operator="equal">
      <formula>""""""</formula>
    </cfRule>
    <cfRule type="cellIs" dxfId="800" priority="367" stopIfTrue="1" operator="equal">
      <formula>10</formula>
    </cfRule>
    <cfRule type="cellIs" dxfId="799" priority="368" operator="equal">
      <formula>"0"</formula>
    </cfRule>
    <cfRule type="cellIs" dxfId="798" priority="369" stopIfTrue="1" operator="equal">
      <formula>15</formula>
    </cfRule>
  </conditionalFormatting>
  <conditionalFormatting sqref="AP8:AP9">
    <cfRule type="cellIs" priority="362" operator="equal">
      <formula>""""""</formula>
    </cfRule>
    <cfRule type="cellIs" dxfId="797" priority="363" stopIfTrue="1" operator="equal">
      <formula>10</formula>
    </cfRule>
    <cfRule type="cellIs" dxfId="796" priority="364" operator="equal">
      <formula>"0"</formula>
    </cfRule>
    <cfRule type="cellIs" dxfId="795" priority="365" stopIfTrue="1" operator="equal">
      <formula>15</formula>
    </cfRule>
  </conditionalFormatting>
  <conditionalFormatting sqref="AN8:AN9">
    <cfRule type="cellIs" priority="358" operator="equal">
      <formula>""""""</formula>
    </cfRule>
    <cfRule type="cellIs" dxfId="794" priority="359" stopIfTrue="1" operator="equal">
      <formula>10</formula>
    </cfRule>
    <cfRule type="cellIs" dxfId="793" priority="360" operator="equal">
      <formula>"0"</formula>
    </cfRule>
    <cfRule type="cellIs" dxfId="792" priority="361" stopIfTrue="1" operator="equal">
      <formula>15</formula>
    </cfRule>
  </conditionalFormatting>
  <conditionalFormatting sqref="BA10">
    <cfRule type="cellIs" dxfId="791" priority="355" operator="equal">
      <formula>"DÉBIL"</formula>
    </cfRule>
    <cfRule type="cellIs" dxfId="790" priority="356" operator="equal">
      <formula>"MODERADO"</formula>
    </cfRule>
    <cfRule type="cellIs" dxfId="789" priority="357" operator="equal">
      <formula>"FUERTE"</formula>
    </cfRule>
  </conditionalFormatting>
  <conditionalFormatting sqref="BB8:BC10">
    <cfRule type="cellIs" dxfId="788" priority="340" operator="greaterThanOrEqual">
      <formula>96</formula>
    </cfRule>
    <cfRule type="cellIs" dxfId="787" priority="341" operator="between">
      <formula>86</formula>
      <formula>95</formula>
    </cfRule>
    <cfRule type="cellIs" dxfId="786" priority="342" operator="between">
      <formula>0</formula>
      <formula>85</formula>
    </cfRule>
  </conditionalFormatting>
  <conditionalFormatting sqref="BD8:BD9">
    <cfRule type="cellIs" dxfId="785" priority="337" operator="equal">
      <formula>"DÉBIL"</formula>
    </cfRule>
    <cfRule type="cellIs" dxfId="784" priority="338" operator="equal">
      <formula>"MODERADO"</formula>
    </cfRule>
    <cfRule type="cellIs" dxfId="783" priority="339" operator="equal">
      <formula>"FUERTE"</formula>
    </cfRule>
  </conditionalFormatting>
  <conditionalFormatting sqref="BD10">
    <cfRule type="cellIs" dxfId="782" priority="334" operator="equal">
      <formula>"DÉBIL"</formula>
    </cfRule>
    <cfRule type="cellIs" dxfId="781" priority="335" operator="equal">
      <formula>"MODERADO"</formula>
    </cfRule>
    <cfRule type="cellIs" dxfId="780" priority="336" operator="equal">
      <formula>"FUERTE"</formula>
    </cfRule>
  </conditionalFormatting>
  <conditionalFormatting sqref="BE8:BH9">
    <cfRule type="cellIs" dxfId="779" priority="319" operator="equal">
      <formula>"DÉBIL"</formula>
    </cfRule>
    <cfRule type="cellIs" dxfId="778" priority="320" operator="equal">
      <formula>"MODERADO"</formula>
    </cfRule>
    <cfRule type="cellIs" dxfId="777" priority="321" operator="equal">
      <formula>"FUERTE"</formula>
    </cfRule>
  </conditionalFormatting>
  <conditionalFormatting sqref="BM8:BM9">
    <cfRule type="cellIs" dxfId="776" priority="316" operator="equal">
      <formula>"EXTREMO"</formula>
    </cfRule>
    <cfRule type="cellIs" dxfId="775" priority="317" operator="equal">
      <formula>"MODERADO"</formula>
    </cfRule>
    <cfRule type="cellIs" dxfId="774" priority="318" operator="equal">
      <formula>"ALTO"</formula>
    </cfRule>
  </conditionalFormatting>
  <conditionalFormatting sqref="BL8:BL9">
    <cfRule type="cellIs" dxfId="773" priority="313" operator="equal">
      <formula>"DÉBIL"</formula>
    </cfRule>
    <cfRule type="cellIs" dxfId="772" priority="314" operator="equal">
      <formula>"MODERADO"</formula>
    </cfRule>
    <cfRule type="cellIs" dxfId="771" priority="315" operator="equal">
      <formula>"FUERTE"</formula>
    </cfRule>
  </conditionalFormatting>
  <conditionalFormatting sqref="BI8:BI9">
    <cfRule type="cellIs" dxfId="770" priority="308" operator="equal">
      <formula>"CASI SIEMPRE"</formula>
    </cfRule>
    <cfRule type="cellIs" dxfId="769" priority="309" operator="equal">
      <formula>"PROBABLE"</formula>
    </cfRule>
    <cfRule type="cellIs" dxfId="768" priority="310" operator="equal">
      <formula>"POSIBLE"</formula>
    </cfRule>
    <cfRule type="cellIs" dxfId="767" priority="311" operator="equal">
      <formula>"RARA VEZ"</formula>
    </cfRule>
    <cfRule type="cellIs" dxfId="766" priority="312" operator="equal">
      <formula>"IMPROBABLE"</formula>
    </cfRule>
  </conditionalFormatting>
  <conditionalFormatting sqref="AX10">
    <cfRule type="cellIs" priority="294" operator="equal">
      <formula>""""""</formula>
    </cfRule>
    <cfRule type="cellIs" dxfId="765" priority="295" stopIfTrue="1" operator="equal">
      <formula>5</formula>
    </cfRule>
    <cfRule type="cellIs" dxfId="764" priority="296" operator="equal">
      <formula>"0"</formula>
    </cfRule>
    <cfRule type="cellIs" dxfId="763" priority="297" stopIfTrue="1" operator="equal">
      <formula>10</formula>
    </cfRule>
  </conditionalFormatting>
  <conditionalFormatting sqref="AZ10">
    <cfRule type="cellIs" priority="290" operator="equal">
      <formula>""""""</formula>
    </cfRule>
    <cfRule type="cellIs" dxfId="762" priority="291" stopIfTrue="1" operator="equal">
      <formula>10</formula>
    </cfRule>
    <cfRule type="cellIs" dxfId="761" priority="292" operator="equal">
      <formula>"0"</formula>
    </cfRule>
    <cfRule type="cellIs" dxfId="760" priority="293" stopIfTrue="1" operator="equal">
      <formula>15</formula>
    </cfRule>
  </conditionalFormatting>
  <conditionalFormatting sqref="AV10">
    <cfRule type="cellIs" priority="286" operator="equal">
      <formula>""""""</formula>
    </cfRule>
    <cfRule type="cellIs" dxfId="759" priority="287" stopIfTrue="1" operator="equal">
      <formula>10</formula>
    </cfRule>
    <cfRule type="cellIs" dxfId="758" priority="288" operator="equal">
      <formula>"0"</formula>
    </cfRule>
    <cfRule type="cellIs" dxfId="757" priority="289" stopIfTrue="1" operator="equal">
      <formula>15</formula>
    </cfRule>
  </conditionalFormatting>
  <conditionalFormatting sqref="AT10">
    <cfRule type="cellIs" priority="282" operator="equal">
      <formula>""""""</formula>
    </cfRule>
    <cfRule type="cellIs" dxfId="756" priority="283" stopIfTrue="1" operator="equal">
      <formula>10</formula>
    </cfRule>
    <cfRule type="cellIs" dxfId="755" priority="284" operator="equal">
      <formula>"0"</formula>
    </cfRule>
    <cfRule type="cellIs" dxfId="754" priority="285" stopIfTrue="1" operator="equal">
      <formula>15</formula>
    </cfRule>
  </conditionalFormatting>
  <conditionalFormatting sqref="AR10">
    <cfRule type="cellIs" priority="278" operator="equal">
      <formula>""""""</formula>
    </cfRule>
    <cfRule type="cellIs" dxfId="753" priority="279" stopIfTrue="1" operator="equal">
      <formula>10</formula>
    </cfRule>
    <cfRule type="cellIs" dxfId="752" priority="280" operator="equal">
      <formula>"0"</formula>
    </cfRule>
    <cfRule type="cellIs" dxfId="751" priority="281" stopIfTrue="1" operator="equal">
      <formula>15</formula>
    </cfRule>
  </conditionalFormatting>
  <conditionalFormatting sqref="AP10">
    <cfRule type="cellIs" priority="274" operator="equal">
      <formula>""""""</formula>
    </cfRule>
    <cfRule type="cellIs" dxfId="750" priority="275" stopIfTrue="1" operator="equal">
      <formula>10</formula>
    </cfRule>
    <cfRule type="cellIs" dxfId="749" priority="276" operator="equal">
      <formula>"0"</formula>
    </cfRule>
    <cfRule type="cellIs" dxfId="748" priority="277" stopIfTrue="1" operator="equal">
      <formula>15</formula>
    </cfRule>
  </conditionalFormatting>
  <conditionalFormatting sqref="AN10">
    <cfRule type="cellIs" priority="270" operator="equal">
      <formula>""""""</formula>
    </cfRule>
    <cfRule type="cellIs" dxfId="747" priority="271" stopIfTrue="1" operator="equal">
      <formula>10</formula>
    </cfRule>
    <cfRule type="cellIs" dxfId="746" priority="272" operator="equal">
      <formula>"0"</formula>
    </cfRule>
    <cfRule type="cellIs" dxfId="745" priority="273" stopIfTrue="1" operator="equal">
      <formula>15</formula>
    </cfRule>
  </conditionalFormatting>
  <conditionalFormatting sqref="BE10:BF10">
    <cfRule type="cellIs" dxfId="744" priority="135" operator="equal">
      <formula>"DÉBIL"</formula>
    </cfRule>
    <cfRule type="cellIs" dxfId="743" priority="136" operator="equal">
      <formula>"MODERADO"</formula>
    </cfRule>
    <cfRule type="cellIs" dxfId="742" priority="137" operator="equal">
      <formula>"FUERTE"</formula>
    </cfRule>
  </conditionalFormatting>
  <conditionalFormatting sqref="BJ8:BJ9">
    <cfRule type="cellIs" dxfId="741" priority="114" operator="equal">
      <formula>"DÉBIL"</formula>
    </cfRule>
    <cfRule type="cellIs" dxfId="740" priority="115" operator="equal">
      <formula>"MODERADO"</formula>
    </cfRule>
    <cfRule type="cellIs" dxfId="739" priority="116" operator="equal">
      <formula>"FUERTE"</formula>
    </cfRule>
  </conditionalFormatting>
  <conditionalFormatting sqref="AK8:AK9">
    <cfRule type="cellIs" dxfId="738" priority="22" operator="equal">
      <formula>"EXTREMO"</formula>
    </cfRule>
    <cfRule type="cellIs" dxfId="737" priority="23" operator="equal">
      <formula>"MODERADO"</formula>
    </cfRule>
    <cfRule type="cellIs" dxfId="736" priority="24" operator="equal">
      <formula>"ALTO"</formula>
    </cfRule>
  </conditionalFormatting>
  <conditionalFormatting sqref="BK8:BK9">
    <cfRule type="cellIs" dxfId="735" priority="10" operator="equal">
      <formula>"CATASTRÓFICO"</formula>
    </cfRule>
    <cfRule type="cellIs" dxfId="734" priority="11" operator="equal">
      <formula>"MAYOR"</formula>
    </cfRule>
    <cfRule type="cellIs" dxfId="733" priority="12" operator="equal">
      <formula>"MODERADO"</formula>
    </cfRule>
  </conditionalFormatting>
  <dataValidations count="11">
    <dataValidation type="list" allowBlank="1" showInputMessage="1" showErrorMessage="1" errorTitle="ERROR" error="NO ADMITE VALOR DIFERENTE AL DE LA LISTA DESPLEGABLE (X)" sqref="R8:AG10 P8:Q9" xr:uid="{77F6B646-BAEE-4FF4-A94A-8A29A331D65E}">
      <formula1>$MR$6</formula1>
    </dataValidation>
    <dataValidation type="list" allowBlank="1" showInputMessage="1" showErrorMessage="1" errorTitle="ERROR" error="NO ADMITE VALOR DIFERENTE AL DE LA LISTA DESPLEGABLE (X)" promptTitle="ADVERTENCIA" prompt="Si marca más de una opción para el mismo riesgo, será tomad por cierta la PROBABILIDAD MÁS ALTA" sqref="H8:L9" xr:uid="{03EEB3AE-AE72-4E75-BE9F-9E8442AEB052}">
      <formula1>$MR$6</formula1>
    </dataValidation>
    <dataValidation type="list" allowBlank="1" showInputMessage="1" showErrorMessage="1" sqref="AM8:AM10" xr:uid="{54DC539D-3E42-4C34-808A-52E1EFE45275}">
      <formula1>$ML$7:$ML$8</formula1>
    </dataValidation>
    <dataValidation type="list" allowBlank="1" showInputMessage="1" showErrorMessage="1" sqref="AQ8:AQ10" xr:uid="{5C48781A-4732-40C0-86B1-D3A23A32332F}">
      <formula1>$MM$7:$MM$8</formula1>
    </dataValidation>
    <dataValidation type="list" allowBlank="1" showInputMessage="1" showErrorMessage="1" sqref="AS8:AS10" xr:uid="{A09C5EB3-45DE-40F2-A764-FE1451AB3424}">
      <formula1>$MN$7:$MN$10</formula1>
    </dataValidation>
    <dataValidation type="list" allowBlank="1" showInputMessage="1" showErrorMessage="1" sqref="AU8:AU10" xr:uid="{D5B5D003-99E1-4BF5-B1CA-A667B9331C74}">
      <formula1>$MO$7:$MO$8</formula1>
    </dataValidation>
    <dataValidation type="list" allowBlank="1" showInputMessage="1" showErrorMessage="1" sqref="AY8:AY10" xr:uid="{9896DF75-5F60-4FC1-BFD7-334BF2372AC2}">
      <formula1>$MP$7:$MP$8</formula1>
    </dataValidation>
    <dataValidation type="list" allowBlank="1" showInputMessage="1" showErrorMessage="1" sqref="AW8:AW10" xr:uid="{64AB15EF-3F05-42CC-8B2C-29CE941B4D77}">
      <formula1>$MQ$7:$MQ$10</formula1>
    </dataValidation>
    <dataValidation type="list" allowBlank="1" showInputMessage="1" showErrorMessage="1" sqref="BC8:BC10" xr:uid="{F68755D8-9546-42BC-82E8-0B1DE61A0EB3}">
      <formula1>$MJ$6:$MJ$8</formula1>
    </dataValidation>
    <dataValidation type="list" allowBlank="1" showErrorMessage="1" errorTitle="ERROR" error="NO ADMITE VALOR DIFERENTE AL DE LA LISTA DESPLEGABLE (X)" promptTitle="ADVERTENCIA" prompt="Si marca más de un valor para un mismo riesgo, se tomará por VERDADERO el IMPACTO MÁS ALTO" sqref="O8:O10" xr:uid="{F4F0AD59-66B2-4D95-8BE0-628ACBA27F36}">
      <formula1>$MR$6</formula1>
    </dataValidation>
    <dataValidation type="list" allowBlank="1" showInputMessage="1" showErrorMessage="1" sqref="AO8:AO10" xr:uid="{95C024E7-52FE-4538-9282-4A217C8998D6}">
      <formula1>$ML$10:$ML$10</formula1>
    </dataValidation>
  </dataValidations>
  <pageMargins left="0.7" right="0.7" top="0.75" bottom="0.75" header="0.3" footer="0.3"/>
  <pageSetup orientation="portrait"/>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CA1165EC0A5248B3DE7F1017A9A04A" ma:contentTypeVersion="9" ma:contentTypeDescription="Create a new document." ma:contentTypeScope="" ma:versionID="0b727b99b4e76426fe17e28b14210e59">
  <xsd:schema xmlns:xsd="http://www.w3.org/2001/XMLSchema" xmlns:xs="http://www.w3.org/2001/XMLSchema" xmlns:p="http://schemas.microsoft.com/office/2006/metadata/properties" xmlns:ns3="ba3fd3d8-b774-4a84-a278-044212a23be6" xmlns:ns4="d7b164df-4b48-4c04-87c5-1911ab331f29" targetNamespace="http://schemas.microsoft.com/office/2006/metadata/properties" ma:root="true" ma:fieldsID="52c47ebfb018c3317bdb8a0bb5d44c79" ns3:_="" ns4:_="">
    <xsd:import namespace="ba3fd3d8-b774-4a84-a278-044212a23be6"/>
    <xsd:import namespace="d7b164df-4b48-4c04-87c5-1911ab331f29"/>
    <xsd:element name="properties">
      <xsd:complexType>
        <xsd:sequence>
          <xsd:element name="documentManagement">
            <xsd:complexType>
              <xsd:all>
                <xsd:element ref="ns3:MediaServiceMetadata" minOccurs="0"/>
                <xsd:element ref="ns3:MediaServiceFastMetadata" minOccurs="0"/>
                <xsd:element ref="ns4:SharedWithDetails" minOccurs="0"/>
                <xsd:element ref="ns4:SharedWithUsers" minOccurs="0"/>
                <xsd:element ref="ns4:SharingHintHash"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fd3d8-b774-4a84-a278-044212a23b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b164df-4b48-4c04-87c5-1911ab331f29" elementFormDefault="qualified">
    <xsd:import namespace="http://schemas.microsoft.com/office/2006/documentManagement/types"/>
    <xsd:import namespace="http://schemas.microsoft.com/office/infopath/2007/PartnerControls"/>
    <xsd:element name="SharedWithDetails" ma:index="10" nillable="true" ma:displayName="Shared With Details" ma:internalName="SharedWithDetails" ma:readOnly="true">
      <xsd:simpleType>
        <xsd:restriction base="dms:Note">
          <xsd:maxLength value="255"/>
        </xsd:restrictio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5AACFF-E4C3-48A7-BCDA-8853CD789010}">
  <ds:schemaRefs>
    <ds:schemaRef ds:uri="http://schemas.microsoft.com/sharepoint/v3/contenttype/forms"/>
  </ds:schemaRefs>
</ds:datastoreItem>
</file>

<file path=customXml/itemProps2.xml><?xml version="1.0" encoding="utf-8"?>
<ds:datastoreItem xmlns:ds="http://schemas.openxmlformats.org/officeDocument/2006/customXml" ds:itemID="{DB485C17-879C-40D6-B06F-005278134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fd3d8-b774-4a84-a278-044212a23be6"/>
    <ds:schemaRef ds:uri="d7b164df-4b48-4c04-87c5-1911ab331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8F6148-06FA-45E2-B94F-A9D573932DC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13</vt:i4>
      </vt:variant>
    </vt:vector>
  </HeadingPairs>
  <TitlesOfParts>
    <vt:vector size="13" baseType="lpstr">
      <vt:lpstr>GESTIÓN DE DIRECCIÓN</vt:lpstr>
      <vt:lpstr>GESTIÓN DE PLANEACIÓN</vt:lpstr>
      <vt:lpstr>INVESTIGACIÓN Y EDUCACIÓN</vt:lpstr>
      <vt:lpstr>EVALUAC, CTROL Y SEG AMBIENTAL</vt:lpstr>
      <vt:lpstr>GESTION ADTIVA Y FINANCIERA</vt:lpstr>
      <vt:lpstr>GESTIÓN JURÍDICA</vt:lpstr>
      <vt:lpstr>GESTIÓN CONTRACTUAL</vt:lpstr>
      <vt:lpstr>GESTIÓN DEL TALENTO HUMANO</vt:lpstr>
      <vt:lpstr>TIC</vt:lpstr>
      <vt:lpstr>SERVICIOS AL CIUDADANO</vt:lpstr>
      <vt:lpstr>SEGUIMIENTO Y EVALUACIÓN</vt:lpstr>
      <vt:lpstr>RIESGO INHERENTE</vt:lpstr>
      <vt:lpstr>RIESGO RESIDUAL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G. Cáceres Casilimas</dc:creator>
  <cp:keywords/>
  <dc:description/>
  <cp:lastModifiedBy>Microsoft Office User</cp:lastModifiedBy>
  <cp:revision/>
  <dcterms:created xsi:type="dcterms:W3CDTF">2021-08-30T13:33:12Z</dcterms:created>
  <dcterms:modified xsi:type="dcterms:W3CDTF">2022-01-31T03:02:15Z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0x010100B5CA1165EC0A5248B3DE7F1017A9A04A</vt:lpwstr>
  </property>
</Properties>
</file>